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<sst xmlns="http://schemas.openxmlformats.org/spreadsheetml/2006/main" count="24690" uniqueCount="3766">
  <si>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</si>
  <si>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</si>
  <si>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</si>
  <si>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</si>
  <si>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</si>
  <si>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</si>
  <si>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</si>
  <si>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</si>
  <si>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</si>
  <si>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</si>
  <si>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</si>
  <si>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</si>
  <si>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</si>
  <si>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</si>
  <si>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</si>
  <si>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</si>
  <si>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</si>
  <si>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</si>
  <si>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</si>
  <si>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</si>
  <si>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</si>
  <si>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</si>
  <si>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</si>
  <si>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</si>
  <si>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</si>
  <si>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</si>
  <si>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</si>
  <si>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</si>
  <si>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</si>
  <si>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</si>
  <si>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</si>
  <si>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</si>
  <si>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</si>
  <si>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</si>
  <si>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</si>
  <si>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</si>
  <si>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</si>
  <si>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</si>
  <si>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</si>
  <si>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</si>
  <si>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</si>
  <si>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</si>
  <si>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</si>
  <si>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</si>
  <si>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</si>
  <si>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</si>
  <si>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</si>
  <si>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</si>
  <si>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</si>
  <si>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</si>
  <si>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</si>
  <si>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</si>
  <si>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</si>
  <si>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</si>
  <si>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</si>
  <si>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</si>
  <si>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</si>
  <si>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</si>
  <si>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</si>
  <si>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</si>
  <si>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</si>
  <si>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</si>
  <si>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</si>
  <si>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</si>
  <si>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</si>
  <si>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</si>
  <si>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</si>
  <si>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</si>
  <si>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</si>
  <si>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</si>
  <si>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</si>
  <si>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</si>
  <si>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</si>
  <si>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</si>
  <si>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</si>
  <si>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</si>
  <si>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</si>
  <si>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</si>
  <si>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</si>
  <si>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</si>
  <si>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</si>
  <si>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</si>
  <si>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</si>
  <si>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</si>
  <si>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</si>
  <si>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</si>
  <si>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</si>
  <si>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</si>
  <si>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</si>
  <si>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</si>
  <si>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</si>
  <si>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</si>
  <si>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</si>
  <si>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</si>
  <si>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</si>
  <si>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</si>
  <si>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</si>
  <si>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</si>
  <si>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</si>
  <si>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</si>
  <si>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</si>
  <si>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</si>
  <si>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</si>
  <si>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</si>
  <si>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</si>
  <si>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</si>
  <si>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</si>
  <si>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</si>
  <si>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</si>
  <si>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</si>
  <si>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</si>
  <si>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</si>
  <si>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</si>
  <si>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</si>
  <si>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</si>
  <si>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</si>
  <si>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</si>
  <si>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</si>
  <si>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</si>
  <si>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</si>
  <si>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</si>
  <si>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</si>
  <si>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</si>
  <si>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</si>
  <si>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</si>
  <si>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</si>
  <si>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</si>
  <si>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</si>
  <si>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</si>
  <si>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</si>
  <si>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</si>
  <si>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</si>
  <si>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</si>
  <si>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</si>
  <si>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</si>
  <si>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</si>
  <si>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</si>
  <si>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</si>
  <si>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</si>
  <si>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</si>
  <si>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</si>
  <si>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</si>
  <si>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</si>
  <si>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</si>
  <si>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</si>
  <si>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</si>
  <si>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</si>
  <si>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</si>
  <si>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</si>
  <si>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</si>
  <si>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</si>
  <si>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</si>
  <si>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</si>
  <si>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</si>
  <si>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</si>
  <si>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</si>
  <si>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</si>
  <si>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</si>
  <si>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</si>
  <si>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</si>
  <si>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</si>
  <si>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</si>
  <si>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</si>
  <si>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</si>
  <si>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</si>
  <si>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</si>
  <si>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</si>
  <si>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</si>
  <si>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</si>
  <si>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</si>
  <si>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</si>
  <si>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</si>
  <si>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</si>
  <si>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</si>
  <si>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</si>
  <si>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</si>
  <si>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</si>
  <si>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</si>
  <si>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</si>
  <si>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</si>
  <si>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</si>
  <si>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</si>
  <si>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</si>
  <si>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</si>
  <si>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</si>
  <si>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</si>
  <si>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</si>
  <si>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</si>
  <si>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</si>
  <si>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</si>
  <si>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</si>
  <si>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</si>
  <si>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</si>
  <si>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</si>
  <si>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</si>
  <si>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</si>
  <si>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</si>
  <si>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</si>
  <si>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</si>
  <si>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</si>
  <si>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</si>
  <si>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</si>
  <si>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</si>
  <si>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</si>
  <si>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</si>
  <si>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</si>
  <si>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</si>
  <si>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</si>
  <si>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</si>
  <si>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</si>
  <si>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</si>
  <si>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</si>
  <si>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nasiry8_rashed</t>
  </si>
  <si>
    <t>rizky97565602</t>
  </si>
  <si>
    <t>leprunennecloic</t>
  </si>
  <si>
    <t>andynobbs</t>
  </si>
  <si>
    <t>lzankereu</t>
  </si>
  <si>
    <t>adterpstra</t>
  </si>
  <si>
    <t>civolution</t>
  </si>
  <si>
    <t>ariellabrown</t>
  </si>
  <si>
    <t>drviernow</t>
  </si>
  <si>
    <t>jvuchicago</t>
  </si>
  <si>
    <t>michelle_e_vu</t>
  </si>
  <si>
    <t>g2_gabe</t>
  </si>
  <si>
    <t>ryanbonnici</t>
  </si>
  <si>
    <t>dee_marketing</t>
  </si>
  <si>
    <t>typcaltee</t>
  </si>
  <si>
    <t>jcmcafee</t>
  </si>
  <si>
    <t>woodardhortense</t>
  </si>
  <si>
    <t>taliaferoedna67</t>
  </si>
  <si>
    <t>samueljscott</t>
  </si>
  <si>
    <t>alidamw</t>
  </si>
  <si>
    <t>tommccurdysr</t>
  </si>
  <si>
    <t>lawrencemcgari9</t>
  </si>
  <si>
    <t>ideonagency</t>
  </si>
  <si>
    <t>aljohaniabdull5</t>
  </si>
  <si>
    <t>rosekalel</t>
  </si>
  <si>
    <t>ghzpyh6yi5wjg3r</t>
  </si>
  <si>
    <t>surveymonkey</t>
  </si>
  <si>
    <t>samspearsevans</t>
  </si>
  <si>
    <t>mike77761978</t>
  </si>
  <si>
    <t>mobyaffiliates</t>
  </si>
  <si>
    <t>kiweeone</t>
  </si>
  <si>
    <t>pwintpwint11</t>
  </si>
  <si>
    <t>domnicastro</t>
  </si>
  <si>
    <t>juliebhunt</t>
  </si>
  <si>
    <t>cmarcmar2</t>
  </si>
  <si>
    <t>swordandscript</t>
  </si>
  <si>
    <t>supergrobanite</t>
  </si>
  <si>
    <t>ronaldcpruettjr</t>
  </si>
  <si>
    <t>sjnjkl</t>
  </si>
  <si>
    <t>chadanni</t>
  </si>
  <si>
    <t>gogooo85</t>
  </si>
  <si>
    <t>paulsmi25487004</t>
  </si>
  <si>
    <t>ean112530</t>
  </si>
  <si>
    <t>irishangels</t>
  </si>
  <si>
    <t>chicagoedgeblog</t>
  </si>
  <si>
    <t>domerund</t>
  </si>
  <si>
    <t>laughinliz2015</t>
  </si>
  <si>
    <t>kcmctoday</t>
  </si>
  <si>
    <t>newtechnw</t>
  </si>
  <si>
    <t>masterclassing</t>
  </si>
  <si>
    <t>melynib</t>
  </si>
  <si>
    <t>locken8</t>
  </si>
  <si>
    <t>jschoot2010</t>
  </si>
  <si>
    <t>beet_tv</t>
  </si>
  <si>
    <t>hershambuoy</t>
  </si>
  <si>
    <t>mjmac01</t>
  </si>
  <si>
    <t>channelvmedia</t>
  </si>
  <si>
    <t>rcbasm</t>
  </si>
  <si>
    <t>adamjrhawkins</t>
  </si>
  <si>
    <t>edisonventure</t>
  </si>
  <si>
    <t>makopelman</t>
  </si>
  <si>
    <t>mmmagtweets</t>
  </si>
  <si>
    <t>alexvinogradov4</t>
  </si>
  <si>
    <t>rapidtvnews</t>
  </si>
  <si>
    <t>salespath</t>
  </si>
  <si>
    <t>michaeltilus</t>
  </si>
  <si>
    <t>claudiaguedesrj</t>
  </si>
  <si>
    <t>scottwax</t>
  </si>
  <si>
    <t>inscapetv</t>
  </si>
  <si>
    <t>martechadvisor</t>
  </si>
  <si>
    <t>kinetiq_tv</t>
  </si>
  <si>
    <t>pipinstalldsk</t>
  </si>
  <si>
    <t>aliecebattreal1</t>
  </si>
  <si>
    <t>gabbariele</t>
  </si>
  <si>
    <t>retweett511</t>
  </si>
  <si>
    <t>rachlyall</t>
  </si>
  <si>
    <t>billwise</t>
  </si>
  <si>
    <t>nchiselhurst</t>
  </si>
  <si>
    <t>karankhanna</t>
  </si>
  <si>
    <t>marketingland</t>
  </si>
  <si>
    <t>4cinsights</t>
  </si>
  <si>
    <t>cmswire</t>
  </si>
  <si>
    <t>3g</t>
  </si>
  <si>
    <t>shortyawards</t>
  </si>
  <si>
    <t>digital_anupam</t>
  </si>
  <si>
    <t>thesqueezecast</t>
  </si>
  <si>
    <t>joycemsullivan</t>
  </si>
  <si>
    <t>ecava</t>
  </si>
  <si>
    <t>nyeinnyeinnain5</t>
  </si>
  <si>
    <t>broadsheetcomms</t>
  </si>
  <si>
    <t>martechseries</t>
  </si>
  <si>
    <t>aarongoldman</t>
  </si>
  <si>
    <t>tanyagazdik</t>
  </si>
  <si>
    <t>mediapost</t>
  </si>
  <si>
    <t>instart</t>
  </si>
  <si>
    <t>westmonroe</t>
  </si>
  <si>
    <t>adexchanger</t>
  </si>
  <si>
    <t>lanceneuhauser</t>
  </si>
  <si>
    <t>foundremote</t>
  </si>
  <si>
    <t>kerrymflynn</t>
  </si>
  <si>
    <t>brianlring</t>
  </si>
  <si>
    <t>progresspartner</t>
  </si>
  <si>
    <t>mdshahe82431804</t>
  </si>
  <si>
    <t>teammediaocean</t>
  </si>
  <si>
    <t>g</t>
  </si>
  <si>
    <t>g2crowd</t>
  </si>
  <si>
    <t>showpad</t>
  </si>
  <si>
    <t>tzoneil</t>
  </si>
  <si>
    <t>andymulcahy</t>
  </si>
  <si>
    <t>imrgupdate</t>
  </si>
  <si>
    <t>landorglobal</t>
  </si>
  <si>
    <t>meshexperience</t>
  </si>
  <si>
    <t>tim_armstrong</t>
  </si>
  <si>
    <t>thedtxcompany</t>
  </si>
  <si>
    <t>meredithglobal</t>
  </si>
  <si>
    <t>_straightfwd_</t>
  </si>
  <si>
    <t>dollarshaveclub</t>
  </si>
  <si>
    <t>matchaworkshq</t>
  </si>
  <si>
    <t>forrbmaj</t>
  </si>
  <si>
    <t>forrester</t>
  </si>
  <si>
    <t>r2rothenberg</t>
  </si>
  <si>
    <t>iab</t>
  </si>
  <si>
    <t>tkawaja</t>
  </si>
  <si>
    <t>luma_partners</t>
  </si>
  <si>
    <t>wunthompson</t>
  </si>
  <si>
    <t>knorwesh</t>
  </si>
  <si>
    <t>kedettman</t>
  </si>
  <si>
    <t>davekaduk</t>
  </si>
  <si>
    <t>mediatechguy</t>
  </si>
  <si>
    <t>cipisec</t>
  </si>
  <si>
    <t>alexwithers_imn</t>
  </si>
  <si>
    <t>inmotionnow</t>
  </si>
  <si>
    <t>weareinmoment</t>
  </si>
  <si>
    <t>w</t>
  </si>
  <si>
    <t>kristiknight91</t>
  </si>
  <si>
    <t>amtrak</t>
  </si>
  <si>
    <t>calabrio</t>
  </si>
  <si>
    <t>shutterstock</t>
  </si>
  <si>
    <t>uberflip</t>
  </si>
  <si>
    <t>randyfrisch</t>
  </si>
  <si>
    <t>nflambert</t>
  </si>
  <si>
    <t>paulhagen</t>
  </si>
  <si>
    <t>social_shakeup</t>
  </si>
  <si>
    <t>alokchoudhary01</t>
  </si>
  <si>
    <t>mtndewtyphoon</t>
  </si>
  <si>
    <t>frescolitave</t>
  </si>
  <si>
    <t>jonessodaco</t>
  </si>
  <si>
    <t>countrytime</t>
  </si>
  <si>
    <t>migrapette</t>
  </si>
  <si>
    <t>sobe</t>
  </si>
  <si>
    <t>danimals_us</t>
  </si>
  <si>
    <t>v8</t>
  </si>
  <si>
    <t>capri_sun</t>
  </si>
  <si>
    <t>snapple</t>
  </si>
  <si>
    <t>advocare</t>
  </si>
  <si>
    <t>medifast</t>
  </si>
  <si>
    <t>herbalife</t>
  </si>
  <si>
    <t>specialk</t>
  </si>
  <si>
    <t>musclemilk</t>
  </si>
  <si>
    <t>pureprotein</t>
  </si>
  <si>
    <t>boost_drinks</t>
  </si>
  <si>
    <t>slimfast</t>
  </si>
  <si>
    <t>riseinteractive</t>
  </si>
  <si>
    <t>jessinaction</t>
  </si>
  <si>
    <t>milyli</t>
  </si>
  <si>
    <t>cleverbridge</t>
  </si>
  <si>
    <t>builtinchicago</t>
  </si>
  <si>
    <t>snap</t>
  </si>
  <si>
    <t>iqmediacorp</t>
  </si>
  <si>
    <t>teletrax</t>
  </si>
  <si>
    <t>friedman_wayne</t>
  </si>
  <si>
    <t>kinetiqtv</t>
  </si>
  <si>
    <t>woodyderham</t>
  </si>
  <si>
    <t>kevkohn</t>
  </si>
  <si>
    <t>kellyaford</t>
  </si>
  <si>
    <t>british_airways</t>
  </si>
  <si>
    <t>mtsembelis</t>
  </si>
  <si>
    <t>entrepreneur</t>
  </si>
  <si>
    <t>joeyjoh</t>
  </si>
  <si>
    <t>safcsp</t>
  </si>
  <si>
    <t>advancedtv</t>
  </si>
  <si>
    <t>sparkfoundryww</t>
  </si>
  <si>
    <t>kertiscreative</t>
  </si>
  <si>
    <t>brownforman</t>
  </si>
  <si>
    <t>amygesenhues</t>
  </si>
  <si>
    <t>mediatelnews</t>
  </si>
  <si>
    <t>mgomd</t>
  </si>
  <si>
    <t>diageogb</t>
  </si>
  <si>
    <t>lan</t>
  </si>
  <si>
    <t>guidedogs</t>
  </si>
  <si>
    <t>mcandc</t>
  </si>
  <si>
    <t>adage</t>
  </si>
  <si>
    <t>thoughtsonbiz</t>
  </si>
  <si>
    <t>convene</t>
  </si>
  <si>
    <t>evojetscharter</t>
  </si>
  <si>
    <t>deadline</t>
  </si>
  <si>
    <t>dadehayes</t>
  </si>
  <si>
    <t>reuters</t>
  </si>
  <si>
    <t>oschiffey</t>
  </si>
  <si>
    <t>adweek</t>
  </si>
  <si>
    <t>businessofapps</t>
  </si>
  <si>
    <t>mwalrath</t>
  </si>
  <si>
    <t>jonahgoodhart</t>
  </si>
  <si>
    <t>q_ldn</t>
  </si>
  <si>
    <t>avseebohm</t>
  </si>
  <si>
    <t>Replies to</t>
  </si>
  <si>
    <t>Mentions</t>
  </si>
  <si>
    <t>@4Cinsights #the fukn sexism</t>
  </si>
  <si>
    <t>@4Cinsights</t>
  </si>
  <si>
    <t>Explore the rise of the direct-to-consumer trend and what it can teach traditional marketers about data-driven campaigns in @4Cinsightsâ€™ Q4 2018 State of Media Report. https://t.co/ly1KGZCIlq</t>
  </si>
  <si>
    <t>RT @billwise: This week, I joined @LanceNeuhauser on @thesqueezecast to discuss my personal path, the history of @TeamMediaocean... and who…</t>
  </si>
  <si>
    <t>@4Cinsights Launches Audience-Driven Upfronts Planning Solution to Optimize TV Ad Budgets https://t.co/oAsRCFsC3Z via @4cinsights</t>
  </si>
  <si>
    <t>@4Cinsights Launches Audience-Driven Upfronts Planning Solution to Optimize TV Ad Budgets https://t.co/RPK6IX3McU</t>
  </si>
  <si>
    <t>RT @broadsheetcomms: “Twitter’s pivot to mDAUs (monetizable daily active users) helps ad buyers better understand the potential reach for t…</t>
  </si>
  <si>
    <t>RT @michelle_e_vu: Thank you Theresa O’Neil from @showpad and Aaron Goldman from @4Cinsights for sharing insights on being a CMO and how @G…</t>
  </si>
  <si>
    <t>Thank you Theresa O’Neil from @showpad and Aaron Goldman from @4Cinsights for sharing insights on being a CMO and how @G2Crowd fits in to their strategy! https://t.co/7mjxAuKrkP</t>
  </si>
  <si>
    <t>@TZONeil of @showpad and @AaronGoldman of @4Cinsights joining the @G2Crowd kickoff for a fireside chat with @ryanbonnici. Powerful marketers talking about how they choose to experiment. Staying away from the carbon copy and playbook that _was_ working. https://t.co/RExckdDkYL</t>
  </si>
  <si>
    <t>RT @g2_gabe: @TZONeil of @showpad and @AaronGoldman of @4Cinsights joining the @G2Crowd kickoff for a fireside chat with @ryanbonnici. Powe…</t>
  </si>
  <si>
    <t>RT @MediaPost: Dating app choices reveal #brand preferences, per #4CInsights, reports @TanyaGazdik https://t.co/mi2jrKz5WH @TanyaGazdik htt…</t>
  </si>
  <si>
    <t>RT @inscapetv: "With ever-increasing competition for consumer attention across platforms and devices, the Super Bowl represents a unique opâ€¦</t>
  </si>
  <si>
    <t>RT @inscapetv: “Convergent TV … is the branding power that advertisers have always adored in TV, communicated directly to select audiences…</t>
  </si>
  <si>
    <t>Dating app choices reveal #brand preferences, per #4CInsights, reports @TanyaGazdik https://t.co/UR8OgGhGm6 @TanyaGazdik</t>
  </si>
  <si>
    <t>Mentioned: @WunThompson @LUMA_partners @tkawaja @iab @r2rothenberg @forrester @ForrBmaj @matchaworkshq @DollarShaveClub @_StraightFWD_ @MeredithGlobal @4Cinsights @AaronGoldman @thedtxcompany @tim_armstrong @MESHExperience @LandorGlobal @imrgupdate @andymulcahy</t>
  </si>
  <si>
    <t>My top two #sales skills? #Adaptability Quotient (AQ) and #Curiosity Quotient (CQ). @KNorwesh at @4Cinsights introduced me to AQ, which is critical for changing professional landscapes - https://t.co/KwnhTQz2Ks. CQ is a continuous investment in learning - https://t.co/vwu9WKURNt</t>
  </si>
  <si>
    <t>@4Cinsights #Lmacthacomedian #Omaha,Ne #comedy #comedians https://t.co/krDQtREaEi</t>
  </si>
  <si>
    <t>What initially seemed like a catastrophe for #Nike may be an opportunity in disguise if their #branding response is direct and nimble. #ZionWilliamson https://t.co/qUimov3t3m by @4CInsights</t>
  </si>
  <si>
    <t>RT @4Cinsights: Learn how you can optimize your TV Upfronts planning through Scope by 4C. #4CTheFutureofMedia https://t.co/U4OBaKlGKj</t>
  </si>
  <si>
    <t>@4Cinsights https://t.co/kk69VSnnwj</t>
  </si>
  <si>
    <t>@4Cinsights https://t.co/mFrmrGuN5j</t>
  </si>
  <si>
    <t>@4Cinsights https://t.co/LKoQ37Ub2h</t>
  </si>
  <si>
    <t>We ❤️ this video featuring @4Cinsights! Big thanks to our amazing customers @AaronGoldman, @KNorwesh, @MediaTechGuy, @DaveKaduk and @kedettman for helping us share your story! https://t.co/IHgWlU4nQK</t>
  </si>
  <si>
    <t>@SurveyMonkey @4Cinsights @AaronGoldman @KNorwesh @MediaTechGuy @DaveKaduk @kedettman Without captions more than 20% of your target audience cannot take in the story you're excited to share. Captions increase your SEO. Captions increase engagement. Captions benefit everyone. #captions #AccessibleVideo #accessibility #a11y #inclusion</t>
  </si>
  <si>
    <t>What Brands Can Learn from Sneakergate https://t.co/a46Y5rJ0r9 via @4cinsights</t>
  </si>
  <si>
    <t>Brands are spending more on Pinterest and Snapchat ads says @4Cinsights https://t.co/CN4GGjtj7L https://t.co/nubzYNdlPi</t>
  </si>
  <si>
    <t>@cipisec https://t.co/RNwQTSgZpd</t>
  </si>
  <si>
    <t>.@PaulHagen 
@WestMonroe
@nflambert 
@Instart
@randyfrisch
@Uberflip
@Shutterstock 
@Calabrio  
@amtrak
@kristiknight91
@WeAreInMoment
@4Cinsights
@AaronGoldman
@inmotionnow
@alexwithers_iMN
what does #voc mean to these #cmo https://t.co/UcFsJeafIf</t>
  </si>
  <si>
    <t>RT @DomNicastro: .@PaulHagen 
@WestMonroe
@nflambert 
@Instart
@randyfrisch
@Uberflip
@Shutterstock 
@Calabrio  
@amtrak
@kristiknight91
@W…</t>
  </si>
  <si>
    <t>@4Cinsights @AlokChoudhary01 @social_shakeup Peace upon all of you good people I want help for my kids and my father is imprisoned for my doubts and my parents are all in Gaza my husband is closed but she is helping us</t>
  </si>
  <si>
    <t>@SlimFast @Boost_Drinks @pureprotein @MuscleMilk @SpecialK @Herbalife @Medifast @advocare @Snapple @Capri_Sun @V8 @Danimals_US @4Cinsights @SoBe @MiGrapette @CountryTime @jonessodaco @FrescolitaVe @MtnDewTyphoon Stop using bad chemicals and refined sugar in your drinks.</t>
  </si>
  <si>
    <t>RT @adexchanger: Marketing Isn’t The Only Way To Go Direct To Consumer https://t.co/MknM33tDho by @LanceNeuhauser, @4Cinsights</t>
  </si>
  <si>
    <t>RT @AaronGoldman: March Madness from A(ffinity) to Z(ion) https://t.co/a63ACZotCm via @4cinsights</t>
  </si>
  <si>
    <t>@jessinaction @4Cinsights @RiseInteractive Thank you Jess</t>
  </si>
  <si>
    <t>The Future of Media Volume 6 â€“ 4Câ€™s 4Ps: Four Predictions for 2018 https://t.co/VqNR8U11Aa via @4Cinsights</t>
  </si>
  <si>
    <t>Do you know what it takes to turn a great idea into a great company? Founders of leading #Chicago #tech companies share how they got started. @BuiltInChicago @4Cinsights @cleverbridge @Milyli https://t.co/GhoWJDJuty</t>
  </si>
  <si>
    <t>RT @IrishAngels: Do you know what it takes to turn a great idea into a great company? Founders of leading #Chicago #tech companies share hoâ€¦</t>
  </si>
  <si>
    <t>RT @4Cinsights: Thanks for having us at the #SnapPartnerSummit today, @Snap! https://t.co/eoWTwIr3gh</t>
  </si>
  <si>
    <t>If you love creating software and have a knack for coding, then you should grab the chance to be part of the @4Cinsights. They're one of our featured employers in our #NewTechNW job fair. Join us on April 18th! https://t.co/GlyDnkyUcW https://t.co/SxT16b1soA</t>
  </si>
  <si>
    <t>RT @MMMagTweets: Martech firm @4Cinsights acquires stake in @iQmediacorp, leading to the creation of a unified TV intelligence network
http…</t>
  </si>
  <si>
    <t>RT MMMagTweets: Martech firm 4Cinsights acquires majority stake in iQmediacorp, leading to the creation of a unified TV intelligence network
https://t.co/epoiuRUVEo</t>
  </si>
  <si>
    <t>RT MMMagTweets: Martech firm 4Cinsights acquires stake in iQmediacorp, leading to the creation of a unified TV intelligence network
https://t.co/epoiuRUVEo</t>
  </si>
  <si>
    <t>RT masterclassing :RT MMMagTweets: Martech firm 4Cinsights acquires stake in iQmediacorp, leading to the creation of a unified TV intelligence network
https://t.co/epoiuRUVEo</t>
  </si>
  <si>
    <t>RT @AaronGoldman: Bringing new energy to the TV analytics space! Kinetiq combines @iQmediacorp and @teletrax to form the world’s largest un…</t>
  </si>
  <si>
    <t>Kinetiq brings together @4Cinsights’ Teletrax with @iQmediacorp to form the world’s largest unified TV intelligence network. https://t.co/3SvemJ6fZV</t>
  </si>
  <si>
    <t>RT @digital_anupam: Kinetiq brings together @4Cinsights’ Teletrax with @iQmediacorp to form the world’s largest unified TV intelligence net…</t>
  </si>
  <si>
    <t>RT @4Cinsights: We’re excited to announce the merger of Teletrax and @iQmediacorp to create Kinetiq, the world’s largest unified TV intelli…</t>
  </si>
  <si>
    <t>Kinetiq brings together @4Cinsights’ Teletrax with @iQmediacorp to form the world’s largest unified TV intelligence network.
https://t.co/On1GKrdF33</t>
  </si>
  <si>
    <t>Congratulations to @iQMediacorp and @4Cinsights' @teletrax on the creation of @kinetiqtv. Read more about the merger and new global TV measurement powerhouse in @friedman_wayne's column in @mediapost.   https://t.co/BnPo2eumAg</t>
  </si>
  <si>
    <t>4C Acquires Stake in iQ Media, Jointly Create Kinetiq, World’s Largest Unified TV Intelligence Network — 4C https://t.co/uppJ53q8D5</t>
  </si>
  <si>
    <t>Bold new approach to TV data &amp;amp; analytics as @edisonventure co @iQmediacorp merges with @4Cinsights Teletrax to create Kinetiq. Congrats to our partners @makopelman, @KellyAFord and @kevkohn, @woodyderham and team! https://t.co/LNX4wIh39k https://t.co/RAuYgxO2Jz</t>
  </si>
  <si>
    <t>Super excited to announce @iQmediacorp and @4Cinsights creating the world’s largest tv intelligence network through formation of Kinetiq.  https://t.co/s03qvZyhDh</t>
  </si>
  <si>
    <t>Martech firm @4Cinsights acquires stake in @iQmediacorp, leading to the creation of a unified TV intelligence network
https://t.co/9IFE6w58QA</t>
  </si>
  <si>
    <t>The celebratory advert of its 100th anniversary saw UK flagship airline @British_Airways break into the top ten of the @4Cinsights TV ad rankings for the month of February.
https://t.co/bN64jEKxzR https://t.co/JE9zpV3QFh</t>
  </si>
  <si>
    <t>Awesome #isvmeetup with @mtsembelis on this evening! Thank you! _xD83D__xDC4F__xD83C__xDFFC_ _xD83D__xDE0A_ #Salesforce @4Cinsights #salesforcelondon #4C @SalesPath #salesops #salesforceadmins https://t.co/8o9YrB1NQf</t>
  </si>
  <si>
    <t>RT @AaronGoldman: A Report Has No Name #forthethrone #gameofthrones #got https://t.co/jsaKE0I7HA via @4cinsights</t>
  </si>
  <si>
    <t>Proud to announce that advertisers can now optimize their TV upfronts using audience insights through Scope by @4Cinsights. https://t.co/wU7Z7aA6vt</t>
  </si>
  <si>
    <t>Exciting news at 4C.  Kinetiq brings together @4Cinsights’ Teletrax with @iQmediacorp to form the world’s largest unified TV intelligence network. https://t.co/hrTFqrMtUd</t>
  </si>
  <si>
    <t>“At 4C, the goal is to connect the pipes between channels” -- great insights from @4CInsights CMO @AaronGoldman in @Entrepreneur https://t.co/GFtzEqOFxm</t>
  </si>
  <si>
    <t>Congratulations to our partner @4Cinsights on their investment in @iQmediacorp to create Kinetiq, forming a massive unified TV intelligence network. @RapidTVNews @JoeyJOH https://t.co/tvGm5isEqn</t>
  </si>
  <si>
    <t>4C Partners with iQ Media, Launches Kinetiq a TV Intelligence Network
https://t.co/kltGRNDLY0
@LanceNeuhauser @iQmediacorp @4Cinsights 
#MarTechAdvisor #TVAnalytics #TVAttribution #TVIntelligence</t>
  </si>
  <si>
    <t>RT @MediaPost: .@teletrax @iQMediacorp Form Kinetiq, Combine Paid Ads, Earned Media Metrics @4Cinsights https://t.co/ns1PqwEHu6</t>
  </si>
  <si>
    <t>@4Cinsights *0.01549£* love you+*£%#*</t>
  </si>
  <si>
    <t>Quest For More Linear TV Scale Links 4C Insights With a4, MASS Exchange https://t.co/4q6NJfm2Ub via @4cinsights</t>
  </si>
  <si>
    <t>@4Cinsights please check the Marketing Distinguo card deck for managers and entrepreneurs, overfunded on Kickstarter! https://t.co/TO9Kw0DNRm</t>
  </si>
  <si>
    <t>@SAFCSP When you start out blogging you’re going to hear a lot of different things on what you should be concentrating on https://t.co/CSKLGPsIy0 should focus on SEO, keywords,back links, or having a great commenting system. Those things are great and will have to 4Cinsights wafi</t>
  </si>
  <si>
    <t>Findings from @4Cinsights reveal that Game of Thrones engagers were more vocal about S8 than S7 on social. Find out how satisfied fans were with the S8 premiere in @advancedtv.
#GameofThrones 
https://t.co/Oo3qSyCiDx</t>
  </si>
  <si>
    <t>This week, I joined @LanceNeuhauser on @thesqueezecast to discuss my personal path, the history of @TeamMediaocean... and who would be featured in the advertising industry's Mt Rushmore. Listen on your favorite podcast app or through @4Cinsights' website. https://t.co/4Ko1rNsQEE</t>
  </si>
  <si>
    <t>RT @3G: Congratulations to the teams at @4Cinsights, @brownforman, @kertiscreative, and @SparkFoundryWW for winning this year's Audience Ho…</t>
  </si>
  <si>
    <t>Which Super Bowl advertisers won the digital game? Verizon, Bud Light, Pepsi by @AmyGesenhues https://t.co/DN8bbyXlPy</t>
  </si>
  <si>
    <t>RT @Marketingland: Which Super Bowl advertisers won the digital game? Verizon, Bud Light, Pepsi by @AmyGesenhues https://t.co/DN8bbyXlPy</t>
  </si>
  <si>
    <t>Discussing the importance of customer experience with @DiageoGB, @MGOMD and 4C’s Oliver Hansard at @MediatelNews Future of Brands.
#FOBLondon https://t.co/KvyQwwGatg</t>
  </si>
  <si>
    <t>RT @AaronGoldman: “This year marks a watershed moment for the upfronts as buyers and sellers embrace truly data-driven methodologies.” @Lan…</t>
  </si>
  <si>
    <t>In a move that it says creates the world’s biggest combined TV intelligence network, responding to brands’ and media’s growing focus on globalisation and hyper local targeting, @4Cinsights has taken equity in @iQmediacorp  to create Kinetiq.
https://t.co/WVwQ3DqzHT https://t.co/5O9xYi1u6T</t>
  </si>
  <si>
    <t>British Airways joined the top overall TV advertisers in the UK in February. Read more in our UK TV Ad Rankings in @RapidTVNews. https://t.co/LuOohZ6YVd</t>
  </si>
  <si>
    <t>8 CMOs Discuss What Voice of the Customer Means to Them by @domnicastro https://t.co/YjEpUfoXs6</t>
  </si>
  <si>
    <t>RT @cmswire: 8 CMOs Discuss What Voice of the Customer Means to Them by @domnicastro https://t.co/YjEpUfoXs6</t>
  </si>
  <si>
    <t>We're a finalist for @social_shakeup's Facebook Social Good award for our work with @MCandC and @guidedogs! https://t.co/CJBn991aP9</t>
  </si>
  <si>
    <t>Congratulations to @4Cinsights founder @AlokChoudhary01 for being named an Innovator on @social_shakeup’s Movers and Shakers list. https://t.co/zric9za3w5</t>
  </si>
  <si>
    <t>Congratulations to 4C Founder and Chief Scientist @AlokChoudhary01 for being named an Innovator on @social_shakeup's Movers and Shakers list! https://t.co/nT9skAfEtt</t>
  </si>
  <si>
    <t>@4Cinsights @brownforman @kertiscreative @SparkFoundryWW Congrats!! https://t.co/6xa7ZwCLFe</t>
  </si>
  <si>
    <t>Congratulations to the teams at @4Cinsights, @brownforman, @kertiscreative, and @SparkFoundryWW for being named a @shortyawards finalist! https://t.co/zquZ7zaBcf</t>
  </si>
  <si>
    <t>We're a @shortyawards finalist for our work with @brownforman, @kertiscreative, and @SparkFoundryWW! https://t.co/rVyAPBmjj6</t>
  </si>
  <si>
    <t>RT @3G: Congratulations to the teams at @4Cinsights, @brownforman, @kertiscreative, and @SparkFoundryWW for being named a @shortyawards fin…</t>
  </si>
  <si>
    <t>CMO @AaronGoldman of @4Cinsights discusses @Snap's latest opportunities for brands in @adage. https://t.co/ZVXY3qEJn8</t>
  </si>
  <si>
    <t>RT @3G: CMO @AaronGoldman of @4Cinsights discusses @Snap's latest opportunities for brands in @adage. https://t.co/ZVXY3qEJn8</t>
  </si>
  <si>
    <t>Thanks for having us at the #SnapPartnerSummit today, @Snap! https://t.co/eoWTwIr3gh</t>
  </si>
  <si>
    <t>Kinetiq brings together @4Cinsights’ Teletrax with @iQmediacorp to form the world’s largest unified TV intelligence network. https://t.co/E8lJlOtoVL</t>
  </si>
  <si>
    <t>This week on #thesqueezepodcast, @LanceNeuhauser sits down with @evoJetsCharter and @Convene co-founder @ThoughtsOnBiz. Happy listening! https://t.co/ss1tfQSNl5</t>
  </si>
  <si>
    <t>RT @thesqueezecast: This week on #thesqueezepodcast, @LanceNeuhauser sits down with @evoJetsCharter and @Convene co-founder @ThoughtsOnBiz.…</t>
  </si>
  <si>
    <t>"With ever-increasing competition for consumer attention across platforms and devices, the Super Bowl represents a unique opportunity for brands to reach a large audience with messaging on TV and digital channels." - @4Cinsights' @AaronGoldman https://t.co/tvKIquij1T</t>
  </si>
  <si>
    <t>“Data is the new economy of scale in media.” -- @4Cinsights CEO @LanceNeuhauser in @adexchanger https://t.co/xicbqXqIhw</t>
  </si>
  <si>
    <t>“Convergent TV … is the branding power that advertisers have always adored in TV, communicated directly to select audiences at an individual and household level.” @LanceNeuhauser of @4Cinsights in @adexchanger https://t.co/xicbqX97pY</t>
  </si>
  <si>
    <t>"Data is the new economy of scale in media." -- @4Cinsights' @LanceNeuhauser @adexchanger https://t.co/6NnJpBoQoa</t>
  </si>
  <si>
    <t>RT @inscapetv: Congratulations to our partner @4Cinsights on their investment in @iQmediacorp to create Kinetiq, forming a massive unified…</t>
  </si>
  <si>
    <t>RT @rachlyall: Findings from @4Cinsights reveal that Game of Thrones engagers were more vocal about S8 than S7 on social. Find out how sati…</t>
  </si>
  <si>
    <t>@ECava @4Cinsights Congrats on the new role! #4CTheFutureofMedia</t>
  </si>
  <si>
    <t>Optimize your TV upfronts planning using audience insights through Scope by @4Cinsights. https://t.co/jft6AUn9YU https://t.co/gMeGysidVF</t>
  </si>
  <si>
    <t>RT @JoyceMSullivan: @ECava @4Cinsights Congrats on the new role! #4CTheFutureofMedia</t>
  </si>
  <si>
    <t>“The sense brands have is that viewers want to know, what are the top values of these brands?” said @AaronGoldman Goldman, CMO of @4Cinsights, a data science and marketing tech company." @dadehayes @DEADLINE 
https://t.co/slRYYwafLV</t>
  </si>
  <si>
    <t>4C Acquires Stake in iQ Media, Jointly Create Kinetiq, World’s Largest Unified TV Intelligence Network https://t.co/XO5tXMchb6 @4Cinsights #MarTech #Tech</t>
  </si>
  <si>
    <t>â€œMultiscreen engagement is transforming media to the point where the new  living room experience is sometimes better than actually being at the game,â€ said @AaronGoldman Goldman, Chief Marketing Officer at @4Cinsights Insights." -@MarTechSeries 
https://t.co/M8sMjqxkot</t>
  </si>
  <si>
    <t>“Twitter’s pivot to mDAUs (monetizable daily active users) helps ad buyers better understand the potential reach for their advertising,” said @AaronGoldman, CMO at @4Cinsights." Read more below on @Reuters 
https://t.co/LU5U03IeSD</t>
  </si>
  <si>
    <t>"Buyers also want the ability to adjust their pricing so they can bid separately for audience network inventory versus Snapchat inventory, said @AaronGoldman, CMO of @4Cinsights a Snapchat licensed ads partner." - @adexchanger @OSchiffey 
https://t.co/95ZdkIlj7J</t>
  </si>
  <si>
    <t>Taken altogether, TEGNA already “has the assets to deliver a large marketing value proposition,” said Lance Neuhauser, CEO of @4Cinsights @adexchanger @OSchiffey https://t.co/bPgTZUdWOm</t>
  </si>
  <si>
    <t>Here's my take on #JustBlewIt "Despite Initial Negativity, Zion Williamson’s Blown-Out Shoe Actually Provides an Opportunity for Nike" https://t.co/ZRpRc394YY via @adweek</t>
  </si>
  <si>
    <t>According to @LanceNeuhauser, CEO of @4Cinsights, "As performance-minded DTC marketers ramp up spend in converged TV, they will accelerate video’s transformation into a performance medium that  impacts all stages of the marketing funnel."  @adexchanger 
https://t.co/33abuAcaBp</t>
  </si>
  <si>
    <t>RT @AaronGoldman: 4C State of Media: Parsing the D2C Phenomenon https://t.co/JvpsyYpMMf via @4cinsights #brandweek</t>
  </si>
  <si>
    <t>RT @adexchanger: DTC Adoption Will Help Make TV A Performance Medium https://t.co/WwEoBk6218 by @LanceNeuhauser, @4Cinsights</t>
  </si>
  <si>
    <t>"Brands can learn a lot about consumers based on which dating app they choose. @4Cinsights also looked into the audiences of popular flower delivery and chocolate brands, which represent common Valentine’s Day gifts." @TanyaGazdik @mediapost https://t.co/ZRo0vDahul</t>
  </si>
  <si>
    <t>RT @broadsheetcomms: “The sense brands have is that viewers want to know, what are the top values of these brands?” said @AaronGoldman Gold…</t>
  </si>
  <si>
    <t>RT @broadsheetcomms: â€œMultiscreen engagement is transforming media to the point where the new  living room experience is sometimes better tâ€¦</t>
  </si>
  <si>
    <t>Dating app choices reveal #brand preferences, per #4CInsights, reports @TanyaGazdik https://t.co/mi2jrKz5WH @TanyaGazdik https://t.co/pSbuapGHOC</t>
  </si>
  <si>
    <t>.@teletrax @iQMediacorp Form Kinetiq, Combine Paid Ads, Earned Media Metrics @4Cinsights https://t.co/ns1PqwEHu6</t>
  </si>
  <si>
    <t>.@teletrax @iQMediacorp Form Kinetiq, Combie Paid Ads, Earned Media Metrics @4Cinsights https://t.co/ns1PqwEHu6</t>
  </si>
  <si>
    <t>What does your dating app of choice say about you? Find out with data from @4Cinsights in @mediapost. https://t.co/g56zk6lyzf</t>
  </si>
  <si>
    <t>RT @AaronGoldman: Dating app choices reveal brand preferences, per @4CInsights, reports @TanyaGazdik @MediaPost https://t.co/HsuR9S68D4</t>
  </si>
  <si>
    <t>RT @3G: What does your dating app of choice say about you? Find out with data from @4Cinsights in @mediapost. https://t.co/g56zk6lyzf</t>
  </si>
  <si>
    <t>Dating app choices reveal brand preferences, per @4CInsights, reports @TanyaGazdik @MediaPost https://t.co/HsuR9S68D4</t>
  </si>
  <si>
    <t>RT @AaronGoldman: Great look at data from @4Cinsights and wisdom from @3G https://t.co/r07gpaFdrJ via @BusinessofApps</t>
  </si>
  <si>
    <t>Great look at data from @4Cinsights and wisdom from @3G https://t.co/r07gpaFdrJ via @BusinessofApps</t>
  </si>
  <si>
    <t>Never get tired of seeing this @G2Crowd @4Cinsights https://t.co/6mi8lNE28u</t>
  </si>
  <si>
    <t>Meet the 2019 Movers and Shakers in Social Media including @AlokChoudhary01 repping @4Cinsights in the Innovators category: https://t.co/EdIvwBfyiE</t>
  </si>
  <si>
    <t>Hard to pick a favorite ep. of @thesqueezecast but Season 2 kicked off strong with @LanceNeuhauser interviewing @AVSeebohm and that #BillyBlockchain ad by @billwise really put it over the top! https://t.co/dGgCO1OtMR via @4cinsights</t>
  </si>
  <si>
    <t>Congratulations to the teams at @4Cinsights, @brownforman, @kertiscreative, and @SparkFoundryWW for winning this year's Audience Honor in the Real Time Media Buy category. https://t.co/zquZ7zaBcf</t>
  </si>
  <si>
    <t>“I got a random phone call and reach out from a guy who’s working at DoubleClick and the guy said: My name is Mike and I sell ads that are called banner ads and they’re on every website in the world.” @jonahgoodhart tells @lanceneuhauser about @mwalrath _xD83D__xDE4C_ https://t.co/F1snP7u2er</t>
  </si>
  <si>
    <t>DTC Adoption Will Help Make TV A Performance Medium https://t.co/WwEoBk6218 by @LanceNeuhauser, @4Cinsights</t>
  </si>
  <si>
    <t>Marketing Isn’t The Only Way To Go Direct To Consumer https://t.co/MknM33tDho by @LanceNeuhauser, @4Cinsights</t>
  </si>
  <si>
    <t>Self promo: Marketing Isn’t The Only Way To Go Direct To Consumer https://t.co/t9rYtI5qhV @AdExchanger @4Cinsights</t>
  </si>
  <si>
    <t>The Squeeze is back! CEO @lanceneuhauser of @4Cinsights interviews @AVSeebohm of @Q_LDN on the latest episode of @thesqueezecast. https://t.co/1wcUY6wqbn</t>
  </si>
  <si>
    <t>RT @3G: The Squeeze is back! CEO @lanceneuhauser of @4Cinsights interviews @AVSeebohm of @Q_LDN on the latest episode of @thesqueezecast. hâ€¦</t>
  </si>
  <si>
    <t>RT @AaronGoldman: Hard to pick a favorite ep. of @thesqueezecast but Season 2 kicked off strong with @LanceNeuhauser interviewing @AVSeeboh…</t>
  </si>
  <si>
    <t>RT @3G: The Squeeze is back! CEO @lanceneuhauser of @4Cinsights interviews @AVSeebohm of @Q_LDN on the latest episode of @thesqueezecast. h…</t>
  </si>
  <si>
    <t>Tune in to our CEO @LanceNeuhauser's podcast to hear his interview with @AVSeebohm of @Q_LDN. https://t.co/Tt9PIfwMiz</t>
  </si>
  <si>
    <t>Walmart and eBay saw the greatest lift in social media engagement following TV ads in the US in December, according to @4Cinsights. https://t.co/BYow85ndAj</t>
  </si>
  <si>
    <t>Check out my quote while exploring the rise of the direct-to-consumer trend and what it can teach traditional marketers about data-driven campaigns in @4Cinsightsâ€™ Q4 2018 State of Media Report. https://t.co/vaMeP0CurB</t>
  </si>
  <si>
    <t>Optimize your TV upfronts planning using audience insights through Scope by @4Cinsights. https://t.co/mIjxq64emV</t>
  </si>
  <si>
    <t>Chevrolet was the top broadcast primetime TV advertiser in the US in January, according to @4Cinsights. https://t.co/pg662CCiXB</t>
  </si>
  <si>
    <t>RT @3G: Check out my quote while exploring the rise of the direct-to-consumer trend and what it can teach traditional marketers about data-…</t>
  </si>
  <si>
    <t>RT @3G: Optimize your TV upfronts planning using audience insights through Scope by @4Cinsights. https://t.co/mIjxq64emV</t>
  </si>
  <si>
    <t>RT @3G: Chevrolet was the top broadcast primetime TV advertiser in the US in January, according to @4Cinsights. https://t.co/pg662CCiXB</t>
  </si>
  <si>
    <t>RT @3G: Check out my quote while exploring the rise of the direct-to-consumer trend and what it can teach traditional marketers about data-â€¦</t>
  </si>
  <si>
    <t>RT @AaronGoldman: And now deep (freeze) thoughts #PolarVortex2019 https://t.co/tuGYzKZrtN</t>
  </si>
  <si>
    <t>RT @AaronGoldman: Here's my take on #JustBlewIt "Despite Initial Negativity, Zion Williamson’s Blown-Out Shoe Actually Provides an Opportun…</t>
  </si>
  <si>
    <t>RT @AaronGoldman: ❤️ Love is in the air with affinities so clear https://t.co/Mn6h0GQNtk via @4cinsights</t>
  </si>
  <si>
    <t>RT @AaronGoldman: What Brands Can Learn from Sneakergate #JustDoIt #JustBlewIt https://t.co/KtrrqhvIO3 via @4cinsights</t>
  </si>
  <si>
    <t>RT @AaronGoldman: We no longer interrupt this regularly scheduled program… https://t.co/L8bA08xMUw via @4cinsights</t>
  </si>
  <si>
    <t>RT @AaronGoldman: _xD83D__xDCCC_ _xD83D__xDCC8_ Pinterest and the Power of Paid Promotion https://t.co/tJgoObfe9q via @4cinsights</t>
  </si>
  <si>
    <t>RT @AaronGoldman: Facebook and the Future of The Living Room https://t.co/3Atiy4TsuH via @4cinsights</t>
  </si>
  <si>
    <t>RT @AaronGoldman: I Pity the April Fool https://t.co/FC7nPXZYW9 via @4Cinsights https://t.co/cvITDRtVzL</t>
  </si>
  <si>
    <t>And now deep (freeze) thoughts #PolarVortex2019 https://t.co/tuGYzKZrtN</t>
  </si>
  <si>
    <t>“This year marks a watershed moment for the upfronts as buyers and sellers embrace truly data-driven methodologies.” @LanceNeuhauser #4CTheFutureofMedia https://t.co/mQf0UtZyx9 via @4cinsights</t>
  </si>
  <si>
    <t>4C State of Media: Parsing the D2C Phenomenon https://t.co/JvpsyYpMMf via @4cinsights #brandweek</t>
  </si>
  <si>
    <t>"Rising to the Challenge(r) Brands" #brandweek https://t.co/nG2pcg7vY5 via @4cinsights</t>
  </si>
  <si>
    <t>RT @LanceNeuhauser: Optimize your TV upfronts planning using audience insights through Scope by @4Cinsights. https://t.co/hHy6ovbFUc</t>
  </si>
  <si>
    <t>❤️ Love is in the air with affinities so clear https://t.co/Mn6h0GQNtk via @4cinsights</t>
  </si>
  <si>
    <t>What Brands Can Learn from Sneakergate #JustDoIt #JustBlewIt https://t.co/KtrrqhvIO3 via @4cinsights</t>
  </si>
  <si>
    <t>We no longer interrupt this regularly scheduled program… https://t.co/L8bA08xMUw via @4cinsights</t>
  </si>
  <si>
    <t>_xD83D__xDCCC_ _xD83D__xDCC8_ Pinterest and the Power of Paid Promotion https://t.co/tJgoObfe9q via @4cinsights</t>
  </si>
  <si>
    <t>Facebook and the Future of The Living Room https://t.co/3Atiy4TsuH via @4cinsights</t>
  </si>
  <si>
    <t>March Madness from A(ffinity) to Z(ion) https://t.co/a63ACZotCm via @4cinsights</t>
  </si>
  <si>
    <t>I Pity the April Fool https://t.co/FC7nPXZYW9 via @4Cinsights https://t.co/cvITDRtVzL</t>
  </si>
  <si>
    <t>Bringing new energy to the TV analytics space! Kinetiq combines @iQmediacorp and @teletrax to form the world’s largest unified TV intelligence network. https://t.co/9eklbW22g0 via @4Cinsights https://t.co/M7jeaIVPSw</t>
  </si>
  <si>
    <t>A Report Has No Name #forthethrone #gameofthrones #got https://t.co/jsaKE0I7HA via @4cinsights</t>
  </si>
  <si>
    <t>Yes, Virginia, there is linear television. https://t.co/Gm177uiN01 via @4cinsights</t>
  </si>
  <si>
    <t>RT @AaronGoldman: “I got a random phone call and reach out from a guy who’s working at DoubleClick and the guy said: My name is Mike and I…</t>
  </si>
  <si>
    <t>Optimize your TV upfronts planning using audience insights through Scope by @4Cinsights. https://t.co/hHy6ovbFUc</t>
  </si>
  <si>
    <t>RT @FoundRemote: Cheetos and Oreo join February TV Social Lift Rankings: https://t.co/grixpOc5Bu /v @4Cinsights https://t.co/JYPKgrtUkr</t>
  </si>
  <si>
    <t>T-Mobile and Starbucks lead January TV Social Lift Rankings. https://t.co/3p8jYF5DvT v/ @4Cinsights</t>
  </si>
  <si>
    <t>Cheetos and Oreo join February TV Social Lift Rankings: https://t.co/grixpOc5Bu /v @4Cinsights https://t.co/JYPKgrtUkr</t>
  </si>
  <si>
    <t>AT&amp;amp;T and Target lead March TV Social Lift Rankings: https://t.co/aq4B8Hq3XZ v/ @4Cinsights https://t.co/zFcRiRCnrh</t>
  </si>
  <si>
    <t>“We’re seeing great success with video on Twitter. For Q1 2019, we saw double-digit increases year-over-year on Twitter video ad budgets.” - Aaron Goldman, CMO of @4Cinsights</t>
  </si>
  <si>
    <t>RT @kerrymflynn: “We’re seeing great success with video on Twitter. For Q1 2019, we saw double-digit increases year-over-year on Twitter vi…</t>
  </si>
  <si>
    <t>Congrats to the @iQmediacorp team on their transaction with @4Cinsights to jointly create a new entity, Kinetiq, comprised of iQ Media and 4C’s @teletrax -- https://t.co/ekB276EoZ6 https://t.co/VcwfDkvAZg</t>
  </si>
  <si>
    <t>We’re excited to announce the merger of Teletrax and @iQmediacorp to create Kinetiq, the world’s largest unified TV intelligence network. https://t.co/GlBs0Jb4aL</t>
  </si>
  <si>
    <t>Dig into the rise of the direct-to-consumer trend and what it means for advertising in our Q4 2018 State of Media Report. https://t.co/NUhWidPztL</t>
  </si>
  <si>
    <t>Learn how you can optimize your TV Upfronts planning through Scope by 4C. #4CTheFutureofMedia https://t.co/U4OBaKlGKj</t>
  </si>
  <si>
    <t>What does your pick for the Iron Throne say about you? We dig into #GameofThrones affinities to find out. https://t.co/1e3QBuv3eS</t>
  </si>
  <si>
    <t>4C Launches Audience-Driven Upfronts Planning Solution to Optimize TV Ad Budgets https://t.co/VVZSJydkGw via @4cinsights</t>
  </si>
  <si>
    <t>4C Launches Audience-Driven Upfronts Planning Solution to Optimize TV Ad Budgets https://t.co/VVZSJydkGw via @4cinsights https://t.co/zm3R3JRQqi</t>
  </si>
  <si>
    <t>http://www.4Cinsights.com/stateofmedia</t>
  </si>
  <si>
    <t>https://www.4cinsights.com/2019/02/06/4c-launches-audience-driven-upfronts-planning-solution-optimize-tv-ad-budgets/</t>
  </si>
  <si>
    <t>https://www.mediapost.com/publications/article/331967/dating-app-choices-reveal-brand-preferences.html</t>
  </si>
  <si>
    <t>https://www.inc.com/partners-in-leadership/4-steps-to-develop-your-aq-and-make-change-happen.html?platform=hootsuite https://blog.usejournal.com/heres-why-soft-skills-are-more-important-than-technical-skills-6a1a5ea5540a?platform=hootsuite</t>
  </si>
  <si>
    <t>https://www.adweek.com/brand-marketing/despite-initial-negativity-zion-williamsons-blown-out-shoe-actually-provides-an-opportunity-for-nike/?utm_content=85655175&amp;utm_medium=social&amp;utm_source=twitter&amp;hss_channel=tw-372918371</t>
  </si>
  <si>
    <t>https://www.4cinsights.com/2019/02/06/4c-launches-audience-driven-upfronts-planning-solution-optimize-tv-ad-budgets/?utm_source=twitter&amp;utm_medium=organic_social&amp;utm_campaign=pressreleases&amp;utm_content=tvupfronts</t>
  </si>
  <si>
    <t>https://www.4cinsights.com/2019/02/28/brands-can-learn-sneakergate/</t>
  </si>
  <si>
    <t>http://www.businessofapps.com/news/brands-are-spending-more-on-pinterest-and-snapchat-ads-says-4c-insights/</t>
  </si>
  <si>
    <t>https://www.4cinsights.com/2018/12/20/case-emoji-targeting/</t>
  </si>
  <si>
    <t>https://twitter.com/cmswire/status/1105485373147250690</t>
  </si>
  <si>
    <t>https://adexchanger.com/data-driven-thinking/marketing-isnt-the-only-way-to-go-direct-to-consumer/</t>
  </si>
  <si>
    <t>https://www.4cinsights.com/2019/03/28/march-madness-affinity-zion/</t>
  </si>
  <si>
    <t>https://www.4cinsights.com/resource/future-media-volume-6-4cs-4ps-four-predictions-2018/</t>
  </si>
  <si>
    <t>https://www.builtinchicago.org/2018/03/22/chicago-tech-founding-stories</t>
  </si>
  <si>
    <t>https://www.newtechnorthwest.com/new-tech-job-fair/</t>
  </si>
  <si>
    <t>https://mobilemarketingmagazine.com/4c-insights-iq-media-kinetiq-tv-intelligence-network</t>
  </si>
  <si>
    <t>https://www.4cinsights.com/2019/04/10/4c-acquires-stake-in-iq-media-jointly-create-kinetiq-worlds-largest-unified-tv-intelligence-network/</t>
  </si>
  <si>
    <t>https://www.mediapost.com/publications/article/334340/teletrax-iqmedia-form-kinetiq-combie-paid-ads-e.html</t>
  </si>
  <si>
    <t>http://www.iq.media/kinetiq/?utm_content=89114691&amp;utm_medium=social&amp;utm_source=twitter&amp;hss_channel=tw-116505974</t>
  </si>
  <si>
    <t>https://www.broadcastingcable.com/news/4c-iq-media-create-tv-data-firm-kinetiq</t>
  </si>
  <si>
    <t>https://www.rapidtvnews.com/2019030855398/celeb-filled-advert-takes-off-for-ba-in-4c-insights-ad-rankings.html#ixzz5hba7dthe</t>
  </si>
  <si>
    <t>https://www.4cinsights.com/resource/report-no-name/</t>
  </si>
  <si>
    <t>https://www.entrepreneur.com/video/328203</t>
  </si>
  <si>
    <t>https://www.rapidtvnews.com/2019041155739/4c-insights-acquires-majority-stake-in-iq-media.html#axzz5kpTgAOQA</t>
  </si>
  <si>
    <t>https://www.martechadvisor.com/news/interactive-marketing/4c-partners-with-iqmedia-launches-kinetiq-a-tv-intelligence-network?utm_source=twitter&amp;utm_medium=social&amp;utm_campaign=mta_120419_Xbc_Link&amp;utm_content=4CPartners&amp;utm_term=nina</t>
  </si>
  <si>
    <t>https://www.4cinsights.com/resource/quest-linear-tv-scale-links-4c-insights-a4-mass-exchange/</t>
  </si>
  <si>
    <t>http://marketingdistinguo.com</t>
  </si>
  <si>
    <t>http://first.You</t>
  </si>
  <si>
    <t>https://advanced-television.com/2019/04/16/research-1bn-watch-got-social-media-noise-up-73/</t>
  </si>
  <si>
    <t>https://www.4cinsights.com/2018/11/05/episode-11-carving-media-rushmore-feat-bill-wise/</t>
  </si>
  <si>
    <t>https://trib.al/AEiwyp7</t>
  </si>
  <si>
    <t>https://www.rapidtvnews.com/2019041155739/4c-insights-acquires-majority-stake-in-iq-media.html#ixzz5kmMrjBMf</t>
  </si>
  <si>
    <t>https://www.rapidtvnews.com/2019030855398/celeb-filled-advert-takes-off-for-ba-in-4c-insights-ad-rankings.html#axzz5hqasxC2t</t>
  </si>
  <si>
    <t>http://dlvr.it/R0gvt4</t>
  </si>
  <si>
    <t>https://www.socialshakeupshow.com/go/2019-social-media-awards/#social-media-award-finalists</t>
  </si>
  <si>
    <t>https://www.socialshakeupshow.com/2019-movers-and-shakers-winners</t>
  </si>
  <si>
    <t>https://www.socialshakeupshow.com/2019-movers-and-shakers-winners/</t>
  </si>
  <si>
    <t>https://shortyawards.com/11th/the-kentucky-way-with-woodford-reserve</t>
  </si>
  <si>
    <t>https://shortyawards.com/11th/brands-and-orgs/finalists</t>
  </si>
  <si>
    <t>https://adage.com/article/digital/snapchat-gives-tinder-some-love-stories-and-announces-new-ad-network-partner-summit</t>
  </si>
  <si>
    <t>https://podcasts.apple.com/us/podcast/the-squeeze/id1398431538?i=1000434463536</t>
  </si>
  <si>
    <t>https://twitter.com/Marketingland/status/1092517481674092546</t>
  </si>
  <si>
    <t>https://adexchanger.com/tv-and-video/dtc-adoption-will-help-make-tv-a-performance-medium/</t>
  </si>
  <si>
    <t>https://deadline.com/2019/02/super-bowl-commercials-ad-sales-watch-1202545469/</t>
  </si>
  <si>
    <t>https://martechseries.com/video/video-advertising/4c-acquires-stake-iq-media-jointly-create-kinetiq-worlds-largest-unified-tv-intelligence-network/</t>
  </si>
  <si>
    <t>https://martechseries.com/mts-insights/guest-authors/big-game-shows-tv-social-media-work-hand-hand-brands/</t>
  </si>
  <si>
    <t>https://www.reuters.com/article/us-twitter-results/twitter-shares-tumble-on-forecasts-for-weaker-revenue-higher-costs-idUSKCN1PW1AS</t>
  </si>
  <si>
    <t>https://adexchanger.com/platforms/the-ad-buyers-wish-list-for-snapchats-tbd-audience-network/#more-123165</t>
  </si>
  <si>
    <t>https://adexchanger.com/digital-tv/which-tv-players-could-be-in-the-market-to-acquire-ad-tech/</t>
  </si>
  <si>
    <t>http://www.adweek.com/brand-marketing/despite-initial-negativity-zion-williamsons-blown-out-shoe-actually-provides-an-opportunity-for-nike/</t>
  </si>
  <si>
    <t>https://www.4cinsights.com/2019/02/07/4c-state-media-parsing-d2c-phenomenon/</t>
  </si>
  <si>
    <t>https://www.socialshakeupshow.com/2019-movers-and-shakers-winners/#.XIcHFHCS7jg.twitter</t>
  </si>
  <si>
    <t>https://www.4cinsights.com/2019/03/25/episode-12-luxury-time-feat-annastasia-seebohm/</t>
  </si>
  <si>
    <t>https://www.4cinsights.com/2019/04/22/episode-15-everythings-free-internet-feat-jonah-goodhart/</t>
  </si>
  <si>
    <t>https://twitter.com/thesqueezecast/status/1110296260400025600</t>
  </si>
  <si>
    <t>http://foundremote.com/retailers-join-december-tv-social-lift-rankings-leading-into-holidays</t>
  </si>
  <si>
    <t>https://www.4cinsights.com/resource/january-2019-us-tv-ad-rankings/</t>
  </si>
  <si>
    <t>https://www.linkedin.com/pulse/now-deep-freeze-thoughts-polarvortex2019-aaron-goldman/?published=t</t>
  </si>
  <si>
    <t>https://www.4cinsights.com/2019/02/21/love-air-affinities-clear/</t>
  </si>
  <si>
    <t>https://www.4cinsights.com/2019/03/07/no-longer-interrupt-regularly-scheduled-program/</t>
  </si>
  <si>
    <t>https://www.4cinsights.com/2019/03/14/pinterest-power-promotion/</t>
  </si>
  <si>
    <t>https://www.4cinsights.com/2019/03/21/facebook-future-living-room/</t>
  </si>
  <si>
    <t>https://www.4cinsights.com/2019/04/04/pity-april-fool/</t>
  </si>
  <si>
    <t>https://www.4cinsights.com/2019/02/14/rising-challenger-brands/</t>
  </si>
  <si>
    <t>https://www.4cinsights.com/2019/04/18/yes-virginia-linear-television/</t>
  </si>
  <si>
    <t>http://foundremote.com/cheetos-and-oreo-join-february-tv-social-lift-rankings/?platform=hootsuite</t>
  </si>
  <si>
    <t>http://t-mobile-and-starbucks-lead-january-tv-social-lift-rankings/?platform=hootsuite</t>
  </si>
  <si>
    <t>http://foundremote.com/?p=3858</t>
  </si>
  <si>
    <t>https://progresspartners.com/news-1/progress-partners-advises-iq-media-on-its-transaction-with-4c</t>
  </si>
  <si>
    <t>https://4cinsights.com/stateofmedia?utm_source=twitter&amp;utm_medium=organic_social&amp;utm_campaign=wp_stateofmedia&amp;utm_content=q42018</t>
  </si>
  <si>
    <t>https://www.4cinsights.com/resource/report-no-name/?utm_source=twitter&amp;utm_medium=organic_social&amp;utm_campaign=impactreports</t>
  </si>
  <si>
    <t>4cinsights.com</t>
  </si>
  <si>
    <t>mediapost.com</t>
  </si>
  <si>
    <t>inc.com usejournal.com</t>
  </si>
  <si>
    <t>adweek.com</t>
  </si>
  <si>
    <t>businessofapps.com</t>
  </si>
  <si>
    <t>twitter.com</t>
  </si>
  <si>
    <t>adexchanger.com</t>
  </si>
  <si>
    <t>builtinchicago.org</t>
  </si>
  <si>
    <t>newtechnorthwest.com</t>
  </si>
  <si>
    <t>mobilemarketingmagazine.com</t>
  </si>
  <si>
    <t>iq.media</t>
  </si>
  <si>
    <t>broadcastingcable.com</t>
  </si>
  <si>
    <t>rapidtvnews.com</t>
  </si>
  <si>
    <t>entrepreneur.com</t>
  </si>
  <si>
    <t>martechadvisor.com</t>
  </si>
  <si>
    <t>marketingdistinguo.com</t>
  </si>
  <si>
    <t>first.you</t>
  </si>
  <si>
    <t>advanced-television.com</t>
  </si>
  <si>
    <t>trib.al</t>
  </si>
  <si>
    <t>dlvr.it</t>
  </si>
  <si>
    <t>socialshakeupshow.com</t>
  </si>
  <si>
    <t>shortyawards.com</t>
  </si>
  <si>
    <t>adage.com</t>
  </si>
  <si>
    <t>apple.com</t>
  </si>
  <si>
    <t>deadline.com</t>
  </si>
  <si>
    <t>martechseries.com</t>
  </si>
  <si>
    <t>reuters.com</t>
  </si>
  <si>
    <t>foundremote.com</t>
  </si>
  <si>
    <t>linkedin.com</t>
  </si>
  <si>
    <t>t-mobile-and-starbucks-lead-january-tv-social-lift-rankings</t>
  </si>
  <si>
    <t>progresspartners.com</t>
  </si>
  <si>
    <t>the</t>
  </si>
  <si>
    <t>brand 4cinsights</t>
  </si>
  <si>
    <t>sales adaptability curiosity</t>
  </si>
  <si>
    <t>lmacthacomedian omaha comedy comedians</t>
  </si>
  <si>
    <t>nike branding zionwilliamson</t>
  </si>
  <si>
    <t>4cthefutureofmedia</t>
  </si>
  <si>
    <t>captions accessiblevideo accessibility a11y inclusion</t>
  </si>
  <si>
    <t>voc cmo</t>
  </si>
  <si>
    <t>chicago tech</t>
  </si>
  <si>
    <t>snappartnersummit</t>
  </si>
  <si>
    <t>isvmeetup salesforce salesforcelondon 4c salesops salesforceadmins</t>
  </si>
  <si>
    <t>forthethrone gameofthrones got</t>
  </si>
  <si>
    <t>martechadvisor tvanalytics tvattribution tvintelligence</t>
  </si>
  <si>
    <t>gameofthrones</t>
  </si>
  <si>
    <t>foblondon</t>
  </si>
  <si>
    <t>thesqueezepodcast</t>
  </si>
  <si>
    <t>martech tech</t>
  </si>
  <si>
    <t>justblewit</t>
  </si>
  <si>
    <t>brandweek</t>
  </si>
  <si>
    <t>billyblockchain</t>
  </si>
  <si>
    <t>polarvortex2019</t>
  </si>
  <si>
    <t>justdoit justblewit</t>
  </si>
  <si>
    <t>https://pbs.twimg.com/media/DzPSEQDUcAA_uCW.jpg</t>
  </si>
  <si>
    <t>https://pbs.twimg.com/media/DzPLOnBUcAAL2AF.jpg</t>
  </si>
  <si>
    <t>https://pbs.twimg.com/media/D0Hnc4zWoAACh5L.jpg</t>
  </si>
  <si>
    <t>https://pbs.twimg.com/tweet_video_thumb/D0v0dW5U0AYe7CE.jpg</t>
  </si>
  <si>
    <t>https://pbs.twimg.com/tweet_video_thumb/D0v02BrV4AEjiWt.jpg</t>
  </si>
  <si>
    <t>https://pbs.twimg.com/media/D0v1EYmUcAEISZq.jpg</t>
  </si>
  <si>
    <t>https://pbs.twimg.com/amplify_video_thumb/1102604587477884928/img/c-jM12L-r3QTfkir.jpg</t>
  </si>
  <si>
    <t>https://pbs.twimg.com/media/D04MbOSWwAAULGB.png</t>
  </si>
  <si>
    <t>https://pbs.twimg.com/media/D3VmG7tXoAAEv7j.jpg</t>
  </si>
  <si>
    <t>https://pbs.twimg.com/media/D3awIqwW0AESzYx.jpg</t>
  </si>
  <si>
    <t>https://pbs.twimg.com/media/D30LXcSW0AEZpEc.jpg</t>
  </si>
  <si>
    <t>https://pbs.twimg.com/media/D1J84y0X4AIO_YG.jpg</t>
  </si>
  <si>
    <t>https://pbs.twimg.com/media/D35IAZyX4AAhCJD.jpg</t>
  </si>
  <si>
    <t>https://pbs.twimg.com/media/Dyzig8WX0AA2kAz.jpg</t>
  </si>
  <si>
    <t>https://pbs.twimg.com/media/D33RU63X4AATk1D.jpg</t>
  </si>
  <si>
    <t>https://pbs.twimg.com/tweet_video_thumb/D2l4i9yWkAAxObB.jpg</t>
  </si>
  <si>
    <t>https://pbs.twimg.com/tweet_video_thumb/DyvzWTiX0AIlpaH.jpg</t>
  </si>
  <si>
    <t>https://pbs.twimg.com/media/DzYk0g9XQAAfnIr.jpg</t>
  </si>
  <si>
    <t>https://pbs.twimg.com/media/D1Zg4dMX0AEa7_u.jpg</t>
  </si>
  <si>
    <t>https://pbs.twimg.com/media/D3UNHY4XoAAf4rD.jpg</t>
  </si>
  <si>
    <t>https://pbs.twimg.com/media/D3yWBj6X4AIlb1d.jpg</t>
  </si>
  <si>
    <t>https://pbs.twimg.com/media/D3-UoSKWwAEvTHB.jpg</t>
  </si>
  <si>
    <t>https://pbs.twimg.com/media/D411szeW0AE1rqU.jpg</t>
  </si>
  <si>
    <t>https://pbs.twimg.com/media/D42_JkUWkAAF--T.png</t>
  </si>
  <si>
    <t>https://pbs.twimg.com/tweet_video_thumb/D44EjpUUUAA5LB7.jpg</t>
  </si>
  <si>
    <t>http://pbs.twimg.com/profile_images/1077360975278424064/bZNcCNGJ_normal.jpg</t>
  </si>
  <si>
    <t>http://abs.twimg.com/sticky/default_profile_images/default_profile_normal.png</t>
  </si>
  <si>
    <t>http://pbs.twimg.com/profile_images/929138680576593922/eliLt5zU_normal.jpg</t>
  </si>
  <si>
    <t>http://pbs.twimg.com/profile_images/500328802434949120/cdCOH6PV_normal.png</t>
  </si>
  <si>
    <t>http://pbs.twimg.com/profile_images/1120615150422253568/UnN7bCxB_normal.jpg</t>
  </si>
  <si>
    <t>http://pbs.twimg.com/profile_images/512522213690310657/x-47dk3d_normal.jpeg</t>
  </si>
  <si>
    <t>http://pbs.twimg.com/profile_images/1428967810/civolution-C_icon_512X512_normal.jpg</t>
  </si>
  <si>
    <t>http://pbs.twimg.com/profile_images/3278150904/a4a0abec09486adaa3164ec8532f1161_normal.jpeg</t>
  </si>
  <si>
    <t>http://pbs.twimg.com/profile_images/895774330117775360/uS79j4tB_normal.jpg</t>
  </si>
  <si>
    <t>http://pbs.twimg.com/profile_images/3454769613/ab68b7cf7136ed8c2455e57da6b9f313_normal.jpeg</t>
  </si>
  <si>
    <t>http://pbs.twimg.com/profile_images/1090468020932235269/IN4VRA-4_normal.jpg</t>
  </si>
  <si>
    <t>http://pbs.twimg.com/profile_images/1107289751156084739/VDGA2HDN_normal.jpg</t>
  </si>
  <si>
    <t>http://pbs.twimg.com/profile_images/1084830514744315904/3xJRZdtv_normal.jpg</t>
  </si>
  <si>
    <t>http://pbs.twimg.com/profile_images/1741241334/image_normal.jpg</t>
  </si>
  <si>
    <t>http://pbs.twimg.com/profile_images/912827014658260992/7g8pBloe_normal.jpg</t>
  </si>
  <si>
    <t>http://pbs.twimg.com/profile_images/1097322201072709633/YqYamT_R_normal.jpg</t>
  </si>
  <si>
    <t>http://pbs.twimg.com/profile_images/1112404787591634952/u0aQ64vg_normal.png</t>
  </si>
  <si>
    <t>http://pbs.twimg.com/profile_images/787639115936169984/ZZrHzlvS_normal.jpg</t>
  </si>
  <si>
    <t>http://pbs.twimg.com/profile_images/1054847674334240768/XGasBs8s_normal.jpg</t>
  </si>
  <si>
    <t>http://pbs.twimg.com/profile_images/979691111978446848/lv_NMgv7_normal.jpg</t>
  </si>
  <si>
    <t>http://pbs.twimg.com/profile_images/1102612681629057024/d5NN8Pd2_normal.jpg</t>
  </si>
  <si>
    <t>http://pbs.twimg.com/profile_images/1101696775122010115/TjESbw2D_normal.jpg</t>
  </si>
  <si>
    <t>http://pbs.twimg.com/profile_images/1098616417350381569/ynD8Lzov_normal.jpg</t>
  </si>
  <si>
    <t>http://pbs.twimg.com/profile_images/1103775735108550661/n87QF0cl_normal.jpg</t>
  </si>
  <si>
    <t>http://pbs.twimg.com/profile_images/1104020076733304835/s9yxH8BS_normal.jpg</t>
  </si>
  <si>
    <t>http://pbs.twimg.com/profile_images/2171419521/239_normal.jpg</t>
  </si>
  <si>
    <t>http://pbs.twimg.com/profile_images/1104087117267755008/u4Gg-_5z_normal.jpg</t>
  </si>
  <si>
    <t>http://pbs.twimg.com/profile_images/1012399937659650048/g3P_wcHP_normal.jpg</t>
  </si>
  <si>
    <t>http://pbs.twimg.com/profile_images/468502341/Julie4_normal.jpg</t>
  </si>
  <si>
    <t>http://pbs.twimg.com/profile_images/1112785610065018882/BBHQUIru_normal.jpg</t>
  </si>
  <si>
    <t>http://pbs.twimg.com/profile_images/480778854357667840/p6ikW16l_normal.png</t>
  </si>
  <si>
    <t>http://pbs.twimg.com/profile_images/1114613406282256384/z1GMDf8B_normal.jpg</t>
  </si>
  <si>
    <t>http://pbs.twimg.com/profile_images/847565712608550912/2nuKydg-_normal.jpg</t>
  </si>
  <si>
    <t>http://pbs.twimg.com/profile_images/690613263105708032/oYq-9eZ-_normal.jpg</t>
  </si>
  <si>
    <t>http://pbs.twimg.com/profile_images/378800000759409720/6f3e6929eaa3e35506f0f0e38fba8aec_normal.jpeg</t>
  </si>
  <si>
    <t>http://pbs.twimg.com/profile_images/1106774973094354944/Tj9HlyYT_normal.jpg</t>
  </si>
  <si>
    <t>http://pbs.twimg.com/profile_images/1098777496416219141/RU6Clkyk_normal.jpg</t>
  </si>
  <si>
    <t>http://pbs.twimg.com/profile_images/1016815290221563905/o8st2FEF_normal.jpg</t>
  </si>
  <si>
    <t>http://pbs.twimg.com/profile_images/868404731760312321/faAeQgxA_normal.jpg</t>
  </si>
  <si>
    <t>http://pbs.twimg.com/profile_images/576015433620451328/fgcEVFku_normal.jpeg</t>
  </si>
  <si>
    <t>http://pbs.twimg.com/profile_images/1113743737069473793/mHFe7MJS_normal.jpg</t>
  </si>
  <si>
    <t>http://pbs.twimg.com/profile_images/1082278449690099712/jNZxSA5E_normal.jpg</t>
  </si>
  <si>
    <t>http://pbs.twimg.com/profile_images/586867761357463552/LEf2A7n0_normal.jpg</t>
  </si>
  <si>
    <t>http://pbs.twimg.com/profile_images/705244349873917952/fcD6A8Ws_normal.jpg</t>
  </si>
  <si>
    <t>http://pbs.twimg.com/profile_images/677583735055908868/LtfulfsY_normal.jpg</t>
  </si>
  <si>
    <t>http://pbs.twimg.com/profile_images/1044964148877045766/T6B5a9G__normal.jpg</t>
  </si>
  <si>
    <t>http://pbs.twimg.com/profile_images/744896822230061057/NUe4UGzb_normal.jpg</t>
  </si>
  <si>
    <t>http://pbs.twimg.com/profile_images/504736293348069376/66Zr6u6S_normal.jpeg</t>
  </si>
  <si>
    <t>http://pbs.twimg.com/profile_images/1011950369084182528/_OZhc85Y_normal.jpg</t>
  </si>
  <si>
    <t>http://pbs.twimg.com/profile_images/1469793648/image_normal.jpg</t>
  </si>
  <si>
    <t>http://pbs.twimg.com/profile_images/961704132049588224/qXQVr4fI_normal.jpg</t>
  </si>
  <si>
    <t>http://pbs.twimg.com/profile_images/1029743794466553856/PamnnL1-_normal.jpg</t>
  </si>
  <si>
    <t>http://pbs.twimg.com/profile_images/1010125647665139713/fWf-9ej3_normal.jpg</t>
  </si>
  <si>
    <t>http://pbs.twimg.com/profile_images/984113808317837313/2aRCVbI4_normal.jpg</t>
  </si>
  <si>
    <t>http://pbs.twimg.com/profile_images/1056998974270390272/5qirnnt5_normal.jpg</t>
  </si>
  <si>
    <t>http://pbs.twimg.com/profile_images/1077382450458869760/3pOMGfic_normal.jpg</t>
  </si>
  <si>
    <t>http://pbs.twimg.com/profile_images/2321094288/9yt12n2fil945ey37imn_normal.jpeg</t>
  </si>
  <si>
    <t>http://pbs.twimg.com/profile_images/819331001922920448/TCb6gYtx_normal.jpg</t>
  </si>
  <si>
    <t>http://pbs.twimg.com/profile_images/950314498685939712/P-fb4dsM_normal.jpg</t>
  </si>
  <si>
    <t>http://pbs.twimg.com/profile_images/1116724804277686273/ZWYRxLns_normal.jpg</t>
  </si>
  <si>
    <t>http://pbs.twimg.com/profile_images/1083044129448316928/ApGPDkx1_normal.jpg</t>
  </si>
  <si>
    <t>http://pbs.twimg.com/profile_images/1039702463127998464/fvuv06v-_normal.jpg</t>
  </si>
  <si>
    <t>http://pbs.twimg.com/profile_images/1050696082173452293/OG0Ev-5L_normal.jpg</t>
  </si>
  <si>
    <t>http://pbs.twimg.com/profile_images/461867213415137280/puQ3418R_normal.jpeg</t>
  </si>
  <si>
    <t>http://pbs.twimg.com/profile_images/1118224948877778945/5DwUWQeX_normal.jpg</t>
  </si>
  <si>
    <t>http://pbs.twimg.com/profile_images/626456717086167040/c7aCdU5u_normal.png</t>
  </si>
  <si>
    <t>http://pbs.twimg.com/profile_images/679041598848696320/Cdf1SOnc_normal.png</t>
  </si>
  <si>
    <t>http://pbs.twimg.com/profile_images/686666576288845825/j138bbEs_normal.png</t>
  </si>
  <si>
    <t>http://pbs.twimg.com/profile_images/697208585315418114/91W3s3GZ_normal.png</t>
  </si>
  <si>
    <t>http://pbs.twimg.com/profile_images/1045548097944920064/6RVOTk78_normal.jpg</t>
  </si>
  <si>
    <t>http://pbs.twimg.com/profile_images/954416604288176128/zyl4in2S_normal.jpg</t>
  </si>
  <si>
    <t>http://pbs.twimg.com/profile_images/1047511710339420162/DFsOKAQh_normal.jpg</t>
  </si>
  <si>
    <t>http://pbs.twimg.com/profile_images/683472631073497088/qZIheQxd_normal.jpg</t>
  </si>
  <si>
    <t>http://pbs.twimg.com/profile_images/1115355458313658368/DnUx_ZNT_normal.jpg</t>
  </si>
  <si>
    <t>http://pbs.twimg.com/profile_images/825386307362787329/WlTqtdn6_normal.jpg</t>
  </si>
  <si>
    <t>http://pbs.twimg.com/profile_images/1011625208208338944/9bRLHwxq_normal.jpg</t>
  </si>
  <si>
    <t>http://pbs.twimg.com/profile_images/504729262/who_tweeted3_normal.gif</t>
  </si>
  <si>
    <t>http://pbs.twimg.com/profile_images/1120395098800492549/hTxxjlBm_normal.png</t>
  </si>
  <si>
    <t>http://pbs.twimg.com/profile_images/917498315092107264/wUNdoiyh_normal.jpg</t>
  </si>
  <si>
    <t>http://pbs.twimg.com/profile_images/1011312294255476740/DIl4zL-Q_normal.jpg</t>
  </si>
  <si>
    <t>http://pbs.twimg.com/profile_images/526748964175892480/eMBtL9uv_normal.jpeg</t>
  </si>
  <si>
    <t>http://pbs.twimg.com/profile_images/2383604654/tfl1xfov0col4lhvcur8_normal.png</t>
  </si>
  <si>
    <t>http://pbs.twimg.com/profile_images/521086833665392640/LWY7m9NF_normal.png</t>
  </si>
  <si>
    <t>http://pbs.twimg.com/profile_images/856690870967336961/-wY6CITb_normal.jpg</t>
  </si>
  <si>
    <t>http://pbs.twimg.com/profile_images/882650388733800449/azlcDkc-_normal.jpg</t>
  </si>
  <si>
    <t>http://pbs.twimg.com/profile_images/974750006568615936/KCZaYZyQ_normal.jpg</t>
  </si>
  <si>
    <t>http://pbs.twimg.com/profile_images/1120801620181176320/9CxUJMvJ_normal.jpg</t>
  </si>
  <si>
    <t>https://twitter.com/#!/nasiry8_rashed/status/1091242744230625280</t>
  </si>
  <si>
    <t>https://twitter.com/#!/rizky97565602/status/1091805519973474304</t>
  </si>
  <si>
    <t>https://twitter.com/#!/leprunennecloic/status/1092787678498734082</t>
  </si>
  <si>
    <t>https://twitter.com/#!/andynobbs/status/1092877721376641025</t>
  </si>
  <si>
    <t>https://twitter.com/#!/lzankereu/status/1093164757820076035</t>
  </si>
  <si>
    <t>https://twitter.com/#!/adterpstra/status/1093251624716460032</t>
  </si>
  <si>
    <t>https://twitter.com/#!/civolution/status/1093251886654914561</t>
  </si>
  <si>
    <t>https://twitter.com/#!/ariellabrown/status/1093561534821920769</t>
  </si>
  <si>
    <t>https://twitter.com/#!/drviernow/status/1095357897238818816</t>
  </si>
  <si>
    <t>https://twitter.com/#!/jvuchicago/status/1095518749422219264</t>
  </si>
  <si>
    <t>https://twitter.com/#!/michelle_e_vu/status/1095450127492370434</t>
  </si>
  <si>
    <t>https://twitter.com/#!/g2_gabe/status/1095442595461955584</t>
  </si>
  <si>
    <t>https://twitter.com/#!/ryanbonnici/status/1095680233242529793</t>
  </si>
  <si>
    <t>https://twitter.com/#!/dee_marketing/status/1095681414178263040</t>
  </si>
  <si>
    <t>https://twitter.com/#!/typcaltee/status/1096111017778704384</t>
  </si>
  <si>
    <t>https://twitter.com/#!/jcmcafee/status/1092920060212072454</t>
  </si>
  <si>
    <t>https://twitter.com/#!/jcmcafee/status/1096123815220760576</t>
  </si>
  <si>
    <t>https://twitter.com/#!/woodardhortense/status/1096244167175520256</t>
  </si>
  <si>
    <t>https://twitter.com/#!/taliaferoedna67/status/1097249409472086016</t>
  </si>
  <si>
    <t>https://twitter.com/#!/samueljscott/status/1097467469063688193</t>
  </si>
  <si>
    <t>https://twitter.com/#!/alidamw/status/1093511010923761664</t>
  </si>
  <si>
    <t>https://twitter.com/#!/alidamw/status/1097493511551758338</t>
  </si>
  <si>
    <t>https://twitter.com/#!/tommccurdysr/status/1098768318360666112</t>
  </si>
  <si>
    <t>https://twitter.com/#!/lawrencemcgari9/status/1099414295060901890</t>
  </si>
  <si>
    <t>https://twitter.com/#!/ideonagency/status/1099731941874692097</t>
  </si>
  <si>
    <t>https://twitter.com/#!/aljohaniabdull5/status/1101110488136646658</t>
  </si>
  <si>
    <t>https://twitter.com/#!/rosekalel/status/1101807632720031749</t>
  </si>
  <si>
    <t>https://twitter.com/#!/ghzpyh6yi5wjg3r/status/1102242865848041473</t>
  </si>
  <si>
    <t>https://twitter.com/#!/ghzpyh6yi5wjg3r/status/1102243334116921344</t>
  </si>
  <si>
    <t>https://twitter.com/#!/ghzpyh6yi5wjg3r/status/1102243761583644672</t>
  </si>
  <si>
    <t>https://twitter.com/#!/ghzpyh6yi5wjg3r/status/1102243998704390144</t>
  </si>
  <si>
    <t>https://twitter.com/#!/surveymonkey/status/1102604838129479681</t>
  </si>
  <si>
    <t>https://twitter.com/#!/samspearsevans/status/1102607968091205632</t>
  </si>
  <si>
    <t>https://twitter.com/#!/mike77761978/status/1102832319285604352</t>
  </si>
  <si>
    <t>https://twitter.com/#!/mobyaffiliates/status/1102832622412197889</t>
  </si>
  <si>
    <t>https://twitter.com/#!/kiweeone/status/1103749457223581702</t>
  </si>
  <si>
    <t>https://twitter.com/#!/pwintpwint11/status/1104501162273726464</t>
  </si>
  <si>
    <t>https://twitter.com/#!/domnicastro/status/1105523805680734208</t>
  </si>
  <si>
    <t>https://twitter.com/#!/juliebhunt/status/1105529783721623553</t>
  </si>
  <si>
    <t>https://twitter.com/#!/cmarcmar2/status/1105720754908344320</t>
  </si>
  <si>
    <t>https://twitter.com/#!/swordandscript/status/1105840403285200897</t>
  </si>
  <si>
    <t>https://twitter.com/#!/supergrobanite/status/1107723193660465152</t>
  </si>
  <si>
    <t>https://twitter.com/#!/ronaldcpruettjr/status/1109068927735398403</t>
  </si>
  <si>
    <t>https://twitter.com/#!/sjnjkl/status/1110440659931013120</t>
  </si>
  <si>
    <t>https://twitter.com/#!/chadanni/status/1111648678635335681</t>
  </si>
  <si>
    <t>https://twitter.com/#!/gogooo85/status/1111715149164015617</t>
  </si>
  <si>
    <t>https://twitter.com/#!/paulsmi25487004/status/1112202905187053568</t>
  </si>
  <si>
    <t>https://twitter.com/#!/ean112530/status/1113123777553076224</t>
  </si>
  <si>
    <t>https://twitter.com/#!/irishangels/status/1113213292003188740</t>
  </si>
  <si>
    <t>https://twitter.com/#!/chicagoedgeblog/status/1113221381448192043</t>
  </si>
  <si>
    <t>https://twitter.com/#!/domerund/status/1113226047225507845</t>
  </si>
  <si>
    <t>https://twitter.com/#!/laughinliz2015/status/1113731290799407105</t>
  </si>
  <si>
    <t>https://twitter.com/#!/kcmctoday/status/1113913251006304256</t>
  </si>
  <si>
    <t>https://twitter.com/#!/newtechnw/status/1114271622112907266</t>
  </si>
  <si>
    <t>https://twitter.com/#!/masterclassing/status/1115927392248266752</t>
  </si>
  <si>
    <t>https://twitter.com/#!/melynib/status/1115891229403885569</t>
  </si>
  <si>
    <t>https://twitter.com/#!/melynib/status/1115893697449791488</t>
  </si>
  <si>
    <t>https://twitter.com/#!/melynib/status/1115928027714805760</t>
  </si>
  <si>
    <t>https://twitter.com/#!/locken8/status/1115969835572191233</t>
  </si>
  <si>
    <t>https://twitter.com/#!/jschoot2010/status/1115971893809565696</t>
  </si>
  <si>
    <t>https://twitter.com/#!/beet_tv/status/1115975554405150720</t>
  </si>
  <si>
    <t>https://twitter.com/#!/hershambuoy/status/1115978881603915776</t>
  </si>
  <si>
    <t>https://twitter.com/#!/mjmac01/status/1115987227706843136</t>
  </si>
  <si>
    <t>https://twitter.com/#!/channelvmedia/status/1115989952767115264</t>
  </si>
  <si>
    <t>https://twitter.com/#!/rcbasm/status/1116003895539580928</t>
  </si>
  <si>
    <t>https://twitter.com/#!/adamjrhawkins/status/1115943192967487488</t>
  </si>
  <si>
    <t>https://twitter.com/#!/adamjrhawkins/status/1116033640083927040</t>
  </si>
  <si>
    <t>https://twitter.com/#!/edisonventure/status/1116060781475397633</t>
  </si>
  <si>
    <t>https://twitter.com/#!/makopelman/status/1116030434062864385</t>
  </si>
  <si>
    <t>https://twitter.com/#!/mmmagtweets/status/1115893149950464000</t>
  </si>
  <si>
    <t>https://twitter.com/#!/alexvinogradov4/status/1116192187526582274</t>
  </si>
  <si>
    <t>https://twitter.com/#!/rapidtvnews/status/1104082451419287552</t>
  </si>
  <si>
    <t>https://twitter.com/#!/salespath/status/1116408934175318018</t>
  </si>
  <si>
    <t>https://twitter.com/#!/michaeltilus/status/1116442351763894273</t>
  </si>
  <si>
    <t>https://twitter.com/#!/claudiaguedesrj/status/1116461535503822854</t>
  </si>
  <si>
    <t>https://twitter.com/#!/scottwax/status/1093358707323387904</t>
  </si>
  <si>
    <t>https://twitter.com/#!/scottwax/status/1116536639134818304</t>
  </si>
  <si>
    <t>https://twitter.com/#!/inscapetv/status/1098598218974162944</t>
  </si>
  <si>
    <t>https://twitter.com/#!/inscapetv/status/1116710060422508544</t>
  </si>
  <si>
    <t>https://twitter.com/#!/martechadvisor/status/1116725225532665856</t>
  </si>
  <si>
    <t>https://twitter.com/#!/kinetiq_tv/status/1116766745656606721</t>
  </si>
  <si>
    <t>https://twitter.com/#!/pipinstalldsk/status/1117639697801580545</t>
  </si>
  <si>
    <t>https://twitter.com/#!/aliecebattreal1/status/1117744686603620353</t>
  </si>
  <si>
    <t>https://twitter.com/#!/gabbariele/status/1117799552919199744</t>
  </si>
  <si>
    <t>https://twitter.com/#!/retweett511/status/1118166201543294977</t>
  </si>
  <si>
    <t>https://twitter.com/#!/rachlyall/status/1118436162924941312</t>
  </si>
  <si>
    <t>https://twitter.com/#!/billwise/status/1059535913427054594</t>
  </si>
  <si>
    <t>https://twitter.com/#!/nchiselhurst/status/1118559041578590213</t>
  </si>
  <si>
    <t>https://twitter.com/#!/karankhanna/status/1118744340287746048</t>
  </si>
  <si>
    <t>https://twitter.com/#!/marketingland/status/1092517481674092546</t>
  </si>
  <si>
    <t>https://twitter.com/#!/4cinsights/status/1092521369752010755</t>
  </si>
  <si>
    <t>https://twitter.com/#!/4cinsights/status/1093497930567348224</t>
  </si>
  <si>
    <t>https://twitter.com/#!/4cinsights/status/1093619775304073217</t>
  </si>
  <si>
    <t>https://twitter.com/#!/rapidtvnews/status/1116278455669350400</t>
  </si>
  <si>
    <t>https://twitter.com/#!/4cinsights/status/1105177853753204737</t>
  </si>
  <si>
    <t>https://twitter.com/#!/cmswire/status/1105485373147250690</t>
  </si>
  <si>
    <t>https://twitter.com/#!/4cinsights/status/1105559126808117249</t>
  </si>
  <si>
    <t>https://twitter.com/#!/4cinsights/status/1107742283863130113</t>
  </si>
  <si>
    <t>https://twitter.com/#!/3g/status/1105483454555275264</t>
  </si>
  <si>
    <t>https://twitter.com/#!/4cinsights/status/1105532679586496519</t>
  </si>
  <si>
    <t>https://twitter.com/#!/shortyawards/status/1110551342211305472</t>
  </si>
  <si>
    <t>https://twitter.com/#!/3g/status/1110564119869050881</t>
  </si>
  <si>
    <t>https://twitter.com/#!/4cinsights/status/1110550768304697344</t>
  </si>
  <si>
    <t>https://twitter.com/#!/4cinsights/status/1110939361615532032</t>
  </si>
  <si>
    <t>https://twitter.com/#!/3g/status/1115644064244879361</t>
  </si>
  <si>
    <t>https://twitter.com/#!/4cinsights/status/1115651036608368640</t>
  </si>
  <si>
    <t>https://twitter.com/#!/4cinsights/status/1113908764921483264</t>
  </si>
  <si>
    <t>https://twitter.com/#!/digital_anupam/status/1115972578198208513</t>
  </si>
  <si>
    <t>https://twitter.com/#!/4cinsights/status/1115995099140435973</t>
  </si>
  <si>
    <t>https://twitter.com/#!/thesqueezecast/status/1116420816508473346</t>
  </si>
  <si>
    <t>https://twitter.com/#!/4cinsights/status/1116432249002627074</t>
  </si>
  <si>
    <t>https://twitter.com/#!/inscapetv/status/1092913270221037568</t>
  </si>
  <si>
    <t>https://twitter.com/#!/inscapetv/status/1093539027079245824</t>
  </si>
  <si>
    <t>https://twitter.com/#!/inscapetv/status/1096069052101988354</t>
  </si>
  <si>
    <t>https://twitter.com/#!/inscapetv/status/1110541924329357313</t>
  </si>
  <si>
    <t>https://twitter.com/#!/4cinsights/status/1096097879192682496</t>
  </si>
  <si>
    <t>https://twitter.com/#!/4cinsights/status/1116739790559485958</t>
  </si>
  <si>
    <t>https://twitter.com/#!/4cinsights/status/1118873078531072001</t>
  </si>
  <si>
    <t>https://twitter.com/#!/joycemsullivan/status/817191302521556992</t>
  </si>
  <si>
    <t>https://twitter.com/#!/ecava/status/1093234905079840768</t>
  </si>
  <si>
    <t>https://twitter.com/#!/nyeinnyeinnain5/status/1119120691708608512</t>
  </si>
  <si>
    <t>https://twitter.com/#!/broadsheetcomms/status/1091402930400514048</t>
  </si>
  <si>
    <t>https://twitter.com/#!/martechseries/status/1116347796641255425</t>
  </si>
  <si>
    <t>https://twitter.com/#!/broadsheetcomms/status/1092434698373091328</t>
  </si>
  <si>
    <t>https://twitter.com/#!/broadsheetcomms/status/1093560817050677249</t>
  </si>
  <si>
    <t>https://twitter.com/#!/broadsheetcomms/status/1117834309648441349</t>
  </si>
  <si>
    <t>https://twitter.com/#!/broadsheetcomms/status/1120389762936967172</t>
  </si>
  <si>
    <t>https://twitter.com/#!/aarongoldman/status/1098987142448103424</t>
  </si>
  <si>
    <t>https://twitter.com/#!/broadsheetcomms/status/1093514179552727040</t>
  </si>
  <si>
    <t>https://twitter.com/#!/broadsheetcomms/status/1093543078923784193</t>
  </si>
  <si>
    <t>https://twitter.com/#!/broadsheetcomms/status/1093612457136918529</t>
  </si>
  <si>
    <t>https://twitter.com/#!/broadsheetcomms/status/1096168508776423425</t>
  </si>
  <si>
    <t>https://twitter.com/#!/broadsheetcomms/status/1096414938522890240</t>
  </si>
  <si>
    <t>https://twitter.com/#!/aarongoldman/status/1091469763832885249</t>
  </si>
  <si>
    <t>https://twitter.com/#!/aarongoldman/status/1092438145898024960</t>
  </si>
  <si>
    <t>https://twitter.com/#!/aarongoldman/status/1093561451271372801</t>
  </si>
  <si>
    <t>https://twitter.com/#!/tanyagazdik/status/1096149352656052228</t>
  </si>
  <si>
    <t>https://twitter.com/#!/mediapost/status/1096104045054447616</t>
  </si>
  <si>
    <t>https://twitter.com/#!/mediapost/status/1115983788427948034</t>
  </si>
  <si>
    <t>https://twitter.com/#!/mediapost/status/1115984290859429896</t>
  </si>
  <si>
    <t>https://twitter.com/#!/3g/status/1097899075012382721</t>
  </si>
  <si>
    <t>https://twitter.com/#!/4cinsights/status/1096422859285630977</t>
  </si>
  <si>
    <t>https://twitter.com/#!/4cinsights/status/1098572946321408000</t>
  </si>
  <si>
    <t>https://twitter.com/#!/aarongoldman/status/1096249606550286336</t>
  </si>
  <si>
    <t>https://twitter.com/#!/3g/status/1102753523673063424</t>
  </si>
  <si>
    <t>https://twitter.com/#!/4cinsights/status/1102948846433456129</t>
  </si>
  <si>
    <t>https://twitter.com/#!/aarongoldman/status/1102753227727089682</t>
  </si>
  <si>
    <t>https://twitter.com/#!/aarongoldman/status/1105177285878001665</t>
  </si>
  <si>
    <t>https://twitter.com/#!/aarongoldman/status/1105275267818422273</t>
  </si>
  <si>
    <t>https://twitter.com/#!/instart/status/1105552589670617088</t>
  </si>
  <si>
    <t>https://twitter.com/#!/westmonroe/status/1105847988352618496</t>
  </si>
  <si>
    <t>https://twitter.com/#!/aarongoldman/status/1105558270343868417</t>
  </si>
  <si>
    <t>https://twitter.com/#!/aarongoldman/status/1115803528168185856</t>
  </si>
  <si>
    <t>https://twitter.com/#!/3g/status/1118546465012555776</t>
  </si>
  <si>
    <t>https://twitter.com/#!/4cinsights/status/1118601403218497536</t>
  </si>
  <si>
    <t>https://twitter.com/#!/aarongoldman/status/1118622024979451904</t>
  </si>
  <si>
    <t>https://twitter.com/#!/aarongoldman/status/1120439757954326528</t>
  </si>
  <si>
    <t>https://twitter.com/#!/adexchanger/status/1093505589232222208</t>
  </si>
  <si>
    <t>https://twitter.com/#!/adexchanger/status/1108709647719059457</t>
  </si>
  <si>
    <t>https://twitter.com/#!/4cinsights/status/1093524638133637120</t>
  </si>
  <si>
    <t>https://twitter.com/#!/4cinsights/status/1108731971767881729</t>
  </si>
  <si>
    <t>https://twitter.com/#!/aarongoldman/status/1093525227177422849</t>
  </si>
  <si>
    <t>https://twitter.com/#!/aarongoldman/status/1108881380996509696</t>
  </si>
  <si>
    <t>https://twitter.com/#!/lanceneuhauser/status/1109147942210940929</t>
  </si>
  <si>
    <t>https://twitter.com/#!/3g/status/1110299953115680768</t>
  </si>
  <si>
    <t>https://twitter.com/#!/4cinsights/status/1112791112345968640</t>
  </si>
  <si>
    <t>https://twitter.com/#!/4cinsights/status/1116055751276023809</t>
  </si>
  <si>
    <t>https://twitter.com/#!/lanceneuhauser/status/1111331866668343296</t>
  </si>
  <si>
    <t>https://twitter.com/#!/4cinsights/status/1110296872609107969</t>
  </si>
  <si>
    <t>https://twitter.com/#!/3g/status/1092813823206191105</t>
  </si>
  <si>
    <t>https://twitter.com/#!/3g/status/1092882842080735232</t>
  </si>
  <si>
    <t>https://twitter.com/#!/3g/status/1095350980332400640</t>
  </si>
  <si>
    <t>https://twitter.com/#!/3g/status/1100424514209497089</t>
  </si>
  <si>
    <t>https://twitter.com/#!/3g/status/1115988016772919296</t>
  </si>
  <si>
    <t>https://twitter.com/#!/4cinsights/status/1093236787911294984</t>
  </si>
  <si>
    <t>https://twitter.com/#!/4cinsights/status/1095357549182885889</t>
  </si>
  <si>
    <t>https://twitter.com/#!/4cinsights/status/1100434038756728833</t>
  </si>
  <si>
    <t>https://twitter.com/#!/aarongoldman/status/1092884265036140547</t>
  </si>
  <si>
    <t>https://twitter.com/#!/lanceneuhauser/status/1093502916864995330</t>
  </si>
  <si>
    <t>https://twitter.com/#!/4cinsights/status/1091445614901104640</t>
  </si>
  <si>
    <t>https://twitter.com/#!/4cinsights/status/1095034867388166145</t>
  </si>
  <si>
    <t>https://twitter.com/#!/4cinsights/status/1099009839144022021</t>
  </si>
  <si>
    <t>https://twitter.com/#!/4cinsights/status/1100111373508448256</t>
  </si>
  <si>
    <t>https://twitter.com/#!/4cinsights/status/1101502344976613377</t>
  </si>
  <si>
    <t>https://twitter.com/#!/4cinsights/status/1104036489678204928</t>
  </si>
  <si>
    <t>https://twitter.com/#!/4cinsights/status/1106264890883362817</t>
  </si>
  <si>
    <t>https://twitter.com/#!/4cinsights/status/1109134647609516033</t>
  </si>
  <si>
    <t>https://twitter.com/#!/4cinsights/status/1111355488199983105</t>
  </si>
  <si>
    <t>https://twitter.com/#!/4cinsights/status/1113868212154916870</t>
  </si>
  <si>
    <t>https://twitter.com/#!/4cinsights/status/1115980001738883072</t>
  </si>
  <si>
    <t>https://twitter.com/#!/4cinsights/status/1116443925995294720</t>
  </si>
  <si>
    <t>https://twitter.com/#!/aarongoldman/status/1090996928576278529</t>
  </si>
  <si>
    <t>https://twitter.com/#!/aarongoldman/status/1093188533806870528</t>
  </si>
  <si>
    <t>https://twitter.com/#!/aarongoldman/status/1093194002994745344</t>
  </si>
  <si>
    <t>https://twitter.com/#!/aarongoldman/status/1093539733253312513</t>
  </si>
  <si>
    <t>https://twitter.com/#!/aarongoldman/status/1096087328714559488</t>
  </si>
  <si>
    <t>https://twitter.com/#!/aarongoldman/status/1097866399068741632</t>
  </si>
  <si>
    <t>https://twitter.com/#!/aarongoldman/status/1098676642904489986</t>
  </si>
  <si>
    <t>https://twitter.com/#!/aarongoldman/status/1101153526162644992</t>
  </si>
  <si>
    <t>https://twitter.com/#!/aarongoldman/status/1103697766285488133</t>
  </si>
  <si>
    <t>https://twitter.com/#!/aarongoldman/status/1106236716212457473</t>
  </si>
  <si>
    <t>https://twitter.com/#!/aarongoldman/status/1108743067929059331</t>
  </si>
  <si>
    <t>https://twitter.com/#!/aarongoldman/status/1111306616845058049</t>
  </si>
  <si>
    <t>https://twitter.com/#!/aarongoldman/status/1113812596191322114</t>
  </si>
  <si>
    <t>https://twitter.com/#!/aarongoldman/status/1115931764243955713</t>
  </si>
  <si>
    <t>https://twitter.com/#!/aarongoldman/status/1116442139855065088</t>
  </si>
  <si>
    <t>https://twitter.com/#!/aarongoldman/status/1118919297445789696</t>
  </si>
  <si>
    <t>https://twitter.com/#!/lanceneuhauser/status/1120456618288844801</t>
  </si>
  <si>
    <t>https://twitter.com/#!/4cinsights/status/1097862832643891201</t>
  </si>
  <si>
    <t>https://twitter.com/#!/lanceneuhauser/status/1097690261176619008</t>
  </si>
  <si>
    <t>https://twitter.com/#!/4cinsights/status/1117126054425104387</t>
  </si>
  <si>
    <t>https://twitter.com/#!/foundremote/status/1110149622218047490</t>
  </si>
  <si>
    <t>https://twitter.com/#!/foundremote/status/1116774654394413064</t>
  </si>
  <si>
    <t>https://twitter.com/#!/foundremote/status/1120681296701870085</t>
  </si>
  <si>
    <t>https://twitter.com/#!/kerrymflynn/status/1120658912284434432</t>
  </si>
  <si>
    <t>https://twitter.com/#!/brianlring/status/1120714905173151744</t>
  </si>
  <si>
    <t>https://twitter.com/#!/progresspartner/status/1120762077990273030</t>
  </si>
  <si>
    <t>https://twitter.com/#!/4cinsights/status/1115975864741761025</t>
  </si>
  <si>
    <t>https://twitter.com/#!/4cinsights/status/1092869071161434113</t>
  </si>
  <si>
    <t>https://twitter.com/#!/4cinsights/status/1093181880512466945</t>
  </si>
  <si>
    <t>https://twitter.com/#!/4cinsights/status/1116005839419125760</t>
  </si>
  <si>
    <t>https://twitter.com/#!/mdshahe82431804/status/1120838345016299520</t>
  </si>
  <si>
    <t>https://twitter.com/#!/mdshahe82431804/status/1120838389777879040</t>
  </si>
  <si>
    <t>1091242744230625280</t>
  </si>
  <si>
    <t>1091805519973474304</t>
  </si>
  <si>
    <t>1092787678498734082</t>
  </si>
  <si>
    <t>1092877721376641025</t>
  </si>
  <si>
    <t>1093164757820076035</t>
  </si>
  <si>
    <t>1093251624716460032</t>
  </si>
  <si>
    <t>1093251886654914561</t>
  </si>
  <si>
    <t>1093561534821920769</t>
  </si>
  <si>
    <t>1095357897238818816</t>
  </si>
  <si>
    <t>1095518749422219264</t>
  </si>
  <si>
    <t>1095450127492370434</t>
  </si>
  <si>
    <t>1095442595461955584</t>
  </si>
  <si>
    <t>1095680233242529793</t>
  </si>
  <si>
    <t>1095681414178263040</t>
  </si>
  <si>
    <t>1096111017778704384</t>
  </si>
  <si>
    <t>1092920060212072454</t>
  </si>
  <si>
    <t>1096123815220760576</t>
  </si>
  <si>
    <t>1096244167175520256</t>
  </si>
  <si>
    <t>1097249409472086016</t>
  </si>
  <si>
    <t>1097467469063688193</t>
  </si>
  <si>
    <t>1093511010923761664</t>
  </si>
  <si>
    <t>1097493511551758338</t>
  </si>
  <si>
    <t>1098768318360666112</t>
  </si>
  <si>
    <t>1099414295060901890</t>
  </si>
  <si>
    <t>1099731941874692097</t>
  </si>
  <si>
    <t>1101110488136646658</t>
  </si>
  <si>
    <t>1101807632720031749</t>
  </si>
  <si>
    <t>1102242865848041473</t>
  </si>
  <si>
    <t>1102243334116921344</t>
  </si>
  <si>
    <t>1102243761583644672</t>
  </si>
  <si>
    <t>1102243998704390144</t>
  </si>
  <si>
    <t>1102604838129479681</t>
  </si>
  <si>
    <t>1102607968091205632</t>
  </si>
  <si>
    <t>1102832319285604352</t>
  </si>
  <si>
    <t>1102832622412197889</t>
  </si>
  <si>
    <t>1103749457223581702</t>
  </si>
  <si>
    <t>1104501162273726464</t>
  </si>
  <si>
    <t>1105523805680734208</t>
  </si>
  <si>
    <t>1105529783721623553</t>
  </si>
  <si>
    <t>1105720754908344320</t>
  </si>
  <si>
    <t>1105840403285200897</t>
  </si>
  <si>
    <t>1107723193660465152</t>
  </si>
  <si>
    <t>1109068927735398403</t>
  </si>
  <si>
    <t>1110440659931013120</t>
  </si>
  <si>
    <t>1111648678635335681</t>
  </si>
  <si>
    <t>1111715149164015617</t>
  </si>
  <si>
    <t>1112202905187053568</t>
  </si>
  <si>
    <t>1113123777553076224</t>
  </si>
  <si>
    <t>1113213292003188740</t>
  </si>
  <si>
    <t>1113221381448192043</t>
  </si>
  <si>
    <t>1113226047225507845</t>
  </si>
  <si>
    <t>1113731290799407105</t>
  </si>
  <si>
    <t>1113913251006304256</t>
  </si>
  <si>
    <t>1114271622112907266</t>
  </si>
  <si>
    <t>1115927392248266752</t>
  </si>
  <si>
    <t>1115891229403885569</t>
  </si>
  <si>
    <t>1115893697449791488</t>
  </si>
  <si>
    <t>1115928027714805760</t>
  </si>
  <si>
    <t>1115969835572191233</t>
  </si>
  <si>
    <t>1115971893809565696</t>
  </si>
  <si>
    <t>1115975554405150720</t>
  </si>
  <si>
    <t>1115978881603915776</t>
  </si>
  <si>
    <t>1115987227706843136</t>
  </si>
  <si>
    <t>1115989952767115264</t>
  </si>
  <si>
    <t>1116003895539580928</t>
  </si>
  <si>
    <t>1115943192967487488</t>
  </si>
  <si>
    <t>1116033640083927040</t>
  </si>
  <si>
    <t>1116060781475397633</t>
  </si>
  <si>
    <t>1116030434062864385</t>
  </si>
  <si>
    <t>1115893149950464000</t>
  </si>
  <si>
    <t>1116192187526582274</t>
  </si>
  <si>
    <t>1104082451419287552</t>
  </si>
  <si>
    <t>1116408934175318018</t>
  </si>
  <si>
    <t>1116442351763894273</t>
  </si>
  <si>
    <t>1116461535503822854</t>
  </si>
  <si>
    <t>1093358707323387904</t>
  </si>
  <si>
    <t>1116536639134818304</t>
  </si>
  <si>
    <t>1098598218974162944</t>
  </si>
  <si>
    <t>1116710060422508544</t>
  </si>
  <si>
    <t>1116725225532665856</t>
  </si>
  <si>
    <t>1116766745656606721</t>
  </si>
  <si>
    <t>1117639697801580545</t>
  </si>
  <si>
    <t>1117744686603620353</t>
  </si>
  <si>
    <t>1117799552919199744</t>
  </si>
  <si>
    <t>1118166201543294977</t>
  </si>
  <si>
    <t>1118436162924941312</t>
  </si>
  <si>
    <t>1059535913427054594</t>
  </si>
  <si>
    <t>1118559041578590213</t>
  </si>
  <si>
    <t>1118744340287746048</t>
  </si>
  <si>
    <t>1092517481674092546</t>
  </si>
  <si>
    <t>1092521369752010755</t>
  </si>
  <si>
    <t>1093497930567348224</t>
  </si>
  <si>
    <t>1093619775304073217</t>
  </si>
  <si>
    <t>1116278455669350400</t>
  </si>
  <si>
    <t>1105177853753204737</t>
  </si>
  <si>
    <t>1105485373147250690</t>
  </si>
  <si>
    <t>1105559126808117249</t>
  </si>
  <si>
    <t>1107742283863130113</t>
  </si>
  <si>
    <t>1105483454555275264</t>
  </si>
  <si>
    <t>1105532679586496519</t>
  </si>
  <si>
    <t>1110551342211305472</t>
  </si>
  <si>
    <t>1110564119869050881</t>
  </si>
  <si>
    <t>1110550768304697344</t>
  </si>
  <si>
    <t>1110939361615532032</t>
  </si>
  <si>
    <t>1115644064244879361</t>
  </si>
  <si>
    <t>1115651036608368640</t>
  </si>
  <si>
    <t>1113908764921483264</t>
  </si>
  <si>
    <t>1115972578198208513</t>
  </si>
  <si>
    <t>1115995099140435973</t>
  </si>
  <si>
    <t>1116420816508473346</t>
  </si>
  <si>
    <t>1116432249002627074</t>
  </si>
  <si>
    <t>1092913270221037568</t>
  </si>
  <si>
    <t>1093539027079245824</t>
  </si>
  <si>
    <t>1096069052101988354</t>
  </si>
  <si>
    <t>1110541924329357313</t>
  </si>
  <si>
    <t>1096097879192682496</t>
  </si>
  <si>
    <t>1116739790559485958</t>
  </si>
  <si>
    <t>1118873078531072001</t>
  </si>
  <si>
    <t>817191302521556992</t>
  </si>
  <si>
    <t>1093234905079840768</t>
  </si>
  <si>
    <t>1119120691708608512</t>
  </si>
  <si>
    <t>1091402930400514048</t>
  </si>
  <si>
    <t>1116347796641255425</t>
  </si>
  <si>
    <t>1092434698373091328</t>
  </si>
  <si>
    <t>1093560817050677249</t>
  </si>
  <si>
    <t>1117834309648441349</t>
  </si>
  <si>
    <t>1120389762936967172</t>
  </si>
  <si>
    <t>1098987142448103424</t>
  </si>
  <si>
    <t>1093514179552727040</t>
  </si>
  <si>
    <t>1093543078923784193</t>
  </si>
  <si>
    <t>1093612457136918529</t>
  </si>
  <si>
    <t>1096168508776423425</t>
  </si>
  <si>
    <t>1096414938522890240</t>
  </si>
  <si>
    <t>1091469763832885249</t>
  </si>
  <si>
    <t>1092438145898024960</t>
  </si>
  <si>
    <t>1093561451271372801</t>
  </si>
  <si>
    <t>1096149352656052228</t>
  </si>
  <si>
    <t>1096104045054447616</t>
  </si>
  <si>
    <t>1115983788427948034</t>
  </si>
  <si>
    <t>1115984290859429896</t>
  </si>
  <si>
    <t>1097899075012382721</t>
  </si>
  <si>
    <t>1096422859285630977</t>
  </si>
  <si>
    <t>1098572946321408000</t>
  </si>
  <si>
    <t>1096249606550286336</t>
  </si>
  <si>
    <t>1102753523673063424</t>
  </si>
  <si>
    <t>1102948846433456129</t>
  </si>
  <si>
    <t>1102753227727089682</t>
  </si>
  <si>
    <t>1105177285878001665</t>
  </si>
  <si>
    <t>1105275267818422273</t>
  </si>
  <si>
    <t>1105552589670617088</t>
  </si>
  <si>
    <t>1105847988352618496</t>
  </si>
  <si>
    <t>1105558270343868417</t>
  </si>
  <si>
    <t>1115803528168185856</t>
  </si>
  <si>
    <t>1118546465012555776</t>
  </si>
  <si>
    <t>1118601403218497536</t>
  </si>
  <si>
    <t>1118622024979451904</t>
  </si>
  <si>
    <t>1120439757954326528</t>
  </si>
  <si>
    <t>1093505589232222208</t>
  </si>
  <si>
    <t>1108709647719059457</t>
  </si>
  <si>
    <t>1093524638133637120</t>
  </si>
  <si>
    <t>1108731971767881729</t>
  </si>
  <si>
    <t>1093525227177422849</t>
  </si>
  <si>
    <t>1108881380996509696</t>
  </si>
  <si>
    <t>1109147942210940929</t>
  </si>
  <si>
    <t>1110299953115680768</t>
  </si>
  <si>
    <t>1112791112345968640</t>
  </si>
  <si>
    <t>1116055751276023809</t>
  </si>
  <si>
    <t>1111331866668343296</t>
  </si>
  <si>
    <t>1110296872609107969</t>
  </si>
  <si>
    <t>1092813823206191105</t>
  </si>
  <si>
    <t>1092882842080735232</t>
  </si>
  <si>
    <t>1095350980332400640</t>
  </si>
  <si>
    <t>1100424514209497089</t>
  </si>
  <si>
    <t>1115988016772919296</t>
  </si>
  <si>
    <t>1093236787911294984</t>
  </si>
  <si>
    <t>1095357549182885889</t>
  </si>
  <si>
    <t>1100434038756728833</t>
  </si>
  <si>
    <t>1092884265036140547</t>
  </si>
  <si>
    <t>1093502916864995330</t>
  </si>
  <si>
    <t>1091445614901104640</t>
  </si>
  <si>
    <t>1095034867388166145</t>
  </si>
  <si>
    <t>1099009839144022021</t>
  </si>
  <si>
    <t>1100111373508448256</t>
  </si>
  <si>
    <t>1101502344976613377</t>
  </si>
  <si>
    <t>1104036489678204928</t>
  </si>
  <si>
    <t>1106264890883362817</t>
  </si>
  <si>
    <t>1109134647609516033</t>
  </si>
  <si>
    <t>1111355488199983105</t>
  </si>
  <si>
    <t>1113868212154916870</t>
  </si>
  <si>
    <t>1115980001738883072</t>
  </si>
  <si>
    <t>1116443925995294720</t>
  </si>
  <si>
    <t>1090996928576278529</t>
  </si>
  <si>
    <t>1093188533806870528</t>
  </si>
  <si>
    <t>1093194002994745344</t>
  </si>
  <si>
    <t>1093539733253312513</t>
  </si>
  <si>
    <t>1096087328714559488</t>
  </si>
  <si>
    <t>1097866399068741632</t>
  </si>
  <si>
    <t>1098676642904489986</t>
  </si>
  <si>
    <t>1101153526162644992</t>
  </si>
  <si>
    <t>1103697766285488133</t>
  </si>
  <si>
    <t>1106236716212457473</t>
  </si>
  <si>
    <t>1108743067929059331</t>
  </si>
  <si>
    <t>1111306616845058049</t>
  </si>
  <si>
    <t>1113812596191322114</t>
  </si>
  <si>
    <t>1115931764243955713</t>
  </si>
  <si>
    <t>1116442139855065088</t>
  </si>
  <si>
    <t>1118919297445789696</t>
  </si>
  <si>
    <t>1120456618288844801</t>
  </si>
  <si>
    <t>1097862832643891201</t>
  </si>
  <si>
    <t>1097690261176619008</t>
  </si>
  <si>
    <t>1117126054425104387</t>
  </si>
  <si>
    <t>1110149622218047490</t>
  </si>
  <si>
    <t>1116774654394413064</t>
  </si>
  <si>
    <t>1120681296701870085</t>
  </si>
  <si>
    <t>1120658912284434432</t>
  </si>
  <si>
    <t>1120714905173151744</t>
  </si>
  <si>
    <t>1120762077990273030</t>
  </si>
  <si>
    <t>1115975864741761025</t>
  </si>
  <si>
    <t>1092869071161434113</t>
  </si>
  <si>
    <t>1093181880512466945</t>
  </si>
  <si>
    <t>1116005839419125760</t>
  </si>
  <si>
    <t>1120838345016299520</t>
  </si>
  <si>
    <t>1120838389777879040</t>
  </si>
  <si>
    <t>1097459725539700736</t>
  </si>
  <si>
    <t>1103716754604347392</t>
  </si>
  <si>
    <t>770376784940531713</t>
  </si>
  <si>
    <t>1116264237578563584</t>
  </si>
  <si>
    <t>817030867654705153</t>
  </si>
  <si>
    <t>1120654671989940224</t>
  </si>
  <si>
    <t>2253788118</t>
  </si>
  <si>
    <t/>
  </si>
  <si>
    <t>603102876</t>
  </si>
  <si>
    <t>99086752</t>
  </si>
  <si>
    <t>31267104</t>
  </si>
  <si>
    <t>122190652</t>
  </si>
  <si>
    <t>174429097</t>
  </si>
  <si>
    <t>291157268</t>
  </si>
  <si>
    <t>930450544208039937</t>
  </si>
  <si>
    <t>820394</t>
  </si>
  <si>
    <t>30581721</t>
  </si>
  <si>
    <t>1120801165862526977</t>
  </si>
  <si>
    <t>es</t>
  </si>
  <si>
    <t>und</t>
  </si>
  <si>
    <t>en</t>
  </si>
  <si>
    <t>1110296260400025600</t>
  </si>
  <si>
    <t>Twitter for iPhone</t>
  </si>
  <si>
    <t>Twitter for Android</t>
  </si>
  <si>
    <t>Twitter for iPad</t>
  </si>
  <si>
    <t>Twitter Web Client</t>
  </si>
  <si>
    <t>Twitter Web App</t>
  </si>
  <si>
    <t>Hootsuite Inc.</t>
  </si>
  <si>
    <t>HubSpot</t>
  </si>
  <si>
    <t>Twitter Media Studio</t>
  </si>
  <si>
    <t>Buffer</t>
  </si>
  <si>
    <t>IFTTT</t>
  </si>
  <si>
    <t>Facebook</t>
  </si>
  <si>
    <t>TweetDeck</t>
  </si>
  <si>
    <t>Twitter Ads Composer</t>
  </si>
  <si>
    <t>Glouk gabbo 200616</t>
  </si>
  <si>
    <t>SocialFlow</t>
  </si>
  <si>
    <t>MediaPost</t>
  </si>
  <si>
    <t>Retweet</t>
  </si>
  <si>
    <t>44.0324781,25.0106719 
63.3174706,25.0106719 
63.3174706,39.7824134 
44.0324781,39.7824134</t>
  </si>
  <si>
    <t>92.1892776,9.6061673 
101.1767807,9.6061673 
101.1767807,28.5432491 
92.1892776,28.5432491</t>
  </si>
  <si>
    <t>22.3559007,41.2358638 
28.6075897,41.2358638 
28.6075897,44.2145999 
22.3559007,44.2145999</t>
  </si>
  <si>
    <t>-118.668404,33.704538 
-118.155409,33.704538 
-118.155409,34.337041 
-118.668404,34.337041</t>
  </si>
  <si>
    <t>Islamic Republic of Iran</t>
  </si>
  <si>
    <t>Myanmar</t>
  </si>
  <si>
    <t>Bulgaria</t>
  </si>
  <si>
    <t>United States</t>
  </si>
  <si>
    <t>IR</t>
  </si>
  <si>
    <t>MM</t>
  </si>
  <si>
    <t>BG</t>
  </si>
  <si>
    <t>US</t>
  </si>
  <si>
    <t>Los Angeles, CA</t>
  </si>
  <si>
    <t>272596500e51c07a</t>
  </si>
  <si>
    <t>765e433145f71368</t>
  </si>
  <si>
    <t>1ef1183ed7056dc1</t>
  </si>
  <si>
    <t>3b77caf94bfc81fe</t>
  </si>
  <si>
    <t>Los Angeles</t>
  </si>
  <si>
    <t>country</t>
  </si>
  <si>
    <t>city</t>
  </si>
  <si>
    <t>https://api.twitter.com/1.1/geo/id/272596500e51c07a.json</t>
  </si>
  <si>
    <t>https://api.twitter.com/1.1/geo/id/765e433145f71368.json</t>
  </si>
  <si>
    <t>https://api.twitter.com/1.1/geo/id/1ef1183ed7056dc1.json</t>
  </si>
  <si>
    <t>https://api.twitter.com/1.1/geo/id/3b77caf94bfc81fe.json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</si>
  <si>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</si>
  <si>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</si>
  <si>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</si>
  <si>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</si>
  <si>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</si>
  <si>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</si>
  <si>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</si>
  <si>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</si>
  <si>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</si>
  <si>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</si>
  <si>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</si>
  <si>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</si>
  <si>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</si>
  <si>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</si>
  <si>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</si>
  <si>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</si>
  <si>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</si>
  <si>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</si>
  <si>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</si>
  <si>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</si>
  <si>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</si>
  <si>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Rashed Nasiry</t>
  </si>
  <si>
    <t>4C</t>
  </si>
  <si>
    <t>Rizky</t>
  </si>
  <si>
    <t>Loic Le Prunennec</t>
  </si>
  <si>
    <t>AndyNobbs</t>
  </si>
  <si>
    <t>Ludovic ZÄNKER</t>
  </si>
  <si>
    <t>Mediaocean</t>
  </si>
  <si>
    <t>The Squeeze</t>
  </si>
  <si>
    <t>Lance Neuhauser</t>
  </si>
  <si>
    <t>Bill Wise</t>
  </si>
  <si>
    <t>Alex Terpstra</t>
  </si>
  <si>
    <t>Civolution</t>
  </si>
  <si>
    <t>Ariella Brown (PhD)</t>
  </si>
  <si>
    <t>Broadsheet Comms</t>
  </si>
  <si>
    <t>Arkansas Pioneer Chiropractic Health Centre</t>
  </si>
  <si>
    <t>Jonny Vu</t>
  </si>
  <si>
    <t>Greg Leding</t>
  </si>
  <si>
    <t>Michelle Koenig Vu</t>
  </si>
  <si>
    <t>G2</t>
  </si>
  <si>
    <t>Showpad</t>
  </si>
  <si>
    <t>Gabe Richardson</t>
  </si>
  <si>
    <t>Ryan Bonnici _xD83D__xDC49_CMO at G2.com</t>
  </si>
  <si>
    <t>Aaron Goldman</t>
  </si>
  <si>
    <t>Theresa ONeil</t>
  </si>
  <si>
    <t>Aqua-Dee _xD83E__xDDDC_‍♂️</t>
  </si>
  <si>
    <t>Tarirai</t>
  </si>
  <si>
    <t>Tanya Gazdik</t>
  </si>
  <si>
    <t>Jodie McAfee</t>
  </si>
  <si>
    <t>Inscape</t>
  </si>
  <si>
    <t>yeshaYahu24</t>
  </si>
  <si>
    <t>E’DNA TALIAFERO1</t>
  </si>
  <si>
    <t>Samuel Scott</t>
  </si>
  <si>
    <t>Andy Mulcahy</t>
  </si>
  <si>
    <t>IMRG</t>
  </si>
  <si>
    <t>Landor</t>
  </si>
  <si>
    <t>MESH</t>
  </si>
  <si>
    <t>Tim Armstrong</t>
  </si>
  <si>
    <t>the dtx company</t>
  </si>
  <si>
    <t>Meredith O’Shaughnessy</t>
  </si>
  <si>
    <t>Straight Forward</t>
  </si>
  <si>
    <t>Dollar Shave Club</t>
  </si>
  <si>
    <t>Matcha Works</t>
  </si>
  <si>
    <t>Brigitte Majewski</t>
  </si>
  <si>
    <t>Forrester</t>
  </si>
  <si>
    <t>Randall Rothenberg</t>
  </si>
  <si>
    <t>Terence Kawaja</t>
  </si>
  <si>
    <t>LUMA Partners</t>
  </si>
  <si>
    <t>Wunderman Thompson</t>
  </si>
  <si>
    <t>Alida Miranda-Wolff</t>
  </si>
  <si>
    <t>Kim Norwesh</t>
  </si>
  <si>
    <t>Tom McCurdy</t>
  </si>
  <si>
    <t>Lawrence McGarity</t>
  </si>
  <si>
    <t>Ideon</t>
  </si>
  <si>
    <t>engr-aljohaniabdulla</t>
  </si>
  <si>
    <t>Rose Kalel</t>
  </si>
  <si>
    <t>แบงค์ วะวาย</t>
  </si>
  <si>
    <t>SurveyMonkey</t>
  </si>
  <si>
    <t>Katie Dettman</t>
  </si>
  <si>
    <t>Samantha Evans</t>
  </si>
  <si>
    <t>Dave Kaduk</t>
  </si>
  <si>
    <t>Josh Dreller</t>
  </si>
  <si>
    <t>Mike</t>
  </si>
  <si>
    <t>Mobile Ad News</t>
  </si>
  <si>
    <t>Zh</t>
  </si>
  <si>
    <t>Ле Магаре</t>
  </si>
  <si>
    <t>Pwint Pwint</t>
  </si>
  <si>
    <t>Dom Nicastro</t>
  </si>
  <si>
    <t>Alex Withers</t>
  </si>
  <si>
    <t>inMotionNow</t>
  </si>
  <si>
    <t>InMoment</t>
  </si>
  <si>
    <t>Julie Hunt</t>
  </si>
  <si>
    <t>Walter</t>
  </si>
  <si>
    <t>Kristi Knight</t>
  </si>
  <si>
    <t>Amtrak</t>
  </si>
  <si>
    <t>Calabrio</t>
  </si>
  <si>
    <t>Shutterstock</t>
  </si>
  <si>
    <t>Uberflip</t>
  </si>
  <si>
    <t>Randy Frisch</t>
  </si>
  <si>
    <t>Instart</t>
  </si>
  <si>
    <t>Natalie Lambert</t>
  </si>
  <si>
    <t>West Monroe Partners</t>
  </si>
  <si>
    <t>PaulHagen</t>
  </si>
  <si>
    <t>ام إلين</t>
  </si>
  <si>
    <t>The Social Shake-Up Show</t>
  </si>
  <si>
    <t>Alok Choudhary</t>
  </si>
  <si>
    <t>Sword and the Script ✒️_xD83D__xDDE1_</t>
  </si>
  <si>
    <t>♜Kali Baucom _xD83D__xDC38__xD83D__xDC37_</t>
  </si>
  <si>
    <t>Mountain Dew Typhoon</t>
  </si>
  <si>
    <t>Frescolita</t>
  </si>
  <si>
    <t>Jones Soda Co.</t>
  </si>
  <si>
    <t>CountryTime</t>
  </si>
  <si>
    <t>MiGrapette</t>
  </si>
  <si>
    <t>SoBe</t>
  </si>
  <si>
    <t>Danimals</t>
  </si>
  <si>
    <t>V8</t>
  </si>
  <si>
    <t>Capri Sun</t>
  </si>
  <si>
    <t>Snapple®</t>
  </si>
  <si>
    <t>AdvoCare</t>
  </si>
  <si>
    <t>Medifast</t>
  </si>
  <si>
    <t>Herbalife</t>
  </si>
  <si>
    <t>Special K</t>
  </si>
  <si>
    <t>MUSCLE MILK</t>
  </si>
  <si>
    <t>Official PureProtein</t>
  </si>
  <si>
    <t>Boost Drinks</t>
  </si>
  <si>
    <t>SlimFast</t>
  </si>
  <si>
    <t>Ronald C. Pruett, Jr.</t>
  </si>
  <si>
    <t>AdExchanger</t>
  </si>
  <si>
    <t>Shawn jones</t>
  </si>
  <si>
    <t>Chandra Culpepper</t>
  </si>
  <si>
    <t>Galin Nikolaev Totev</t>
  </si>
  <si>
    <t>Rise Interactive</t>
  </si>
  <si>
    <t>Jess Kaswiner</t>
  </si>
  <si>
    <t>Paul Smith</t>
  </si>
  <si>
    <t>Ria</t>
  </si>
  <si>
    <t>IrishAngels</t>
  </si>
  <si>
    <t>Milyli</t>
  </si>
  <si>
    <t>Built In Chicago</t>
  </si>
  <si>
    <t>Chicago Edge</t>
  </si>
  <si>
    <t>joe vedder</t>
  </si>
  <si>
    <t>Libbi sharpe</t>
  </si>
  <si>
    <t>Kevin McCabe</t>
  </si>
  <si>
    <t>Snap.com</t>
  </si>
  <si>
    <t>New Tech Northwest</t>
  </si>
  <si>
    <t>Masterclassing</t>
  </si>
  <si>
    <t>iQ Media</t>
  </si>
  <si>
    <t>Mobile Marketing</t>
  </si>
  <si>
    <t>Melyni Bronson</t>
  </si>
  <si>
    <t>Nate Locke</t>
  </si>
  <si>
    <t>Teletrax</t>
  </si>
  <si>
    <t>Jeroen v/dr Schoot</t>
  </si>
  <si>
    <t>Andy Plesser</t>
  </si>
  <si>
    <t>Anupam Gupta</t>
  </si>
  <si>
    <t>Kevin Hamilton</t>
  </si>
  <si>
    <t>Michael McCarthy</t>
  </si>
  <si>
    <t>Channel V Media</t>
  </si>
  <si>
    <t>Wayne Friedman</t>
  </si>
  <si>
    <t>Kinetiq</t>
  </si>
  <si>
    <t>Sergio Minchero</t>
  </si>
  <si>
    <t>Edison Partners</t>
  </si>
  <si>
    <t>John Derham</t>
  </si>
  <si>
    <t>Kevin Kohn</t>
  </si>
  <si>
    <t>Kelly Ford</t>
  </si>
  <si>
    <t>Michael Kopelman</t>
  </si>
  <si>
    <t>Oleksii Vynogradov_xD83D__xDDEF_️</t>
  </si>
  <si>
    <t>Rapid TV News</t>
  </si>
  <si>
    <t>British Airways</t>
  </si>
  <si>
    <t>SalesPath</t>
  </si>
  <si>
    <t>Maritina Tsembelis</t>
  </si>
  <si>
    <t>Michael Tilus</t>
  </si>
  <si>
    <t>Claudia Nelms</t>
  </si>
  <si>
    <t>Scott Waxenberg</t>
  </si>
  <si>
    <t>Entrepreneur</t>
  </si>
  <si>
    <t>Joe O'Halloran</t>
  </si>
  <si>
    <t>MarTech Advisor</t>
  </si>
  <si>
    <t>Aliecebattreal60</t>
  </si>
  <si>
    <t>Gabriele Carboni</t>
  </si>
  <si>
    <t>الاتحاد السعودي للأمن السيبراني والبرمجة والدرونز</t>
  </si>
  <si>
    <t>Rachel Lyall</t>
  </si>
  <si>
    <t>Advanced Television</t>
  </si>
  <si>
    <t>nene chiselhurst</t>
  </si>
  <si>
    <t>Karan Khanna</t>
  </si>
  <si>
    <t>Spark Foundry WW</t>
  </si>
  <si>
    <t>Kertis Creative</t>
  </si>
  <si>
    <t>Brown-Forman</t>
  </si>
  <si>
    <t>Gregg Heslop</t>
  </si>
  <si>
    <t>Marketing Land</t>
  </si>
  <si>
    <t>amy gesenhues</t>
  </si>
  <si>
    <t>Mediatel</t>
  </si>
  <si>
    <t>Manning Gottlieb OMD</t>
  </si>
  <si>
    <t>Diageo GB</t>
  </si>
  <si>
    <t>Anthony</t>
  </si>
  <si>
    <t>CMSWire.com</t>
  </si>
  <si>
    <t>Guide Dogs</t>
  </si>
  <si>
    <t>MC&amp;C Media</t>
  </si>
  <si>
    <t>Shorty Awards</t>
  </si>
  <si>
    <t>Ad Age</t>
  </si>
  <si>
    <t>Chris Kelly</t>
  </si>
  <si>
    <t>Convene</t>
  </si>
  <si>
    <t>evoJets Charter</t>
  </si>
  <si>
    <t>Joyce M Sullivan</t>
  </si>
  <si>
    <t>Emily Cavalier</t>
  </si>
  <si>
    <t>Nyein Nyein Naing</t>
  </si>
  <si>
    <t>Deadline Hollywood</t>
  </si>
  <si>
    <t>Dade Hayes</t>
  </si>
  <si>
    <t>MarTech Series</t>
  </si>
  <si>
    <t>Reuters Top News</t>
  </si>
  <si>
    <t>Allison Schiff</t>
  </si>
  <si>
    <t>Adweek</t>
  </si>
  <si>
    <t>Business of Apps</t>
  </si>
  <si>
    <t>Michael Walrath</t>
  </si>
  <si>
    <t>Jonah Goodhart</t>
  </si>
  <si>
    <t>Quintessentially</t>
  </si>
  <si>
    <t>Annastasia Seebohm</t>
  </si>
  <si>
    <t>Found Remote</t>
  </si>
  <si>
    <t>Kerry Flynn _xD83D__xDC36_</t>
  </si>
  <si>
    <t>Brian Ring</t>
  </si>
  <si>
    <t>Progress Partners</t>
  </si>
  <si>
    <t>MD Shahed</t>
  </si>
  <si>
    <t>I want to send masege from active profail</t>
  </si>
  <si>
    <t>4C powers Scope, the only self-serve platform for audience intelligence, activation, and analytics. #4CTheFutureofMedia</t>
  </si>
  <si>
    <t>dans ce monde la vie est vanité à l'épreuve des armes</t>
  </si>
  <si>
    <t>SVP at 4C. Husband, dad, achingly slow jogger. Views my own and not employer's.</t>
  </si>
  <si>
    <t>Directeur général de la société @LZCommunication, mon compte est géré par Gaetan Lhermitte, mes Twittes sont signés LZ! #Entrepreneur #Entreprises #Europe</t>
  </si>
  <si>
    <t>The leading software platform for the advertising world. | formerly @Media_ocean</t>
  </si>
  <si>
    <t>Welcome to The Squeeze. Hope you find it juicy.</t>
  </si>
  <si>
    <t>CEO of 4C. Entrepreneur. Digital Anthropologist. Trying to give life perpetual consent.</t>
  </si>
  <si>
    <t>CEO of Mediaocean, founder of Click Ventures (early stage investing), believes in applying passion with calculated risk-taking...</t>
  </si>
  <si>
    <t>Enjoy helping companies grow. @SoundAware, @Sooqrcom, @Civolution, #OmniPlayer</t>
  </si>
  <si>
    <t>Civolution is a 2x Emmy® Award winning innovator of watermarking and fingerprinting based products and service for the media industry.</t>
  </si>
  <si>
    <t>Writng* Editing * Marketing. I spin data into engaging stories.  Logical argument beats repeated assertions.   https://t.co/yiyntlkzzh 
https://t.co/NUWr1OJchw</t>
  </si>
  <si>
    <t>Broadsheet Communications is a PR and marketing agency founded by Ben Billingsley. We work with startups and established brands to increase value and trust.</t>
  </si>
  <si>
    <t>Chiropractor, Arlington, TX for 36 Years</t>
  </si>
  <si>
    <t>Tech Guy, Scuba Diver, Thrill-seeking, CrossFitter, Airport Running, Cheeseburger King</t>
  </si>
  <si>
    <t>Ava's dad, @eironside's husband, Fayetteville's state rep. Running for the Arkansas Senate. #WPS</t>
  </si>
  <si>
    <t>Sales Manager @G2dotcom, Artist, Runner, Traveler, Foodie. Views are my own</t>
  </si>
  <si>
    <t>G2 Crowd real-time &amp; unbiased user reviews help you objectively assess what is best for your business. Leverage the crowd, limit your risk, and get what works.</t>
  </si>
  <si>
    <t>The global #SalesEnablement leader. Empowering sales + marketing teams with a unified platform designed for the modern seller.</t>
  </si>
  <si>
    <t>Write a review on @G2Crowd using the below link and $10 will be donated to support @onetailatatime an all breed dog rescue in #Chicago https://t.co/1eA9pHgbCc</t>
  </si>
  <si>
    <t>CMO @G2dotcom // Ex- @HubSpot @Salesforce @Microsoft @ExactTarget // Writes for @HarvardBiz @MIT @Forbes @AppleNews @BusinessInsider @Entrepreneur</t>
  </si>
  <si>
    <t>CMO (http://t.co/Nog5yoVKSB), Author/Rapper (http://t.co/J9uYTnPuz4), Family Man (http://t.co/wQta548R1Q)</t>
  </si>
  <si>
    <t>Software Executive, Marketer, Yogini, Bringer of Meditation to Corporations, Cook, Outdoor lover, White Sox fan. Views are my own.</t>
  </si>
  <si>
    <t>Tweets barely represent my own thoughts. Father to the cutest 5 year old. Dolphins/Red Sox fan. Did not get my MBA online. In tech but can’t code.</t>
  </si>
  <si>
    <t>VP, Performance Analytics @MRM_McCann &amp; @McCann_WW | Ironman Triathlete | Duke of Wakanda | @TheEconomist &amp; @Columbia alum | tweets are my own</t>
  </si>
  <si>
    <t>MediaPost Automotive Editor, native Detroiter, tenacious reporter with a law degree, animal welfare advocate, TMZ junkie. I bleed green and white. DMs open.</t>
  </si>
  <si>
    <t>Daily news and commentaries for media, marketing and advertising professionals looking for the most comprehensive industry coverage.</t>
  </si>
  <si>
    <t>We bring transparency to the TV industry with #glasslevel TV insights. 100% opt-in ACR data from millions of Smart TVs, no B.S.</t>
  </si>
  <si>
    <t>Number 1 I am on the side of righteousness. PERIOD there is no middle ground or straddling the fence. Real Time News, truth and some humor you will find here .</t>
  </si>
  <si>
    <t>DIGITAL ADVERTISING &amp; BRANDING MARKETER</t>
  </si>
  <si>
    <t>Speaking marketing truth as an expert trade journalist: https://t.co/74RZNzXQlN. Columnist @TheDrum: https://t.co/9nZDn42kKp E-mail sam@samueljscott.com</t>
  </si>
  <si>
    <t>Strategy and Insight Director at IMRG - #blackfriday expert, #ecommerce #retail #tech</t>
  </si>
  <si>
    <t>The UK’s industry association for online retail. Need help? Contact enquiries@imrg.org</t>
  </si>
  <si>
    <t>A global leader in brand consulting and design, Landor creates agile brands that stand for something while never standing still. #Landor</t>
  </si>
  <si>
    <t>MESH helps brands to unlock growth potential by understanding how people experience brands. CEO @FionaMESH, tweets by the team.</t>
  </si>
  <si>
    <t>On to Cincinnati - CEO &amp; Founder @thedtxcompany | direct to everything</t>
  </si>
  <si>
    <t>direct to everything. empowering consumers and companies to build direct relationships.</t>
  </si>
  <si>
    <t>Award winning creative branding experts. Advocates for women in business and supporters of dreams _xD83C__xDF08_ ✨</t>
  </si>
  <si>
    <t>Forward thinking and straight talking, we deliver impactful, intelligent and compelling design. And we do it in a straight forward way.</t>
  </si>
  <si>
    <t>However you Get Ready, Welcome to the Club. We've got everything you need to look, feel and smell your best. Help is here → @AskDSC</t>
  </si>
  <si>
    <t>Everyday energy from Matcha Green Tea ⚡️No crash, no added sugar, nothing artificial _xD83E__xDD19_</t>
  </si>
  <si>
    <t>Research Director for Forrester.  Passionate about the intersection of Strategy and Marketing.  Curious chef.  Grateful parent.</t>
  </si>
  <si>
    <t>Forrester works with business and technology leaders to develop customer-obsessed strategies that drive growth.</t>
  </si>
  <si>
    <t>President &amp; CEO, Interactive Advertising Bureau</t>
  </si>
  <si>
    <t>#IAB empowers the media and marketing industries to thrive in the digital economy.</t>
  </si>
  <si>
    <t>media/tech advisor, banker, contrarian, comedian - often all of the above.</t>
  </si>
  <si>
    <t>LUMA is the leading investment bank focused on digital media and marketing.</t>
  </si>
  <si>
    <t>We are a creative, data and technology agency built to inspire #growth for ambitious brands.</t>
  </si>
  <si>
    <t>Culture is not what you are but what you do. I help tech companies shape it. Founder @EthosTalent, formerly @HydeParkAngels. Also, @GA_Chicago &amp; @VentureBeat.</t>
  </si>
  <si>
    <t>standup comedian Lmacthacomedian</t>
  </si>
  <si>
    <t>Ideon is a #brand consultancy where branding is put to use to transform business</t>
  </si>
  <si>
    <t>hani</t>
  </si>
  <si>
    <t>The world’s leading survey software.⭐️ We're on a mission to help people turn their curiosity into action. #powerthecurious Need help? @asksurveymonkey</t>
  </si>
  <si>
    <t>Product Marketing with @4Cinsights. @UWMadison alum. I'm into traveling, trying new food, music, the outdoors, and my dog child Mack. Chicago for now.</t>
  </si>
  <si>
    <t>Accessibility advocate, brand storyteller, marketing geek, photographer, backyard birder, gardener, and novice crochet fiber artist.</t>
  </si>
  <si>
    <t>Digital Marketer | Scalable Support Enthusiast | 4C Insights | Whisky | Coffee</t>
  </si>
  <si>
    <t>A curated feed of the digital marketing industry's best blogs, quotes, reports, studies, and stats from leading experts. Click the link to read the full article</t>
  </si>
  <si>
    <t>Your guide to mobile advertising and app marketing</t>
  </si>
  <si>
    <t>Director of Extraordinary / Saatchi&amp;Saatchi Sofia / Digitas LBi Sofia</t>
  </si>
  <si>
    <t>Мислителят в ръжта</t>
  </si>
  <si>
    <t>Staff reporter at @CMSWire. Sports radio host at @Nic_and_Nick. Winner of multiple inactivity/@Netflix binge-watching challenges. @DWExperience @thedxsummit</t>
  </si>
  <si>
    <t>Chief Marketing Officer @inmotionnow | Helping #marketing and #creative teams streamline #workflow and get #content to market faster</t>
  </si>
  <si>
    <t>Helping creatives and marketers solve their workflow challenges and get content to market faster with our SaaS solution, inMotion.</t>
  </si>
  <si>
    <t>InMoment provides products &amp; services that help brands listen &amp; engage with customers to improve business results through better experiences. #CX</t>
  </si>
  <si>
    <t>Business Technology Strategist – solving real business
problems through best use of technology | http://www.juliehuntconsulting.com</t>
  </si>
  <si>
    <t>exec producer of my life. You are my cast.</t>
  </si>
  <si>
    <t>High-tech marketer, wife, mother and avid sports fan.</t>
  </si>
  <si>
    <t>Ride with #Amtrak and see where the train can take you. 
Social Customer Care is available 6am - 1am ET M-F | 7am - 12 Midnight ET Sat/Sun</t>
  </si>
  <si>
    <t>Transforming the way organizations interact with their customers by delivering technology and solutions that empower more engaging human interactions.</t>
  </si>
  <si>
    <t>A global marketplace for images, videos and music. Sharing photos, inspiration, design tips &amp; videos for the creative community.</t>
  </si>
  <si>
    <t>Great content deserves a remarkable experience. Uberflip lets marketers create, manage and optimize content experiences at every stage of the buyer journey.</t>
  </si>
  <si>
    <t>Co-Founder &amp; CMO at @Uberflip. Co-host of the #Conex Show podcast. Author of F#ck Content Marketing. Empowering B2B marketers to focus on content experience.</t>
  </si>
  <si>
    <t>Instart helps brands deliver amazing web experiences through ongoing insights and AI-driven optimizations.</t>
  </si>
  <si>
    <t>Wine &amp; nacho enthusiast. Love to cook, eat, drink &amp; drive fast cars. Hate airlines. Ex-dancer. #peloton junkie. CMO @Instart. Alumni @sapho @citrix &amp; @forrester</t>
  </si>
  <si>
    <t>We partner w/ companies to help them reimagine, build &amp; transform their business w/ #technology. #BusinessConsultants | Deep Technologists #WMPChallengeAccepted</t>
  </si>
  <si>
    <t>Head of Customer Experience and Innovation at West Monroe Partners.</t>
  </si>
  <si>
    <t>مساعده إنسانيه مستعجله</t>
  </si>
  <si>
    <t>May 6-8, 2019 in ATL #SocialMedia how-to's and tips. Get more #socialmarketing insights with the What's Shakin' eletter: https://t.co/gvxlu6ZlYw | #SSU2019</t>
  </si>
  <si>
    <t>Veteran-owned PR, marketing and social media consultancy serving B2B tech.  Led by @Frank_Strong</t>
  </si>
  <si>
    <t>25. Baker at @Hannaford. Biggest ♡s are @JoshGroban, @KermitTheFrog, Emergency!, Doc Martin. Enjoy NCIS/#HistMed/frogs/ASMR/SpongeBob/@alyankovic. Hate adulting</t>
  </si>
  <si>
    <t>Run by fans of Mtn Dew Typhoon! I'm a new flavor competing for the top spot in DEWmocracy. I'm strawberry, I'm pineapple, I'm tropical fun!</t>
  </si>
  <si>
    <t>Venezuela sabe a Frescolita</t>
  </si>
  <si>
    <t>The best soda flavors made with cane sugar. Your photos on the labels. Fortune-telling caps.</t>
  </si>
  <si>
    <t>Welcome to the Twitter page of the official lemonade of lemonade stands. Who's thirsty?</t>
  </si>
  <si>
    <t>Go Flavorfully!</t>
  </si>
  <si>
    <t>#1 kids' brand in the yogurt aisle, may cause Momfidence _xD83D__xDE0E_</t>
  </si>
  <si>
    <t>The original vegetable drink since 1933. We put more into everything we make, so you can get more out of it. #veggiesforall</t>
  </si>
  <si>
    <t>We're going all in on real, active play. And active communication. If you have questions, comments, or just want to show some love, let's connect.</t>
  </si>
  <si>
    <t>Made from the Best Stuff on Earth.®</t>
  </si>
  <si>
    <t>At AdvoCare, #WeBuildChampions® Customer Service: 800-542-4800 customerservice@advocare.com</t>
  </si>
  <si>
    <t>Medifast is a healthy solution for long-term weight loss and the brand committed to helping you Become Yourself.</t>
  </si>
  <si>
    <t>Official Herbalife Nutrition handle. We make nutrition products to complement a balanced diet and support a healthy, active life.</t>
  </si>
  <si>
    <t>You’re strong. And we’re here to help you stay that way. Follow us for tools, tips &amp; more to inspire good feels from the inside out.</t>
  </si>
  <si>
    <t>Official Account of U.S. MUSCLE MILK® BRAND STRONG FEELS GOOD™ #protein #StrongFeelsGood #MuscleMilk</t>
  </si>
  <si>
    <t>Boost is the explosive energy hit that gives you loads for less. Choose from Energy, Sugar Free &amp; Sport - A Boost for every mood. #ReleaseTheBoost</t>
  </si>
  <si>
    <t>Whether you’re on the go, at home, in the office, or just want a fast, nutritious break. Pick a date, Lose the Weight. It’s as easy as 1-2-3! #SlimFast</t>
  </si>
  <si>
    <t>Global CEO, CMO and Board member. MP @ The Boston Associates. #DTC #Ecommerce #DRTV #ConsumerBrands #Wine lover.</t>
  </si>
  <si>
    <t>News and Views on Data-Driven Digital Advertising and Marketing</t>
  </si>
  <si>
    <t>Passionate about brand marketing, social media, boot camp (well, let’s be honest, it’s love/hate) &amp; my DST sorors. @CocaCola Digital Mrktg alum. @HowardU grad</t>
  </si>
  <si>
    <t>I'am the future come to shall you@@@Whats here</t>
  </si>
  <si>
    <t>Rise Interactive is a digital marketing agency, specializing in media, analytics and creative &amp; development. FB: https://t.co/CMikd95Z7g</t>
  </si>
  <si>
    <t>Culture Vulture. Host of Artists Mean Business podcast. Founder of Culture Club Chicago and all-around super connector.</t>
  </si>
  <si>
    <t>just here to see what see and in hopes I can find my freak ,or my Bonnie to my clyd _xD83D__xDE06_</t>
  </si>
  <si>
    <t>A self proclaimed jedi of the modern world as I do love to influence others with positive learnings :)</t>
  </si>
  <si>
    <t>VC firm &amp; angel group focused on early investments in high potential startups. Affiliated with the University of Notre Dame but considers other opportunities.</t>
  </si>
  <si>
    <t>Milyli is a software development firm dedicated to making #eDiscovery easier for anyone working with #legaltech and legal documents.</t>
  </si>
  <si>
    <t>All-in-one ecommerce and subscription billing solution for monetizing software, SaaS &amp; digital goods</t>
  </si>
  <si>
    <t>Working in tech is a way of life. Now go out + live it. Find your professional purpose on https://t.co/QhBOSD7qjX. Tech news, events, jobs you were born to do.</t>
  </si>
  <si>
    <t>Blogging about the nexus of tech, business and dreams in Chicago.</t>
  </si>
  <si>
    <t>Work on ads business at Snap, Inc. Previously at a start-up in SF and Microsoft prior to that. LA resident. Dad. Husband.</t>
  </si>
  <si>
    <t>Snap is a distributed media network reaching 35 million unique global users with its product - Snap Shots. More on our blog: http://t.co/8PEXOhFsLl</t>
  </si>
  <si>
    <t>Where #Northwest #tech communities meet monthly to make magic. Join us at #Seattle #Bellevue #Tacoma &amp; #Portland's most fun events. + follow @brettgreene</t>
  </si>
  <si>
    <t>Masterclassing offers senior, client-side marketing management and technical leads free digital workshops in the UK, Europe, Middle East, USA, Canada, and APAC.</t>
  </si>
  <si>
    <t>iQ Media empowers the world’s most iconic brands to connect TV investments to real-time audience outcomes. For more info, please visit https://t.co/0olOTwYCsq</t>
  </si>
  <si>
    <t>Website serving the global #mobile #marketing industry.</t>
  </si>
  <si>
    <t>American mom/wife to English kids/hubby and living in the UK. Loving the digital world of @masterclassing! Opinions here are all my own.</t>
  </si>
  <si>
    <t>growth equity sports politics pop culture</t>
  </si>
  <si>
    <t>real-time tv analytics and tv-synced ads, part of 4C.</t>
  </si>
  <si>
    <t>This is the voice of http://Beet.TV, mostly its founder Andy Plesser. Even if you don't like beets, hope you enjoy the show.</t>
  </si>
  <si>
    <t>Building products combining data, science and software. CPO @4CInsights, former CEO @Mixpo, @Microsoft alum. Love Seahawks, Golf, Travel.</t>
  </si>
  <si>
    <t>It's Boy not Boo-ey.</t>
  </si>
  <si>
    <t>Award-winning communications strategy firm that works with innovative, visionary and noteworthy companies across industries.</t>
  </si>
  <si>
    <t>I tied my own shoes once. It is an overrated experience.</t>
  </si>
  <si>
    <t>Edison Partners helps CEOs grow &amp; scale successful companies through growth capital, operating centers of excellence, Edison Director Network &amp; Exec. Ed.</t>
  </si>
  <si>
    <t>CEO at @iqmediacorp. Bucknell alum. Board member at @nanorep</t>
  </si>
  <si>
    <t>Tech CMO turned growth equity investor, believer in the American Dream, Red Sox &amp; Spartan loyalist, dog lover, foodie with a sickness for home design</t>
  </si>
  <si>
    <t>Founder http://heartin.net and http://cfc.io/cryptoads Twenty years experience - IT, telecommunications , healthcare, blockchain. CTO, CEO, Founder roles.</t>
  </si>
  <si>
    <t>Rapid TV News is a high quality, international publication that reports on all aspects of the broadcast industry and new media technology sectors</t>
  </si>
  <si>
    <t>Official British Airways Twitter account. We love reading your Tweets &amp; are here 24 hours a day, 7 days a week to help. You can also visit</t>
  </si>
  <si>
    <t>@SalesPath saves critical time by connecting @Salesforce with LinkedIn, spend time building relationships, not lists! _xD83D__xDE80_ #MakeSalesAgile
#SalesPath</t>
  </si>
  <si>
    <t>Alliances Manager @Data_Dwell, native #salesenablement for @Salesforce. ISV Meetup Founder. @aboveandbeyond fanatic. Runner. Foodie.</t>
  </si>
  <si>
    <t>Lover of tech, shiny gadgets, travel and tons of music. [Views are my own!]</t>
  </si>
  <si>
    <t>VP Strategic Partnerships @ 4C, plus husband, father, brother, son, and friend who loves skiing, scuba diving, tennis, golf and any outdoor adventure</t>
  </si>
  <si>
    <t>Inspiring, informing and celebrating entrepreneurs.</t>
  </si>
  <si>
    <t>Editor In Chief of Rapid TV News, IT and broadcast technology writer</t>
  </si>
  <si>
    <t>MarTech Advisor is one of the fastest growing media brands providing unbiased news, in-depth research, reviews, expert views &amp; perspectives in the martech space</t>
  </si>
  <si>
    <t>Kinetiq is the world's largest unified TV intelligence network.</t>
  </si>
  <si>
    <t>Entrepreneur, author, #marketing, global speaker. MIT #Digital Business Strategy &amp; #DigitalTransformation. #MarketingDistinguo cards. #Networking @kotler_italy</t>
  </si>
  <si>
    <t>Admin manager Microsoft
Adminweb administration</t>
  </si>
  <si>
    <t>الاتحاد السعودي للأمن السيبراني والبرمجة والدرونز | The Saudi Federation for Cybersecurity, Programming and Drones</t>
  </si>
  <si>
    <t>Our cosy restaurant, great prices , and amazing menu .</t>
  </si>
  <si>
    <t>Avid Squash player, Golfer, Technologist</t>
  </si>
  <si>
    <t>Spirit of a start-up. Soul of a powerhouse.</t>
  </si>
  <si>
    <t>Storytelling / Media strategy and development company: video, design, photography, branding</t>
  </si>
  <si>
    <t>Please Drink Responsibly. Legal drinking age only. Don't share with anyone underage. https://t.co/bgrPwuBhUe ©2019 Brown-Forman</t>
  </si>
  <si>
    <t>Greggarious l Illinois Alum l Director, Sales @4CInsights l Movie Buff l Beer &amp; Bourbon Drinker _xD83E__xDD43_</t>
  </si>
  <si>
    <t>We love #Social #Analytics #Mobile #Video #Email #Retail. Sister to @sengineland @smx @martech_today @martechconf. Stay in the loop: https://marketingland.com</t>
  </si>
  <si>
    <t>Writer, mom &amp; wife in Georgetown, Indiana covering digital marketing, social &amp; search for @Marketingland, @sengineland &amp; @Martech_Today.</t>
  </si>
  <si>
    <t>The UK's largest single source of #media intelligence, with daily news and opinion from respected journalists and business leaders on http://t.co/52pzFxLDG8</t>
  </si>
  <si>
    <t>We're a marketing performance company committed to delivering sharper insights, smarter ideas &amp; stronger results driving our clients' growth across the region.</t>
  </si>
  <si>
    <t>Taking you behind the scenes of Diageo in Great Britain &amp; keeping you updated on the latest news from the world’s leading premium drinks business</t>
  </si>
  <si>
    <t>It's @LAN not ian | Don't take anything I say seriously &amp; add me on osu.</t>
  </si>
  <si>
    <t>The leading publication covering digital customer experience, VoC, digital workplace and employee experience. Our conferences: @TheDXSummit @DWExperience</t>
  </si>
  <si>
    <t>We provide life-changing services, supporting the independence of people living with sight loss and their friends and family. 
General Enquiries: 0118 983 5555</t>
  </si>
  <si>
    <t>MC&amp;C is an independent media agency whose purpose is to define, measure and create continuous growth for its clients through consumer connections.</t>
  </si>
  <si>
    <t>We honor the best in social &amp; digital media, from creators to brands. _xD83D__xDC33_ The 11th Annual Shorty Awards ceremony will be LIVE May 5th at 6:30pm ET! _xD83C__xDFC6_</t>
  </si>
  <si>
    <t>Ad Age is a daily must-read for an influential audience of decision makers and disruptors across the marketing and media landscape. http://facebook.com/adage</t>
  </si>
  <si>
    <t>Observing the world through the lens of opportunity. 100+1% GRIT. Co-Founder @Convene &amp; @evoJetsCharter</t>
  </si>
  <si>
    <t>We design and service premium places to work, meet, and host inspiring events.</t>
  </si>
  <si>
    <t>evoJets, a private jet charter company based in Aspen, CO believes that everyone is entitled to the resources required to make savvy, sensible travel decisions.</t>
  </si>
  <si>
    <t>Listener Connector Builder | @ProfJoyceSull | Founder @SocMediaFin | Career Reinvention | Creative &amp; Kind Acts https://t.co/hmlr1RZMqj https://t.co/oXz35JHwyZ</t>
  </si>
  <si>
    <t>"Highly intelligent bachelorette." - Big Pun. Sales lead for Tech/Telco @4CInsights. Alum: @Twitter @HavasMedia @ArgyleExecForum. _xD83D__xDC51_of @MidnightBrunch</t>
  </si>
  <si>
    <t>Hollywood's source for breaking news.</t>
  </si>
  <si>
    <t>Contributing editor @Deadline. Alma maters: @variety, @bcbeat, @EW Author of books Open Wide (w/@jwbing) and Anytime Playdate.</t>
  </si>
  <si>
    <t>MarTech Series covers the Marketing Technology (#MarTech) industry through editorial insights, trends &amp; benchmarks.</t>
  </si>
  <si>
    <t>Top and breaking news, pictures, and videos from Reuters.</t>
  </si>
  <si>
    <t>Senior editor @adexchanger, tweeting about this, that and the other (rarely). But I do answer email (mostly): allison@adexchanger.com.</t>
  </si>
  <si>
    <t>The leading source for news, insight and community for marketers, media and agencies. 
Join #AdweekChat each Wednesday at 2 p.m. ET.</t>
  </si>
  <si>
    <t>App Industry Insights - get the latest app business news, downloads, webinars and data</t>
  </si>
  <si>
    <t>entrepreneur, investor, startup junky, husband and dad. Right Media, Yext, Moat, Confide, Atlas Films, Surf Lodge among others.</t>
  </si>
  <si>
    <t>The World's Leading Luxury Lifestyle Group.</t>
  </si>
  <si>
    <t>CEO @Q_LDN Group</t>
  </si>
  <si>
    <t>Found Remote is your source for #FutureTV news. @twatan and @flobombin are the Executive Editors.</t>
  </si>
  <si>
    <t>platforms reporter @digiday. social media, media buying, brands and publishers. send me pitch decks. alum @mashable, @thecrimson. kerry@digiday.com 413-627-7544</t>
  </si>
  <si>
    <t>Video &amp; TV tech | Content Marketer | Views mine | #Video #FutureOfTV #OTT #Livestreaming #SocialTV #SportsBiz</t>
  </si>
  <si>
    <t>We work with owners and management of emerging growth and strategic Internet and Digital Media tech companies to plan for, build, and realize business value.</t>
  </si>
  <si>
    <t>বাংলাদেশ</t>
  </si>
  <si>
    <t>Global</t>
  </si>
  <si>
    <t>AIX 13090</t>
  </si>
  <si>
    <t xml:space="preserve">Paris, Europe, Normandie, </t>
  </si>
  <si>
    <t>Studio 54-C</t>
  </si>
  <si>
    <t>New York</t>
  </si>
  <si>
    <t>New York &amp; London</t>
  </si>
  <si>
    <t>Eindhoven</t>
  </si>
  <si>
    <t>The Netherlands</t>
  </si>
  <si>
    <t>NY</t>
  </si>
  <si>
    <t>New York, USA</t>
  </si>
  <si>
    <t>Arlington, TX, US, 76013</t>
  </si>
  <si>
    <t>Chicago</t>
  </si>
  <si>
    <t>Fayetteville, Arkansas</t>
  </si>
  <si>
    <t>Chicago, IL</t>
  </si>
  <si>
    <t>Showpad HQ</t>
  </si>
  <si>
    <t>San Francisco, CA</t>
  </si>
  <si>
    <t>Worldwide like Pitbull</t>
  </si>
  <si>
    <t>New York, NY</t>
  </si>
  <si>
    <t>Detroit</t>
  </si>
  <si>
    <t>anywhere USA</t>
  </si>
  <si>
    <t>Michigan, USA</t>
  </si>
  <si>
    <t>Israel</t>
  </si>
  <si>
    <t>London via High Wycombe</t>
  </si>
  <si>
    <t>London</t>
  </si>
  <si>
    <t>Venice, CA</t>
  </si>
  <si>
    <t>London, England</t>
  </si>
  <si>
    <t>Cambridge, MA</t>
  </si>
  <si>
    <t>New York City</t>
  </si>
  <si>
    <t>New York  -  Palo Alto</t>
  </si>
  <si>
    <t>Newcastle Upon Tyne, England</t>
  </si>
  <si>
    <t>Ø§Ù„Ù…Ù…Ù„ÙƒØ© Ø§Ù„Ø£Ø±Ø¯Ù†ÙŠØ© Ø§Ù„Ù‡Ø§Ø´Ù…ÙŠØ©</t>
  </si>
  <si>
    <t>1 Curiosity Way, San Mateo, CA</t>
  </si>
  <si>
    <t>Atlanta, GA</t>
  </si>
  <si>
    <t>Staines-upon-Thames</t>
  </si>
  <si>
    <t>,</t>
  </si>
  <si>
    <t>Boston, MA</t>
  </si>
  <si>
    <t>North Carolina, USA</t>
  </si>
  <si>
    <t>Research Triangle Park, NC</t>
  </si>
  <si>
    <t>Salt Lake City, Utah</t>
  </si>
  <si>
    <t>San Antonio TX</t>
  </si>
  <si>
    <t>here</t>
  </si>
  <si>
    <t>Over 500 Destinations</t>
  </si>
  <si>
    <t>Minneapolis</t>
  </si>
  <si>
    <t>Worldwide</t>
  </si>
  <si>
    <t>Toronto, Canada</t>
  </si>
  <si>
    <t>ÜT: 43.693396,-79.422512</t>
  </si>
  <si>
    <t>450 Lambert Ave, Palo Alto, CA</t>
  </si>
  <si>
    <t>San Carlos, CA</t>
  </si>
  <si>
    <t>San Francisco</t>
  </si>
  <si>
    <t>Atlanta</t>
  </si>
  <si>
    <t>Massachusetts/Grobania</t>
  </si>
  <si>
    <t>Dewmocracy</t>
  </si>
  <si>
    <t>Venezuela</t>
  </si>
  <si>
    <t>Born in Canada, raised in Seat</t>
  </si>
  <si>
    <t>South Beach, Florida</t>
  </si>
  <si>
    <t>White Plains, NY</t>
  </si>
  <si>
    <t>Plano, TX</t>
  </si>
  <si>
    <t>Walnut Creek, CA</t>
  </si>
  <si>
    <t>UK</t>
  </si>
  <si>
    <t>North Palm Beach, FL</t>
  </si>
  <si>
    <t>Boston, NYC and Worldwide</t>
  </si>
  <si>
    <t>New York City, NY</t>
  </si>
  <si>
    <t xml:space="preserve">Bulgaria </t>
  </si>
  <si>
    <t>markham, ontario</t>
  </si>
  <si>
    <t>Chicago, IL, USA</t>
  </si>
  <si>
    <t>Pasadena, CA</t>
  </si>
  <si>
    <t>Seattle, WA</t>
  </si>
  <si>
    <t>Philadelphia, PA</t>
  </si>
  <si>
    <t xml:space="preserve">England </t>
  </si>
  <si>
    <t>California, USA</t>
  </si>
  <si>
    <t>Valkenswaard, Noord-Brabant</t>
  </si>
  <si>
    <t>Hersham, United Kingdom</t>
  </si>
  <si>
    <t>Eastern United States</t>
  </si>
  <si>
    <t>Princeton, NJ</t>
  </si>
  <si>
    <t>Philadelphia</t>
  </si>
  <si>
    <t>Miami, Florida, USA</t>
  </si>
  <si>
    <t>United Kingdom</t>
  </si>
  <si>
    <t>City of London, London</t>
  </si>
  <si>
    <t>Orange Park, FL</t>
  </si>
  <si>
    <t>Irvine, CA</t>
  </si>
  <si>
    <t>Modena, Emilia Romagna</t>
  </si>
  <si>
    <t>مكة المكرمة, المملكة العربية ا</t>
  </si>
  <si>
    <t>Kingdom of Saudi Arabia</t>
  </si>
  <si>
    <t>London, UK</t>
  </si>
  <si>
    <t xml:space="preserve">111 high street  chiselhurst </t>
  </si>
  <si>
    <t>Bellevue, WA, USA</t>
  </si>
  <si>
    <t>Louisville, KY</t>
  </si>
  <si>
    <t>Everywhere marketers are.</t>
  </si>
  <si>
    <t>Great Britain</t>
  </si>
  <si>
    <t>Rebecca</t>
  </si>
  <si>
    <t>SF | NYC | Boston | London | Paris</t>
  </si>
  <si>
    <t>Tottenham Court Road, London</t>
  </si>
  <si>
    <t>the internet dot com</t>
  </si>
  <si>
    <t>NYC, DC, PHL, BOS, LA, CHI</t>
  </si>
  <si>
    <t>Aspen, CO</t>
  </si>
  <si>
    <t>New York NY USA</t>
  </si>
  <si>
    <t>Brooklyn, NY (but RLY on a ✈️)</t>
  </si>
  <si>
    <t>Hollywood, USA</t>
  </si>
  <si>
    <t>Hawthorne, CA</t>
  </si>
  <si>
    <t>Around the world</t>
  </si>
  <si>
    <t>NYC</t>
  </si>
  <si>
    <t>NYC, Montauk</t>
  </si>
  <si>
    <t>Manhattan, NY</t>
  </si>
  <si>
    <t>new york city</t>
  </si>
  <si>
    <t>California</t>
  </si>
  <si>
    <t>https://t.co/twxHxObKhq</t>
  </si>
  <si>
    <t>http://t.co/KjWgvTi51A</t>
  </si>
  <si>
    <t>http://t.co/Nbd5RR34Fc</t>
  </si>
  <si>
    <t>https://t.co/MW6WS0kESi</t>
  </si>
  <si>
    <t>http://www.mediaocean.com</t>
  </si>
  <si>
    <t>https://t.co/92STsAbmaX</t>
  </si>
  <si>
    <t>https://t.co/qwczxmsNic</t>
  </si>
  <si>
    <t>https://t.co/6rpLS0UM46</t>
  </si>
  <si>
    <t>https://ariellabrown.contently.com/</t>
  </si>
  <si>
    <t>http://www.broadsheetcommunications.com</t>
  </si>
  <si>
    <t>https://t.co/dtsRDUpwlQ</t>
  </si>
  <si>
    <t>http://gre.gl/arleg-update</t>
  </si>
  <si>
    <t>https://t.co/bVLCWccXjO</t>
  </si>
  <si>
    <t>https://t.co/3NsF4Jb3U1</t>
  </si>
  <si>
    <t>http://www.showpad.com</t>
  </si>
  <si>
    <t>https://t.co/FtEPHbWefm</t>
  </si>
  <si>
    <t>https://t.co/HkvjZmA53K</t>
  </si>
  <si>
    <t>https://t.co/GQJYcJBsxJ</t>
  </si>
  <si>
    <t>https://t.co/g5EG51XFvd</t>
  </si>
  <si>
    <t>http://about.me/Tanya_Irwin</t>
  </si>
  <si>
    <t>http://t.co/psHgFkrMFW</t>
  </si>
  <si>
    <t>https://t.co/8ieBApEtv9</t>
  </si>
  <si>
    <t>https://t.co/VpSo3sndnJ</t>
  </si>
  <si>
    <t>http://www.imrg.org</t>
  </si>
  <si>
    <t>http://t.co/hpeHl1qVHF</t>
  </si>
  <si>
    <t>http://www.meshexperience.com</t>
  </si>
  <si>
    <t>https://t.co/CMPWKm72yX</t>
  </si>
  <si>
    <t>https://t.co/eLA00Iy5aP</t>
  </si>
  <si>
    <t>http://straightforward.design</t>
  </si>
  <si>
    <t>https://t.co/icgRMH2ocq</t>
  </si>
  <si>
    <t>https://t.co/jG5jUFIroY</t>
  </si>
  <si>
    <t>https://t.co/1jKatHeqYD</t>
  </si>
  <si>
    <t>http://forrester.com</t>
  </si>
  <si>
    <t>http://www.iab.net</t>
  </si>
  <si>
    <t>http://www.iab.com</t>
  </si>
  <si>
    <t>http://t.co/GsvJYYuuuy</t>
  </si>
  <si>
    <t>http://t.co/cyFoDCB0v8</t>
  </si>
  <si>
    <t>https://t.co/Y1tNwkGrIl</t>
  </si>
  <si>
    <t>http://alidamirandawolff.com/</t>
  </si>
  <si>
    <t>http://www.ideon.agency</t>
  </si>
  <si>
    <t>http://www.surveymonkey.com</t>
  </si>
  <si>
    <t>http://t.co/3e0wmSGwPc</t>
  </si>
  <si>
    <t>http://mobyaffiliates.com</t>
  </si>
  <si>
    <t>http://t.co/0XojNlCXDH</t>
  </si>
  <si>
    <t>https://t.co/lxOXOVu4tH</t>
  </si>
  <si>
    <t>http://t.co/t9w1Ds6gBy</t>
  </si>
  <si>
    <t>http://inmoment.com/</t>
  </si>
  <si>
    <t>http://jhcblog.juliehuntconsulting.com/</t>
  </si>
  <si>
    <t>http://t.co/Y8nIH8TtUg</t>
  </si>
  <si>
    <t>http://t.co/z5ahkCaeOi</t>
  </si>
  <si>
    <t>https://t.co/84LYc15MKz</t>
  </si>
  <si>
    <t>http://t.co/q7DfYEmI13</t>
  </si>
  <si>
    <t>https://t.co/GvqqgP4zz6</t>
  </si>
  <si>
    <t>http://www.instart.com</t>
  </si>
  <si>
    <t>http://www.linkedin.com/in/natalielambert/</t>
  </si>
  <si>
    <t>http://wmp.life/WestMonroePartners</t>
  </si>
  <si>
    <t>https://t.co/HutGQ9sylv</t>
  </si>
  <si>
    <t>https://t.co/H2h1u4e8eq</t>
  </si>
  <si>
    <t>http://t.co/peBd5EF32N</t>
  </si>
  <si>
    <t>http://t.co/VI9eeQuKlt</t>
  </si>
  <si>
    <t>https://t.co/JqIb6IRWZm</t>
  </si>
  <si>
    <t>http://t.co/vsAb3zCnOu</t>
  </si>
  <si>
    <t>http://t.co/yXHjEVvXfb</t>
  </si>
  <si>
    <t>https://t.co/PmzxzYUxVz</t>
  </si>
  <si>
    <t>https://t.co/5JnQJoav7A</t>
  </si>
  <si>
    <t>http://parents.caprisun.com</t>
  </si>
  <si>
    <t>http://t.co/yT4r74cB6e</t>
  </si>
  <si>
    <t>https://t.co/4ALHtccqji</t>
  </si>
  <si>
    <t>http://t.co/Je89rW1d3f</t>
  </si>
  <si>
    <t>https://t.co/EkN6uEZuxB</t>
  </si>
  <si>
    <t>http://www.facebook.com/specialkus</t>
  </si>
  <si>
    <t>http://www.musclemilk.com</t>
  </si>
  <si>
    <t>https://t.co/CflywmfBWc</t>
  </si>
  <si>
    <t>http://www.boostdrinks.com</t>
  </si>
  <si>
    <t>https://t.co/CWr0A7HD5A</t>
  </si>
  <si>
    <t>https://www.linkedin.com/in/ronald-c-pruett-jr-98ba791/</t>
  </si>
  <si>
    <t>http://www.adexchanger.com</t>
  </si>
  <si>
    <t>https://t.co/xxeHIZe9Je</t>
  </si>
  <si>
    <t>http://t.co/lr3wILngCK</t>
  </si>
  <si>
    <t>https://t.co/zWxwnUzfyn</t>
  </si>
  <si>
    <t>http://Www.piecesof8group.com</t>
  </si>
  <si>
    <t>https://t.co/dCeoYLYSlY</t>
  </si>
  <si>
    <t>http://milyli.com/</t>
  </si>
  <si>
    <t>http://www.cleverbridge.com</t>
  </si>
  <si>
    <t>http://t.co/uJJ0L3Hdsj</t>
  </si>
  <si>
    <t>http://www.myspace.com/jsphmv</t>
  </si>
  <si>
    <t>http://t.co/FIBWToatpx</t>
  </si>
  <si>
    <t>https://www.newtechnorthwest.com</t>
  </si>
  <si>
    <t>http://www.masterclassing.com</t>
  </si>
  <si>
    <t>https://t.co/0olOTwYCsq</t>
  </si>
  <si>
    <t>http://www.mobilemarketingmagazine.com</t>
  </si>
  <si>
    <t>https://t.co/jHQu5qT51h</t>
  </si>
  <si>
    <t>https://t.co/jBJMqU9Ua2</t>
  </si>
  <si>
    <t>http://t.co/D9hdV4KZjA</t>
  </si>
  <si>
    <t>http://www.beet.tv</t>
  </si>
  <si>
    <t>https://t.co/ApfbldpKw2</t>
  </si>
  <si>
    <t>https://t.co/adrjaHnx9w</t>
  </si>
  <si>
    <t>http://www.edisonpartners.com</t>
  </si>
  <si>
    <t>https://t.co/92jNwt9eBF</t>
  </si>
  <si>
    <t>http://heartin.net</t>
  </si>
  <si>
    <t>https://t.co/5w1cO3LX1y</t>
  </si>
  <si>
    <t>https://t.co/QHt82xW2ep</t>
  </si>
  <si>
    <t>https://t.co/DIGii5v2ZA</t>
  </si>
  <si>
    <t>https://t.co/xNTxJOVjLa</t>
  </si>
  <si>
    <t>https://t.co/J81V6snqTU</t>
  </si>
  <si>
    <t>https://www.entrepreneur.com</t>
  </si>
  <si>
    <t>https://www.martechadvisor.com/</t>
  </si>
  <si>
    <t>https://t.co/arDl4Gxga7</t>
  </si>
  <si>
    <t>http://marketingdistinguo.com/</t>
  </si>
  <si>
    <t>https://t.co/HGhjL1cgio</t>
  </si>
  <si>
    <t>http://safcsp.org.sa</t>
  </si>
  <si>
    <t>https://t.co/exS1qC8GtB</t>
  </si>
  <si>
    <t>http://www.advanced-television.com</t>
  </si>
  <si>
    <t>https://t.co/8WKTQelfia</t>
  </si>
  <si>
    <t>http://t.co/POwMoOsBdR</t>
  </si>
  <si>
    <t>http://www.sparkfoundryww.com</t>
  </si>
  <si>
    <t>http://t.co/FAZo0BTZ1p</t>
  </si>
  <si>
    <t>https://t.co/zKPbjLqFy6</t>
  </si>
  <si>
    <t>https://t.co/qEznLadmjp</t>
  </si>
  <si>
    <t>http://marketingland.com/</t>
  </si>
  <si>
    <t>https://t.co/EpYZyAFT3i</t>
  </si>
  <si>
    <t>http://t.co/2FgWAIjsZf</t>
  </si>
  <si>
    <t>http://www.omd.com/uk/manning-gottlieb-omd/global-media-agency</t>
  </si>
  <si>
    <t>http://www.diageo.com</t>
  </si>
  <si>
    <t>https://osu.ppy.sh/u/Dyke</t>
  </si>
  <si>
    <t>http://t.co/KLQ2hx5URt</t>
  </si>
  <si>
    <t>http://www.guidedogs.org.uk</t>
  </si>
  <si>
    <t>https://t.co/REP4H6ye87</t>
  </si>
  <si>
    <t>https://t.co/X1tSYYmBj9</t>
  </si>
  <si>
    <t>http://adage.com</t>
  </si>
  <si>
    <t>https://www.linkedin.com/in/ckelly3/</t>
  </si>
  <si>
    <t>https://t.co/oCS9Ju97gw</t>
  </si>
  <si>
    <t>http://t.co/5vCEeHG0Cp</t>
  </si>
  <si>
    <t>https://t.co/HAeH3zXyj0</t>
  </si>
  <si>
    <t>https://t.co/1KZ2ofwvAI</t>
  </si>
  <si>
    <t>https://t.co/aA9FtYp0Y8</t>
  </si>
  <si>
    <t>http://deadline.com</t>
  </si>
  <si>
    <t>https://t.co/ndnhxqfYFX</t>
  </si>
  <si>
    <t>http://www.reuters.com</t>
  </si>
  <si>
    <t>https://t.co/eR282oPYQC</t>
  </si>
  <si>
    <t>http://adweek.com</t>
  </si>
  <si>
    <t>http://businessofapps.com</t>
  </si>
  <si>
    <t>http://t.co/T3z359eN3L</t>
  </si>
  <si>
    <t>http://www.quintessentially.com</t>
  </si>
  <si>
    <t>https://t.co/TkXVGtOWms</t>
  </si>
  <si>
    <t>http://t.co/Vhpf6GEh1H</t>
  </si>
  <si>
    <t>https://t.co/LFQcrbsBFB</t>
  </si>
  <si>
    <t>https://t.co/b7PIOfuzj4</t>
  </si>
  <si>
    <t>http://progresspartners.com/</t>
  </si>
  <si>
    <t>Central Time (US &amp; Canada)</t>
  </si>
  <si>
    <t>Eastern Time (US &amp; Canada)</t>
  </si>
  <si>
    <t>Pacific Time (US &amp; Canada)</t>
  </si>
  <si>
    <t>Caracas</t>
  </si>
  <si>
    <t>https://pbs.twimg.com/profile_banners/969342225518944259/1543860699</t>
  </si>
  <si>
    <t>https://pbs.twimg.com/profile_banners/2253788118/1452549065</t>
  </si>
  <si>
    <t>https://pbs.twimg.com/profile_banners/18001082/1400661799</t>
  </si>
  <si>
    <t>https://pbs.twimg.com/profile_banners/284802757/1526306796</t>
  </si>
  <si>
    <t>https://pbs.twimg.com/profile_banners/375708293/1538675817</t>
  </si>
  <si>
    <t>https://pbs.twimg.com/profile_banners/138826695/1405089742</t>
  </si>
  <si>
    <t>https://pbs.twimg.com/profile_banners/16382471/1421092860</t>
  </si>
  <si>
    <t>https://pbs.twimg.com/profile_banners/134944527/1397315465</t>
  </si>
  <si>
    <t>https://pbs.twimg.com/profile_banners/79866731/1517847394</t>
  </si>
  <si>
    <t>https://pbs.twimg.com/profile_banners/822812386650390531/1485621539</t>
  </si>
  <si>
    <t>https://pbs.twimg.com/profile_banners/40334726/1502404207</t>
  </si>
  <si>
    <t>https://pbs.twimg.com/profile_banners/17853751/1496695739</t>
  </si>
  <si>
    <t>https://pbs.twimg.com/profile_banners/1289117419/1547577420</t>
  </si>
  <si>
    <t>https://pbs.twimg.com/profile_banners/752028078/1547587202</t>
  </si>
  <si>
    <t>https://pbs.twimg.com/profile_banners/276991865/1536327845</t>
  </si>
  <si>
    <t>https://pbs.twimg.com/profile_banners/756225917081575424/1547590069</t>
  </si>
  <si>
    <t>https://pbs.twimg.com/profile_banners/308921323/1547671195</t>
  </si>
  <si>
    <t>https://pbs.twimg.com/profile_banners/14606007/1525453152</t>
  </si>
  <si>
    <t>https://pbs.twimg.com/profile_banners/603102876/1398683729</t>
  </si>
  <si>
    <t>https://pbs.twimg.com/profile_banners/1160748828/1532986295</t>
  </si>
  <si>
    <t>https://pbs.twimg.com/profile_banners/23712754/1422419073</t>
  </si>
  <si>
    <t>https://pbs.twimg.com/profile_banners/14097543/1555957924</t>
  </si>
  <si>
    <t>https://pbs.twimg.com/profile_banners/14687193/1495474380</t>
  </si>
  <si>
    <t>https://pbs.twimg.com/profile_banners/809539071252905984/1528935348</t>
  </si>
  <si>
    <t>https://pbs.twimg.com/profile_banners/805413958777761792/1518852812</t>
  </si>
  <si>
    <t>https://pbs.twimg.com/profile_banners/99086752/1527600375</t>
  </si>
  <si>
    <t>https://pbs.twimg.com/profile_banners/191557850/1485871714</t>
  </si>
  <si>
    <t>https://pbs.twimg.com/profile_banners/23442603/1488272750</t>
  </si>
  <si>
    <t>https://pbs.twimg.com/profile_banners/13909352/1545930739</t>
  </si>
  <si>
    <t>https://pbs.twimg.com/profile_banners/245295262/1486577476</t>
  </si>
  <si>
    <t>https://pbs.twimg.com/profile_banners/101766148/1538831076</t>
  </si>
  <si>
    <t>https://pbs.twimg.com/profile_banners/1089932519619874817/1549752976</t>
  </si>
  <si>
    <t>https://pbs.twimg.com/profile_banners/525263519/1498470128</t>
  </si>
  <si>
    <t>https://pbs.twimg.com/profile_banners/259430094/1539380649</t>
  </si>
  <si>
    <t>https://pbs.twimg.com/profile_banners/728276512043044864/1538152710</t>
  </si>
  <si>
    <t>https://pbs.twimg.com/profile_banners/837032355927900162/1488925950</t>
  </si>
  <si>
    <t>https://pbs.twimg.com/profile_banners/7712452/1548706135</t>
  </si>
  <si>
    <t>https://pbs.twimg.com/profile_banners/14895776/1554728783</t>
  </si>
  <si>
    <t>https://pbs.twimg.com/profile_banners/21097599/1398994132</t>
  </si>
  <si>
    <t>https://pbs.twimg.com/profile_banners/301799224/1520434863</t>
  </si>
  <si>
    <t>https://pbs.twimg.com/profile_banners/54319874/1549257765</t>
  </si>
  <si>
    <t>https://pbs.twimg.com/profile_banners/1676407908/1521648489</t>
  </si>
  <si>
    <t>https://pbs.twimg.com/profile_banners/372918371/1540394158</t>
  </si>
  <si>
    <t>https://pbs.twimg.com/profile_banners/31267104/1534978066</t>
  </si>
  <si>
    <t>https://pbs.twimg.com/profile_banners/35894579/1398956360</t>
  </si>
  <si>
    <t>https://pbs.twimg.com/profile_banners/342742618/1553140206</t>
  </si>
  <si>
    <t>https://pbs.twimg.com/profile_banners/334053605/1504022187</t>
  </si>
  <si>
    <t>https://pbs.twimg.com/profile_banners/187952372/1398865699</t>
  </si>
  <si>
    <t>https://pbs.twimg.com/profile_banners/83372185/1427318676</t>
  </si>
  <si>
    <t>https://pbs.twimg.com/profile_banners/122190652/1501070354</t>
  </si>
  <si>
    <t>https://pbs.twimg.com/profile_banners/719184444/1528824610</t>
  </si>
  <si>
    <t>https://pbs.twimg.com/profile_banners/837437574973177858/1488496978</t>
  </si>
  <si>
    <t>https://pbs.twimg.com/profile_banners/17139019/1496677038</t>
  </si>
  <si>
    <t>https://pbs.twimg.com/profile_banners/31760889/1553614472</t>
  </si>
  <si>
    <t>https://pbs.twimg.com/profile_banners/63875612/1356803466</t>
  </si>
  <si>
    <t>https://pbs.twimg.com/profile_banners/2188744014/1384352935</t>
  </si>
  <si>
    <t>https://pbs.twimg.com/profile_banners/119166791/1543848377</t>
  </si>
  <si>
    <t>https://pbs.twimg.com/profile_banners/71552724/1542386190</t>
  </si>
  <si>
    <t>https://pbs.twimg.com/profile_banners/14516920/1554321462</t>
  </si>
  <si>
    <t>https://pbs.twimg.com/profile_banners/96842708/1551876576</t>
  </si>
  <si>
    <t>https://pbs.twimg.com/profile_banners/39507085/1549652135</t>
  </si>
  <si>
    <t>https://pbs.twimg.com/profile_banners/830064540/1550595959</t>
  </si>
  <si>
    <t>https://pbs.twimg.com/profile_banners/49175729/1399483736</t>
  </si>
  <si>
    <t>https://pbs.twimg.com/profile_banners/46149375/1522267559</t>
  </si>
  <si>
    <t>https://pbs.twimg.com/profile_banners/1105275834661781504/1554143769</t>
  </si>
  <si>
    <t>https://pbs.twimg.com/profile_banners/747808659275718657/1536152862</t>
  </si>
  <si>
    <t>https://pbs.twimg.com/profile_banners/2582626710/1403461638</t>
  </si>
  <si>
    <t>https://pbs.twimg.com/profile_banners/922286882368708609/1548553092</t>
  </si>
  <si>
    <t>https://pbs.twimg.com/profile_banners/241251367/1415287508</t>
  </si>
  <si>
    <t>https://pbs.twimg.com/profile_banners/21812198/1521820430</t>
  </si>
  <si>
    <t>https://pbs.twimg.com/profile_banners/226205342/1367439565</t>
  </si>
  <si>
    <t>https://pbs.twimg.com/profile_banners/369686997/1413331113</t>
  </si>
  <si>
    <t>https://pbs.twimg.com/profile_banners/19207710/1401983050</t>
  </si>
  <si>
    <t>https://pbs.twimg.com/profile_banners/928268279746932738/1510850774</t>
  </si>
  <si>
    <t>https://pbs.twimg.com/profile_banners/769847113/1521488810</t>
  </si>
  <si>
    <t>https://pbs.twimg.com/profile_banners/2155751354/1502733125</t>
  </si>
  <si>
    <t>https://pbs.twimg.com/profile_banners/19720440/1492440994</t>
  </si>
  <si>
    <t>https://pbs.twimg.com/profile_banners/1615465872/1551131404</t>
  </si>
  <si>
    <t>https://pbs.twimg.com/profile_banners/15109072/1456869930</t>
  </si>
  <si>
    <t>https://pbs.twimg.com/profile_banners/11071292/1551466933</t>
  </si>
  <si>
    <t>https://pbs.twimg.com/profile_banners/366594737/1538586526</t>
  </si>
  <si>
    <t>https://pbs.twimg.com/profile_banners/24031518/1512007955</t>
  </si>
  <si>
    <t>https://pbs.twimg.com/profile_banners/210914280/1543437884</t>
  </si>
  <si>
    <t>https://pbs.twimg.com/profile_banners/67013919/1514888382</t>
  </si>
  <si>
    <t>https://pbs.twimg.com/profile_banners/174429097/1491934796</t>
  </si>
  <si>
    <t>https://pbs.twimg.com/profile_banners/205873116/1490910286</t>
  </si>
  <si>
    <t>https://pbs.twimg.com/profile_banners/18248647/1413397171</t>
  </si>
  <si>
    <t>https://pbs.twimg.com/profile_banners/23599090/1433879270</t>
  </si>
  <si>
    <t>https://pbs.twimg.com/profile_banners/15290054/1544201190</t>
  </si>
  <si>
    <t>https://pbs.twimg.com/profile_banners/291157268/1432759150</t>
  </si>
  <si>
    <t>https://pbs.twimg.com/profile_banners/2337371605/1498848977</t>
  </si>
  <si>
    <t>https://pbs.twimg.com/profile_banners/2550988674/1545158090</t>
  </si>
  <si>
    <t>https://pbs.twimg.com/profile_banners/14692593/1526407846</t>
  </si>
  <si>
    <t>https://pbs.twimg.com/profile_banners/298717440/1545150019</t>
  </si>
  <si>
    <t>https://pbs.twimg.com/profile_banners/868395168688480256/1495879288</t>
  </si>
  <si>
    <t>https://pbs.twimg.com/profile_banners/78661261/1449941221</t>
  </si>
  <si>
    <t>https://pbs.twimg.com/profile_banners/294229409/1414116368</t>
  </si>
  <si>
    <t>https://pbs.twimg.com/profile_banners/934953313/1483458135</t>
  </si>
  <si>
    <t>https://pbs.twimg.com/profile_banners/204331160/1478007884</t>
  </si>
  <si>
    <t>https://pbs.twimg.com/profile_banners/95888725/1448392954</t>
  </si>
  <si>
    <t>https://pbs.twimg.com/profile_banners/474373659/1549378211</t>
  </si>
  <si>
    <t>https://pbs.twimg.com/profile_banners/900631628/1454136345</t>
  </si>
  <si>
    <t>https://pbs.twimg.com/profile_banners/157067700/1450383676</t>
  </si>
  <si>
    <t>https://pbs.twimg.com/profile_banners/15137060/1515366432</t>
  </si>
  <si>
    <t>https://pbs.twimg.com/profile_banners/303865724/1466432477</t>
  </si>
  <si>
    <t>https://pbs.twimg.com/profile_banners/41158310/1528993463</t>
  </si>
  <si>
    <t>https://pbs.twimg.com/profile_banners/454842947/1456234128</t>
  </si>
  <si>
    <t>https://pbs.twimg.com/profile_banners/116505974/1542660890</t>
  </si>
  <si>
    <t>https://pbs.twimg.com/profile_banners/841317416332345344/1489422024</t>
  </si>
  <si>
    <t>https://pbs.twimg.com/profile_banners/29440739/1476995037</t>
  </si>
  <si>
    <t>https://pbs.twimg.com/profile_banners/2327047891/1555585298</t>
  </si>
  <si>
    <t>https://pbs.twimg.com/profile_banners/143484502/1407225272</t>
  </si>
  <si>
    <t>https://pbs.twimg.com/profile_banners/18332190/1549018001</t>
  </si>
  <si>
    <t>https://pbs.twimg.com/profile_banners/1113820724064657408/1554592136</t>
  </si>
  <si>
    <t>https://pbs.twimg.com/profile_banners/2836716376/1542893975</t>
  </si>
  <si>
    <t>https://pbs.twimg.com/profile_banners/2164961492/1432340807</t>
  </si>
  <si>
    <t>https://pbs.twimg.com/profile_banners/126821144/1554337040</t>
  </si>
  <si>
    <t>https://pbs.twimg.com/profile_banners/15472552/1347993114</t>
  </si>
  <si>
    <t>https://pbs.twimg.com/profile_banners/19407053/1554815287</t>
  </si>
  <si>
    <t>https://pbs.twimg.com/profile_banners/949228828324331520/1554464411</t>
  </si>
  <si>
    <t>https://pbs.twimg.com/profile_banners/560711367/1554028317</t>
  </si>
  <si>
    <t>https://pbs.twimg.com/profile_banners/818839052367450113/1496107271</t>
  </si>
  <si>
    <t>https://pbs.twimg.com/profile_banners/930450544208039937/1529260905</t>
  </si>
  <si>
    <t>https://pbs.twimg.com/profile_banners/43354914/1485871091</t>
  </si>
  <si>
    <t>https://pbs.twimg.com/profile_banners/86082625/1499482294</t>
  </si>
  <si>
    <t>https://pbs.twimg.com/profile_banners/999295860486918144/1528986023</t>
  </si>
  <si>
    <t>https://pbs.twimg.com/profile_banners/275787723/1538117572</t>
  </si>
  <si>
    <t>https://pbs.twimg.com/profile_banners/12553672/1552914492</t>
  </si>
  <si>
    <t>https://pbs.twimg.com/profile_banners/238795625/1551152675</t>
  </si>
  <si>
    <t>https://pbs.twimg.com/profile_banners/86052798/1554307665</t>
  </si>
  <si>
    <t>https://pbs.twimg.com/profile_banners/3096453603/1553511924</t>
  </si>
  <si>
    <t>https://pbs.twimg.com/profile_banners/807811/1542155735</t>
  </si>
  <si>
    <t>https://pbs.twimg.com/profile_banners/11104682/1436297721</t>
  </si>
  <si>
    <t>https://pbs.twimg.com/profile_banners/80571413/1546520586</t>
  </si>
  <si>
    <t>https://pbs.twimg.com/profile_banners/321370799/1531221551</t>
  </si>
  <si>
    <t>https://pbs.twimg.com/profile_banners/17663756/1556112051</t>
  </si>
  <si>
    <t>https://pbs.twimg.com/profile_banners/12480582/1506359488</t>
  </si>
  <si>
    <t>https://pbs.twimg.com/profile_banners/380048978/1479904930</t>
  </si>
  <si>
    <t>https://pbs.twimg.com/profile_banners/24434374/1532710640</t>
  </si>
  <si>
    <t>https://pbs.twimg.com/profile_banners/795891217/1416499742</t>
  </si>
  <si>
    <t>https://pbs.twimg.com/profile_banners/16486956/1446668797</t>
  </si>
  <si>
    <t>https://pbs.twimg.com/profile_banners/820394/1507610994</t>
  </si>
  <si>
    <t>https://pbs.twimg.com/profile_banners/586032653/1555612215</t>
  </si>
  <si>
    <t>https://pbs.twimg.com/profile_banners/33579983/1519918228</t>
  </si>
  <si>
    <t>https://pbs.twimg.com/profile_banners/799226790065508352/1553268379</t>
  </si>
  <si>
    <t>https://pbs.twimg.com/profile_banners/1652541/1525365834</t>
  </si>
  <si>
    <t>https://pbs.twimg.com/profile_banners/224002383/1401841646</t>
  </si>
  <si>
    <t>https://pbs.twimg.com/profile_banners/30205586/1555420505</t>
  </si>
  <si>
    <t>https://pbs.twimg.com/profile_banners/1650208237/1427320127</t>
  </si>
  <si>
    <t>https://pbs.twimg.com/profile_banners/96750308/1537317809</t>
  </si>
  <si>
    <t>https://pbs.twimg.com/profile_banners/981555929975017472/1547460960</t>
  </si>
  <si>
    <t>https://pbs.twimg.com/profile_banners/3074135008/1493085976</t>
  </si>
  <si>
    <t>https://pbs.twimg.com/profile_banners/30581721/1538854885</t>
  </si>
  <si>
    <t>https://pbs.twimg.com/profile_banners/268566493/1536029260</t>
  </si>
  <si>
    <t>https://pbs.twimg.com/profile_banners/135422786/1474377350</t>
  </si>
  <si>
    <t>id</t>
  </si>
  <si>
    <t>fr</t>
  </si>
  <si>
    <t>ar</t>
  </si>
  <si>
    <t>it</t>
  </si>
  <si>
    <t>en-gb</t>
  </si>
  <si>
    <t>http://abs.twimg.com/images/themes/theme1/bg.png</t>
  </si>
  <si>
    <t>http://abs.twimg.com/images/themes/theme5/bg.gif</t>
  </si>
  <si>
    <t>http://abs.twimg.com/images/themes/theme2/bg.gif</t>
  </si>
  <si>
    <t>http://abs.twimg.com/images/themes/theme9/bg.gif</t>
  </si>
  <si>
    <t>http://abs.twimg.com/images/themes/theme16/bg.gif</t>
  </si>
  <si>
    <t>http://abs.twimg.com/images/themes/theme13/bg.gif</t>
  </si>
  <si>
    <t>http://pbs.twimg.com/profile_background_images/547721954/twitter-bg-blue.png</t>
  </si>
  <si>
    <t>http://abs.twimg.com/images/themes/theme14/bg.gif</t>
  </si>
  <si>
    <t>http://abs.twimg.com/images/themes/theme12/bg.gif</t>
  </si>
  <si>
    <t>http://abs.twimg.com/images/themes/theme15/bg.png</t>
  </si>
  <si>
    <t>http://pbs.twimg.com/profile_background_images/172193095/x49861efda53c18a4ef6223013d61dbc.png</t>
  </si>
  <si>
    <t>http://pbs.twimg.com/profile_background_images/145682516/techwallpaper2.gif</t>
  </si>
  <si>
    <t>http://abs.twimg.com/images/themes/theme4/bg.gif</t>
  </si>
  <si>
    <t>http://a0.twimg.com/images/themes/theme2/bg.gif</t>
  </si>
  <si>
    <t>http://pbs.twimg.com/profile_background_images/93701235/dew_twitter_background_typhoon.jpg</t>
  </si>
  <si>
    <t>http://pbs.twimg.com/profile_background_images/378800000057232168/eaacfcaf2f1e218fcd04becae2edca13.jpeg</t>
  </si>
  <si>
    <t>http://pbs.twimg.com/profile_background_images/455788947558264832/VrlybJzR.jpeg</t>
  </si>
  <si>
    <t>http://pbs.twimg.com/profile_background_images/378800000124238720/6c1d378935651f1302162141513af6be.jpeg</t>
  </si>
  <si>
    <t>http://pbs.twimg.com/profile_background_images/378800000133877129/F5ym0wyJ.jpeg</t>
  </si>
  <si>
    <t>http://pbs.twimg.com/profile_background_images/566010564506165248/P7aQDUyo.jpeg</t>
  </si>
  <si>
    <t>http://pbs.twimg.com/profile_background_images/844613515/28c06622e70b44d6908f000953f84801.jpeg</t>
  </si>
  <si>
    <t>http://abs.twimg.com/images/themes/theme10/bg.gif</t>
  </si>
  <si>
    <t>http://abs.twimg.com/images/themes/theme6/bg.gif</t>
  </si>
  <si>
    <t>http://a0.twimg.com/profile_background_images/2493803/snapshots-logo.gif</t>
  </si>
  <si>
    <t>http://abs.twimg.com/images/themes/theme8/bg.gif</t>
  </si>
  <si>
    <t>http://abs.twimg.com/images/themes/theme17/bg.gif</t>
  </si>
  <si>
    <t>http://abs.twimg.com/images/themes/theme7/bg.gif</t>
  </si>
  <si>
    <t>http://abs.twimg.com/images/themes/theme18/bg.gif</t>
  </si>
  <si>
    <t>http://pbs.twimg.com/profile_background_images/555737027237269504/9SH8chYY.jpeg</t>
  </si>
  <si>
    <t>http://pbs.twimg.com/profile_images/430098329603567616/Tz-ar2xE_normal.png</t>
  </si>
  <si>
    <t>http://pbs.twimg.com/profile_images/871831760442605568/Nu8yDPO7_normal.jpg</t>
  </si>
  <si>
    <t>http://pbs.twimg.com/profile_images/1090249180860141569/P0xOS6z2_normal.jpg</t>
  </si>
  <si>
    <t>http://pbs.twimg.com/profile_images/1083864555380531205/XYtgL0EN_normal.jpg</t>
  </si>
  <si>
    <t>http://pbs.twimg.com/profile_images/1038043850516750336/xk4mMYE6_normal.jpg</t>
  </si>
  <si>
    <t>http://pbs.twimg.com/profile_images/1089938689885519874/4fnGALmb_normal.jpg</t>
  </si>
  <si>
    <t>http://pbs.twimg.com/profile_images/653615696862052352/3fr-ux51_normal.jpg</t>
  </si>
  <si>
    <t>http://pbs.twimg.com/profile_images/1090249714644197376/jBbhzv0q_normal.jpg</t>
  </si>
  <si>
    <t>http://pbs.twimg.com/profile_images/740554777076105217/4wvUzM1i_normal.jpg</t>
  </si>
  <si>
    <t>http://pbs.twimg.com/profile_images/1095350515758592000/PkhKFchI_normal.jpg</t>
  </si>
  <si>
    <t>http://pbs.twimg.com/profile_images/378800000092298473/e60f0a400d5181adc9894dccabb2e810_normal.jpeg</t>
  </si>
  <si>
    <t>http://pbs.twimg.com/profile_images/895272771097329664/Vj8n6juW_normal.jpg</t>
  </si>
  <si>
    <t>http://pbs.twimg.com/profile_images/1094357587468918784/HfJFMysR_normal.jpg</t>
  </si>
  <si>
    <t>http://pbs.twimg.com/profile_images/1008022836089417728/2viEXtV6_normal.jpg</t>
  </si>
  <si>
    <t>http://pbs.twimg.com/profile_images/446655801986269184/6jjBqB45_normal.png</t>
  </si>
  <si>
    <t>http://pbs.twimg.com/profile_images/809211085580447744/VohRBgwG_normal.jpg</t>
  </si>
  <si>
    <t>http://pbs.twimg.com/profile_images/1045713075444305920/U7t7vAHC_normal.jpg</t>
  </si>
  <si>
    <t>http://pbs.twimg.com/profile_images/838877361827381248/KkUTn-wF_normal.jpg</t>
  </si>
  <si>
    <t>http://pbs.twimg.com/profile_images/557536783252996097/2mkZ4an0_normal.png</t>
  </si>
  <si>
    <t>http://pbs.twimg.com/profile_images/56748906/ItsSwell_normal.gif</t>
  </si>
  <si>
    <t>http://pbs.twimg.com/profile_images/882623601723285504/r_mETtrD_normal.jpg</t>
  </si>
  <si>
    <t>http://pbs.twimg.com/profile_images/79263988/TGK_headshot_normal.JPG</t>
  </si>
  <si>
    <t>http://pbs.twimg.com/profile_images/836584816053125121/teDYpmcM_normal.jpg</t>
  </si>
  <si>
    <t>http://pbs.twimg.com/profile_images/1092292279954370562/lnrmb3_B_normal.jpg</t>
  </si>
  <si>
    <t>http://pbs.twimg.com/profile_images/1095819572144422912/jYwGq4Xh_normal.jpg</t>
  </si>
  <si>
    <t>http://pbs.twimg.com/profile_images/1030504980476620801/Ip1eZs-L_normal.jpg</t>
  </si>
  <si>
    <t>http://pbs.twimg.com/profile_images/3782744187/fca5b5be13932dc19b38b471f8a20d37_normal.jpeg</t>
  </si>
  <si>
    <t>http://pbs.twimg.com/profile_images/662299632156962816/BakuhTQg_normal.jpg</t>
  </si>
  <si>
    <t>http://pbs.twimg.com/profile_images/1119126678/mediatechSQ_normal.gif</t>
  </si>
  <si>
    <t>http://pbs.twimg.com/profile_images/580842517052145665/F6UCxGRc_normal.jpg</t>
  </si>
  <si>
    <t>http://pbs.twimg.com/profile_images/938524230077026306/EGGTxZty_normal.jpg</t>
  </si>
  <si>
    <t>http://pbs.twimg.com/profile_images/837443275283824641/ymA9SZe3_normal.jpg</t>
  </si>
  <si>
    <t>http://pbs.twimg.com/profile_images/857243143141511168/xu0esIWM_normal.jpg</t>
  </si>
  <si>
    <t>http://pbs.twimg.com/profile_images/1017193587883175936/RfJ3V6U8_normal.jpg</t>
  </si>
  <si>
    <t>http://a0.twimg.com/profile_images/58658743/musclebody_normal.jpg</t>
  </si>
  <si>
    <t>http://pbs.twimg.com/profile_images/378800000726932519/4ec7dc04d0c558967e378f386f5e3128_normal.jpeg</t>
  </si>
  <si>
    <t>http://pbs.twimg.com/profile_images/964530185423945729/LrRzvtHu_normal.jpg</t>
  </si>
  <si>
    <t>http://pbs.twimg.com/profile_images/488384466734161921/9RBTCsuI_normal.png</t>
  </si>
  <si>
    <t>http://pbs.twimg.com/profile_images/919534045582606336/uwe9Et_E_normal.jpg</t>
  </si>
  <si>
    <t>http://pbs.twimg.com/profile_images/1014183116653629440/xrHdri7u_normal.jpg</t>
  </si>
  <si>
    <t>http://pbs.twimg.com/profile_images/1093946507689164801/D97T_NRu_normal.jpg</t>
  </si>
  <si>
    <t>http://pbs.twimg.com/profile_images/607203076878016512/gdnkuHZ__normal.jpg</t>
  </si>
  <si>
    <t>http://pbs.twimg.com/profile_images/1473213165/Paul_5167-smv2_normal.jpg</t>
  </si>
  <si>
    <t>http://pbs.twimg.com/profile_images/1082650712956461061/fqUCJLIm_normal.jpg</t>
  </si>
  <si>
    <t>http://pbs.twimg.com/profile_images/498353631549091840/aH9fZgUB_normal.jpeg</t>
  </si>
  <si>
    <t>http://pbs.twimg.com/profile_images/700109563/Mountain_Dew_Typhoon_square_normal.jpg</t>
  </si>
  <si>
    <t>http://pbs.twimg.com/profile_images/529907052265492480/bQIRrblG_normal.jpeg</t>
  </si>
  <si>
    <t>http://pbs.twimg.com/profile_images/816425483332005888/mWFYqs30_normal.jpg</t>
  </si>
  <si>
    <t>http://pbs.twimg.com/profile_images/567847390464327680/Jb8yx80v_normal.jpeg</t>
  </si>
  <si>
    <t>http://pbs.twimg.com/profile_images/509372264140140544/oquycgge_normal.png</t>
  </si>
  <si>
    <t>http://pbs.twimg.com/profile_images/474572394338590720/Iv448sj4_normal.jpeg</t>
  </si>
  <si>
    <t>http://pbs.twimg.com/profile_images/931201643353341952/3_1Ewsql_normal.jpg</t>
  </si>
  <si>
    <t>http://pbs.twimg.com/profile_images/837708419268239361/dH5HfkK3_normal.jpg</t>
  </si>
  <si>
    <t>http://pbs.twimg.com/profile_images/842472377267191808/DIMbLuOA_normal.jpg</t>
  </si>
  <si>
    <t>http://pbs.twimg.com/profile_images/796359540799217664/RaMlFYns_normal.jpg</t>
  </si>
  <si>
    <t>http://pbs.twimg.com/profile_images/823990985709338624/R3LUfh7F_normal.jpg</t>
  </si>
  <si>
    <t>http://pbs.twimg.com/profile_images/704779717459755008/4PETZvG-_normal.jpg</t>
  </si>
  <si>
    <t>http://pbs.twimg.com/profile_images/1058033320812929025/PevZy6Mi_normal.jpg</t>
  </si>
  <si>
    <t>http://pbs.twimg.com/profile_images/923559433480953860/6VwkwhNM_normal.jpg</t>
  </si>
  <si>
    <t>http://pbs.twimg.com/profile_images/671391121591799808/oXJAveV4_normal.jpg</t>
  </si>
  <si>
    <t>http://pbs.twimg.com/profile_images/753970859384143872/9xnBbyjk_normal.jpg</t>
  </si>
  <si>
    <t>http://pbs.twimg.com/profile_images/948136556451237888/NAnro2Ik_normal.jpg</t>
  </si>
  <si>
    <t>http://pbs.twimg.com/profile_images/844906551093669889/UtGO3J9v_normal.jpg</t>
  </si>
  <si>
    <t>http://pbs.twimg.com/profile_images/1057672316040200193/XPuSSzst_normal.jpg</t>
  </si>
  <si>
    <t>http://pbs.twimg.com/profile_images/603661144729985024/fWJYHpFG_normal.jpg</t>
  </si>
  <si>
    <t>http://pbs.twimg.com/profile_images/887393738955390978/bD7re6Dv_normal.jpg</t>
  </si>
  <si>
    <t>http://pbs.twimg.com/profile_images/562271407929716736/5kq0KQcI_normal.png</t>
  </si>
  <si>
    <t>http://pbs.twimg.com/profile_images/1073704543249039360/fnrx5sy0_normal.jpg</t>
  </si>
  <si>
    <t>http://pbs.twimg.com/profile_images/421030066621927424/XPUr_VL3_normal.jpeg</t>
  </si>
  <si>
    <t>http://pbs.twimg.com/profile_images/53795128/hotshots-icon_normal.gif</t>
  </si>
  <si>
    <t>http://pbs.twimg.com/profile_images/941410238325964800/pJqYQGKr_normal.jpg</t>
  </si>
  <si>
    <t>http://pbs.twimg.com/profile_images/793448023321894912/C6Ol4XJ6_normal.jpg</t>
  </si>
  <si>
    <t>http://pbs.twimg.com/profile_images/560101127882960899/Cj8bqrtK_normal.png</t>
  </si>
  <si>
    <t>http://abs.twimg.com/sticky/default_profile_images/default_profile_2_normal.png</t>
  </si>
  <si>
    <t>http://pbs.twimg.com/profile_images/788733333635076100/a59ZcavU_normal.jpg</t>
  </si>
  <si>
    <t>http://pbs.twimg.com/profile_images/2567496268/image_normal.jpg</t>
  </si>
  <si>
    <t>http://pbs.twimg.com/profile_images/841321966141362177/n1VmGLra_normal.jpg</t>
  </si>
  <si>
    <t>http://pbs.twimg.com/profile_images/1042091167352057857/9rPUsnlT_normal.jpg</t>
  </si>
  <si>
    <t>http://pbs.twimg.com/profile_images/496329719697010689/ut9g6RDW_normal.png</t>
  </si>
  <si>
    <t>http://pbs.twimg.com/profile_images/1091283266072649732/y2LLxYYY_normal.jpg</t>
  </si>
  <si>
    <t>http://pbs.twimg.com/profile_images/1113821290153033729/c7EVVoNv_normal.jpg</t>
  </si>
  <si>
    <t>http://pbs.twimg.com/profile_images/839908655772356608/UaEWRwdn_normal.jpg</t>
  </si>
  <si>
    <t>http://pbs.twimg.com/profile_images/474753665970868224/GcoCzmcI_normal.jpeg</t>
  </si>
  <si>
    <t>http://pbs.twimg.com/profile_images/836719354553200644/NhAm4jJo_normal.jpg</t>
  </si>
  <si>
    <t>http://pbs.twimg.com/profile_images/945027994447380482/dfKermyx_normal.jpg</t>
  </si>
  <si>
    <t>http://pbs.twimg.com/profile_images/1401725292/a_normal.jpg</t>
  </si>
  <si>
    <t>http://pbs.twimg.com/profile_images/883518887823912964/f1o0Wmtd_normal.jpg</t>
  </si>
  <si>
    <t>http://pbs.twimg.com/profile_images/495432382212603904/C-FAUC1r_normal.png</t>
  </si>
  <si>
    <t>http://pbs.twimg.com/profile_images/1007265161105887233/fBaq4DXp_normal.jpg</t>
  </si>
  <si>
    <t>http://pbs.twimg.com/profile_images/1079889701228687360/1vGrP43f_normal.jpg</t>
  </si>
  <si>
    <t>http://pbs.twimg.com/profile_images/565445615807524864/KRIxf61t_normal.jpeg</t>
  </si>
  <si>
    <t>http://pbs.twimg.com/profile_images/1099977077913194496/HbZkn8r1_normal.png</t>
  </si>
  <si>
    <t>http://pbs.twimg.com/profile_images/578526093977788417/CcANw8_Z_normal.jpeg</t>
  </si>
  <si>
    <t>http://pbs.twimg.com/profile_images/1057026055423184897/you-_-38_normal.jpg</t>
  </si>
  <si>
    <t>http://pbs.twimg.com/profile_images/954032284797161474/6nsRi-Fj_normal.jpg</t>
  </si>
  <si>
    <t>http://pbs.twimg.com/profile_images/880346531932581888/JYIDgVM-_normal.jpg</t>
  </si>
  <si>
    <t>http://pbs.twimg.com/profile_images/1085196328538259456/IneoMR3V_normal.jpg</t>
  </si>
  <si>
    <t>http://pbs.twimg.com/profile_images/912682094308012032/9QkafiSn_normal.jpg</t>
  </si>
  <si>
    <t>http://pbs.twimg.com/profile_images/502184300469424129/4k9UpRYh_normal.jpeg</t>
  </si>
  <si>
    <t>http://pbs.twimg.com/profile_images/861602937797320704/vkiwy9he_normal.jpg</t>
  </si>
  <si>
    <t>http://pbs.twimg.com/profile_images/2597716613/txbw29i2uzqyult2j3i2_normal.jpeg</t>
  </si>
  <si>
    <t>http://pbs.twimg.com/profile_images/591339505874898944/1_KkSxp__normal.jpg</t>
  </si>
  <si>
    <t>http://pbs.twimg.com/profile_images/1116019573981974528/2El9E56p_normal.png</t>
  </si>
  <si>
    <t>http://pbs.twimg.com/profile_images/438428712128622592/x5IJt9mz_normal.jpeg</t>
  </si>
  <si>
    <t>http://pbs.twimg.com/profile_images/877554927932891136/ZBEs235N_normal.jpg</t>
  </si>
  <si>
    <t>http://pbs.twimg.com/profile_images/484186033903243264/krJCt5ul_normal.jpeg</t>
  </si>
  <si>
    <t>http://pbs.twimg.com/profile_images/876830371257753600/EHy4adK3_normal.jpg</t>
  </si>
  <si>
    <t>http://pbs.twimg.com/profile_images/580850181027078144/g0gIaSzp_normal.png</t>
  </si>
  <si>
    <t>http://pbs.twimg.com/profile_images/1862822704/daddy_m_hats_small_normal.jpg</t>
  </si>
  <si>
    <t>http://pbs.twimg.com/profile_images/611357776632279040/mBgEM11n_normal.jpg</t>
  </si>
  <si>
    <t>http://pbs.twimg.com/profile_images/1042212351867445248/zW9wACSr_normal.jpg</t>
  </si>
  <si>
    <t>http://pbs.twimg.com/profile_images/1082954014889775104/jrJpqDRP_normal.jpg</t>
  </si>
  <si>
    <t>http://pbs.twimg.com/profile_images/1058025452428840960/aRrBLGJj_normal.jpg</t>
  </si>
  <si>
    <t>Open Twitter Page for This Person</t>
  </si>
  <si>
    <t>https://twitter.com/nasiry8_rashed</t>
  </si>
  <si>
    <t>https://twitter.com/4cinsights</t>
  </si>
  <si>
    <t>https://twitter.com/rizky97565602</t>
  </si>
  <si>
    <t>https://twitter.com/leprunennecloic</t>
  </si>
  <si>
    <t>https://twitter.com/andynobbs</t>
  </si>
  <si>
    <t>https://twitter.com/lzankereu</t>
  </si>
  <si>
    <t>https://twitter.com/teammediaocean</t>
  </si>
  <si>
    <t>https://twitter.com/thesqueezecast</t>
  </si>
  <si>
    <t>https://twitter.com/lanceneuhauser</t>
  </si>
  <si>
    <t>https://twitter.com/billwise</t>
  </si>
  <si>
    <t>https://twitter.com/adterpstra</t>
  </si>
  <si>
    <t>https://twitter.com/civolution</t>
  </si>
  <si>
    <t>https://twitter.com/ariellabrown</t>
  </si>
  <si>
    <t>https://twitter.com/broadsheetcomms</t>
  </si>
  <si>
    <t>https://twitter.com/drviernow</t>
  </si>
  <si>
    <t>https://twitter.com/jvuchicago</t>
  </si>
  <si>
    <t>https://twitter.com/g</t>
  </si>
  <si>
    <t>https://twitter.com/michelle_e_vu</t>
  </si>
  <si>
    <t>https://twitter.com/g2crowd</t>
  </si>
  <si>
    <t>https://twitter.com/showpad</t>
  </si>
  <si>
    <t>https://twitter.com/g2_gabe</t>
  </si>
  <si>
    <t>https://twitter.com/ryanbonnici</t>
  </si>
  <si>
    <t>https://twitter.com/aarongoldman</t>
  </si>
  <si>
    <t>https://twitter.com/tzoneil</t>
  </si>
  <si>
    <t>https://twitter.com/dee_marketing</t>
  </si>
  <si>
    <t>https://twitter.com/typcaltee</t>
  </si>
  <si>
    <t>https://twitter.com/tanyagazdik</t>
  </si>
  <si>
    <t>https://twitter.com/mediapost</t>
  </si>
  <si>
    <t>https://twitter.com/jcmcafee</t>
  </si>
  <si>
    <t>https://twitter.com/inscapetv</t>
  </si>
  <si>
    <t>https://twitter.com/woodardhortense</t>
  </si>
  <si>
    <t>https://twitter.com/taliaferoedna67</t>
  </si>
  <si>
    <t>https://twitter.com/samueljscott</t>
  </si>
  <si>
    <t>https://twitter.com/andymulcahy</t>
  </si>
  <si>
    <t>https://twitter.com/imrgupdate</t>
  </si>
  <si>
    <t>https://twitter.com/landorglobal</t>
  </si>
  <si>
    <t>https://twitter.com/meshexperience</t>
  </si>
  <si>
    <t>https://twitter.com/tim_armstrong</t>
  </si>
  <si>
    <t>https://twitter.com/thedtxcompany</t>
  </si>
  <si>
    <t>https://twitter.com/meredithglobal</t>
  </si>
  <si>
    <t>https://twitter.com/_straightfwd_</t>
  </si>
  <si>
    <t>https://twitter.com/dollarshaveclub</t>
  </si>
  <si>
    <t>https://twitter.com/matchaworkshq</t>
  </si>
  <si>
    <t>https://twitter.com/forrbmaj</t>
  </si>
  <si>
    <t>https://twitter.com/forrester</t>
  </si>
  <si>
    <t>https://twitter.com/r2rothenberg</t>
  </si>
  <si>
    <t>https://twitter.com/iab</t>
  </si>
  <si>
    <t>https://twitter.com/tkawaja</t>
  </si>
  <si>
    <t>https://twitter.com/luma_partners</t>
  </si>
  <si>
    <t>https://twitter.com/wunthompson</t>
  </si>
  <si>
    <t>https://twitter.com/alidamw</t>
  </si>
  <si>
    <t>https://twitter.com/knorwesh</t>
  </si>
  <si>
    <t>https://twitter.com/tommccurdysr</t>
  </si>
  <si>
    <t>https://twitter.com/lawrencemcgari9</t>
  </si>
  <si>
    <t>https://twitter.com/ideonagency</t>
  </si>
  <si>
    <t>https://twitter.com/aljohaniabdull5</t>
  </si>
  <si>
    <t>https://twitter.com/rosekalel</t>
  </si>
  <si>
    <t>https://twitter.com/ghzpyh6yi5wjg3r</t>
  </si>
  <si>
    <t>https://twitter.com/surveymonkey</t>
  </si>
  <si>
    <t>https://twitter.com/kedettman</t>
  </si>
  <si>
    <t>https://twitter.com/samspearsevans</t>
  </si>
  <si>
    <t>https://twitter.com/davekaduk</t>
  </si>
  <si>
    <t>https://twitter.com/mediatechguy</t>
  </si>
  <si>
    <t>https://twitter.com/mike77761978</t>
  </si>
  <si>
    <t>https://twitter.com/mobyaffiliates</t>
  </si>
  <si>
    <t>https://twitter.com/kiweeone</t>
  </si>
  <si>
    <t>https://twitter.com/cipisec</t>
  </si>
  <si>
    <t>https://twitter.com/pwintpwint11</t>
  </si>
  <si>
    <t>https://twitter.com/domnicastro</t>
  </si>
  <si>
    <t>https://twitter.com/alexwithers_imn</t>
  </si>
  <si>
    <t>https://twitter.com/inmotionnow</t>
  </si>
  <si>
    <t>https://twitter.com/weareinmoment</t>
  </si>
  <si>
    <t>https://twitter.com/juliebhunt</t>
  </si>
  <si>
    <t>https://twitter.com/w</t>
  </si>
  <si>
    <t>https://twitter.com/kristiknight91</t>
  </si>
  <si>
    <t>https://twitter.com/amtrak</t>
  </si>
  <si>
    <t>https://twitter.com/calabrio</t>
  </si>
  <si>
    <t>https://twitter.com/shutterstock</t>
  </si>
  <si>
    <t>https://twitter.com/uberflip</t>
  </si>
  <si>
    <t>https://twitter.com/randyfrisch</t>
  </si>
  <si>
    <t>https://twitter.com/instart</t>
  </si>
  <si>
    <t>https://twitter.com/nflambert</t>
  </si>
  <si>
    <t>https://twitter.com/westmonroe</t>
  </si>
  <si>
    <t>https://twitter.com/paulhagen</t>
  </si>
  <si>
    <t>https://twitter.com/cmarcmar2</t>
  </si>
  <si>
    <t>https://twitter.com/social_shakeup</t>
  </si>
  <si>
    <t>https://twitter.com/alokchoudhary01</t>
  </si>
  <si>
    <t>https://twitter.com/swordandscript</t>
  </si>
  <si>
    <t>https://twitter.com/supergrobanite</t>
  </si>
  <si>
    <t>https://twitter.com/mtndewtyphoon</t>
  </si>
  <si>
    <t>https://twitter.com/frescolitave</t>
  </si>
  <si>
    <t>https://twitter.com/jonessodaco</t>
  </si>
  <si>
    <t>https://twitter.com/countrytime</t>
  </si>
  <si>
    <t>https://twitter.com/migrapette</t>
  </si>
  <si>
    <t>https://twitter.com/sobe</t>
  </si>
  <si>
    <t>https://twitter.com/danimals_us</t>
  </si>
  <si>
    <t>https://twitter.com/v8</t>
  </si>
  <si>
    <t>https://twitter.com/capri_sun</t>
  </si>
  <si>
    <t>https://twitter.com/snapple</t>
  </si>
  <si>
    <t>https://twitter.com/advocare</t>
  </si>
  <si>
    <t>https://twitter.com/medifast</t>
  </si>
  <si>
    <t>https://twitter.com/herbalife</t>
  </si>
  <si>
    <t>https://twitter.com/specialk</t>
  </si>
  <si>
    <t>https://twitter.com/musclemilk</t>
  </si>
  <si>
    <t>https://twitter.com/pureprotein</t>
  </si>
  <si>
    <t>https://twitter.com/boost_drinks</t>
  </si>
  <si>
    <t>https://twitter.com/slimfast</t>
  </si>
  <si>
    <t>https://twitter.com/ronaldcpruettjr</t>
  </si>
  <si>
    <t>https://twitter.com/adexchanger</t>
  </si>
  <si>
    <t>https://twitter.com/sjnjkl</t>
  </si>
  <si>
    <t>https://twitter.com/chadanni</t>
  </si>
  <si>
    <t>https://twitter.com/gogooo85</t>
  </si>
  <si>
    <t>https://twitter.com/riseinteractive</t>
  </si>
  <si>
    <t>https://twitter.com/jessinaction</t>
  </si>
  <si>
    <t>https://twitter.com/paulsmi25487004</t>
  </si>
  <si>
    <t>https://twitter.com/ean112530</t>
  </si>
  <si>
    <t>https://twitter.com/irishangels</t>
  </si>
  <si>
    <t>https://twitter.com/milyli</t>
  </si>
  <si>
    <t>https://twitter.com/cleverbridge</t>
  </si>
  <si>
    <t>https://twitter.com/builtinchicago</t>
  </si>
  <si>
    <t>https://twitter.com/chicagoedgeblog</t>
  </si>
  <si>
    <t>https://twitter.com/domerund</t>
  </si>
  <si>
    <t>https://twitter.com/laughinliz2015</t>
  </si>
  <si>
    <t>https://twitter.com/kcmctoday</t>
  </si>
  <si>
    <t>https://twitter.com/snap</t>
  </si>
  <si>
    <t>https://twitter.com/newtechnw</t>
  </si>
  <si>
    <t>https://twitter.com/masterclassing</t>
  </si>
  <si>
    <t>https://twitter.com/iqmediacorp</t>
  </si>
  <si>
    <t>https://twitter.com/mmmagtweets</t>
  </si>
  <si>
    <t>https://twitter.com/melynib</t>
  </si>
  <si>
    <t>https://twitter.com/locken8</t>
  </si>
  <si>
    <t>https://twitter.com/teletrax</t>
  </si>
  <si>
    <t>https://twitter.com/jschoot2010</t>
  </si>
  <si>
    <t>https://twitter.com/beet_tv</t>
  </si>
  <si>
    <t>https://twitter.com/digital_anupam</t>
  </si>
  <si>
    <t>https://twitter.com/hershambuoy</t>
  </si>
  <si>
    <t>https://twitter.com/mjmac01</t>
  </si>
  <si>
    <t>https://twitter.com/channelvmedia</t>
  </si>
  <si>
    <t>https://twitter.com/friedman_wayne</t>
  </si>
  <si>
    <t>https://twitter.com/kinetiqtv</t>
  </si>
  <si>
    <t>https://twitter.com/rcbasm</t>
  </si>
  <si>
    <t>https://twitter.com/adamjrhawkins</t>
  </si>
  <si>
    <t>https://twitter.com/edisonventure</t>
  </si>
  <si>
    <t>https://twitter.com/woodyderham</t>
  </si>
  <si>
    <t>https://twitter.com/kevkohn</t>
  </si>
  <si>
    <t>https://twitter.com/kellyaford</t>
  </si>
  <si>
    <t>https://twitter.com/makopelman</t>
  </si>
  <si>
    <t>https://twitter.com/alexvinogradov4</t>
  </si>
  <si>
    <t>https://twitter.com/rapidtvnews</t>
  </si>
  <si>
    <t>https://twitter.com/british_airways</t>
  </si>
  <si>
    <t>https://twitter.com/salespath</t>
  </si>
  <si>
    <t>https://twitter.com/mtsembelis</t>
  </si>
  <si>
    <t>https://twitter.com/michaeltilus</t>
  </si>
  <si>
    <t>https://twitter.com/claudiaguedesrj</t>
  </si>
  <si>
    <t>https://twitter.com/scottwax</t>
  </si>
  <si>
    <t>https://twitter.com/entrepreneur</t>
  </si>
  <si>
    <t>https://twitter.com/joeyjoh</t>
  </si>
  <si>
    <t>https://twitter.com/martechadvisor</t>
  </si>
  <si>
    <t>https://twitter.com/kinetiq_tv</t>
  </si>
  <si>
    <t>https://twitter.com/pipinstalldsk</t>
  </si>
  <si>
    <t>https://twitter.com/aliecebattreal1</t>
  </si>
  <si>
    <t>https://twitter.com/gabbariele</t>
  </si>
  <si>
    <t>https://twitter.com/retweett511</t>
  </si>
  <si>
    <t>https://twitter.com/safcsp</t>
  </si>
  <si>
    <t>https://twitter.com/rachlyall</t>
  </si>
  <si>
    <t>https://twitter.com/advancedtv</t>
  </si>
  <si>
    <t>https://twitter.com/nchiselhurst</t>
  </si>
  <si>
    <t>https://twitter.com/karankhanna</t>
  </si>
  <si>
    <t>https://twitter.com/sparkfoundryww</t>
  </si>
  <si>
    <t>https://twitter.com/kertiscreative</t>
  </si>
  <si>
    <t>https://twitter.com/brownforman</t>
  </si>
  <si>
    <t>https://twitter.com/3g</t>
  </si>
  <si>
    <t>https://twitter.com/marketingland</t>
  </si>
  <si>
    <t>https://twitter.com/amygesenhues</t>
  </si>
  <si>
    <t>https://twitter.com/mediatelnews</t>
  </si>
  <si>
    <t>https://twitter.com/mgomd</t>
  </si>
  <si>
    <t>https://twitter.com/diageogb</t>
  </si>
  <si>
    <t>https://twitter.com/lan</t>
  </si>
  <si>
    <t>https://twitter.com/cmswire</t>
  </si>
  <si>
    <t>https://twitter.com/guidedogs</t>
  </si>
  <si>
    <t>https://twitter.com/mcandc</t>
  </si>
  <si>
    <t>https://twitter.com/shortyawards</t>
  </si>
  <si>
    <t>https://twitter.com/adage</t>
  </si>
  <si>
    <t>https://twitter.com/thoughtsonbiz</t>
  </si>
  <si>
    <t>https://twitter.com/convene</t>
  </si>
  <si>
    <t>https://twitter.com/evojetscharter</t>
  </si>
  <si>
    <t>https://twitter.com/joycemsullivan</t>
  </si>
  <si>
    <t>https://twitter.com/ecava</t>
  </si>
  <si>
    <t>https://twitter.com/nyeinnyeinnain5</t>
  </si>
  <si>
    <t>https://twitter.com/deadline</t>
  </si>
  <si>
    <t>https://twitter.com/dadehayes</t>
  </si>
  <si>
    <t>https://twitter.com/martechseries</t>
  </si>
  <si>
    <t>https://twitter.com/reuters</t>
  </si>
  <si>
    <t>https://twitter.com/oschiffey</t>
  </si>
  <si>
    <t>https://twitter.com/adweek</t>
  </si>
  <si>
    <t>https://twitter.com/businessofapps</t>
  </si>
  <si>
    <t>https://twitter.com/mwalrath</t>
  </si>
  <si>
    <t>https://twitter.com/jonahgoodhart</t>
  </si>
  <si>
    <t>https://twitter.com/q_ldn</t>
  </si>
  <si>
    <t>https://twitter.com/avseebohm</t>
  </si>
  <si>
    <t>https://twitter.com/foundremote</t>
  </si>
  <si>
    <t>https://twitter.com/kerrymflynn</t>
  </si>
  <si>
    <t>https://twitter.com/brianlring</t>
  </si>
  <si>
    <t>https://twitter.com/progresspartner</t>
  </si>
  <si>
    <t>https://twitter.com/mdshahe82431804</t>
  </si>
  <si>
    <t>nasiry8_rashed
@4Cinsights #the fukn sexism</t>
  </si>
  <si>
    <t>4cinsights
RT @rachlyall: Findings from @4Cinsights
reveal that Game of Thrones engagers
were more vocal about S8 than S7
on social. Find out how sati…</t>
  </si>
  <si>
    <t>rizky97565602
@4Cinsights</t>
  </si>
  <si>
    <t>leprunennecloic
@4Cinsights</t>
  </si>
  <si>
    <t>andynobbs
Explore the rise of the direct-to-consumer
trend and what it can teach traditional
marketers about data-driven campaigns
in @4Cinsightsâ€™ Q4 2018 State
of Media Report. https://t.co/ly1KGZCIlq</t>
  </si>
  <si>
    <t>lzankereu
RT @billwise: This week, I joined
@LanceNeuhauser on @thesqueezecast
to discuss my personal path, the
history of @TeamMediaocean... and
who…</t>
  </si>
  <si>
    <t xml:space="preserve">teammediaocean
</t>
  </si>
  <si>
    <t>thesqueezecast
This week on #thesqueezepodcast,
@LanceNeuhauser sits down with
@evoJetsCharter and @Convene co-founder
@ThoughtsOnBiz. Happy listening!
https://t.co/ss1tfQSNl5</t>
  </si>
  <si>
    <t>lanceneuhauser
RT @AaronGoldman: “I got a random
phone call and reach out from a
guy who’s working at DoubleClick
and the guy said: My name is Mike
and I…</t>
  </si>
  <si>
    <t>billwise
This week, I joined @LanceNeuhauser
on @thesqueezecast to discuss my
personal path, the history of @TeamMediaocean...
and who would be featured in the
advertising industry's Mt Rushmore.
Listen on your favorite podcast
app or through @4Cinsights' website.
https://t.co/4Ko1rNsQEE</t>
  </si>
  <si>
    <t>adterpstra
@4Cinsights Launches Audience-Driven
Upfronts Planning Solution to Optimize
TV Ad Budgets https://t.co/oAsRCFsC3Z
via @4cinsights</t>
  </si>
  <si>
    <t>civolution
@4Cinsights Launches Audience-Driven
Upfronts Planning Solution to Optimize
TV Ad Budgets https://t.co/RPK6IX3McU</t>
  </si>
  <si>
    <t>ariellabrown
RT @broadsheetcomms: “Twitter’s
pivot to mDAUs (monetizable daily
active users) helps ad buyers better
understand the potential reach
for t…</t>
  </si>
  <si>
    <t>broadsheetcomms
Taken altogether, TEGNA already
“has the assets to deliver a large
marketing value proposition,” said
Lance Neuhauser, CEO of @4Cinsights
@adexchanger @OSchiffey https://t.co/bPgTZUdWOm</t>
  </si>
  <si>
    <t>drviernow
@4Cinsights</t>
  </si>
  <si>
    <t>jvuchicago
RT @michelle_e_vu: Thank you Theresa
O’Neil from @showpad and Aaron
Goldman from @4Cinsights for sharing
insights on being a CMO and how
@G…</t>
  </si>
  <si>
    <t xml:space="preserve">g
</t>
  </si>
  <si>
    <t>michelle_e_vu
Thank you Theresa O’Neil from @showpad
and Aaron Goldman from @4Cinsights
for sharing insights on being a
CMO and how @G2Crowd fits in to
their strategy! https://t.co/7mjxAuKrkP</t>
  </si>
  <si>
    <t xml:space="preserve">g2crowd
</t>
  </si>
  <si>
    <t xml:space="preserve">showpad
</t>
  </si>
  <si>
    <t>g2_gabe
@TZONeil of @showpad and @AaronGoldman
of @4Cinsights joining the @G2Crowd
kickoff for a fireside chat with
@ryanbonnici. Powerful marketers
talking about how they choose to
experiment. Staying away from the
carbon copy and playbook that _was_
working. https://t.co/RExckdDkYL</t>
  </si>
  <si>
    <t>ryanbonnici
RT @g2_gabe: @TZONeil of @showpad
and @AaronGoldman of @4Cinsights
joining the @G2Crowd kickoff for
a fireside chat with @ryanbonnici.
Powe…</t>
  </si>
  <si>
    <t>aarongoldman
“I got a random phone call and
reach out from a guy who’s working
at DoubleClick and the guy said:
My name is Mike and I sell ads
that are called banner ads and
they’re on every website in the
world.” @jonahgoodhart tells @lanceneuhauser
about @mwalrath _xD83D__xDE4C_ https://t.co/F1snP7u2er</t>
  </si>
  <si>
    <t xml:space="preserve">tzoneil
</t>
  </si>
  <si>
    <t>dee_marketing
RT @g2_gabe: @TZONeil of @showpad
and @AaronGoldman of @4Cinsights
joining the @G2Crowd kickoff for
a fireside chat with @ryanbonnici.
Powe…</t>
  </si>
  <si>
    <t>typcaltee
RT @MediaPost: Dating app choices
reveal #brand preferences, per
#4CInsights, reports @TanyaGazdik
https://t.co/mi2jrKz5WH @TanyaGazdik
htt…</t>
  </si>
  <si>
    <t>tanyagazdik
RT @MediaPost: Dating app choices
reveal #brand preferences, per
#4CInsights, reports @TanyaGazdik
https://t.co/mi2jrKz5WH @TanyaGazdik
htt…</t>
  </si>
  <si>
    <t>mediapost
.@teletrax @iQMediacorp Form Kinetiq,
Combie Paid Ads, Earned Media Metrics
@4Cinsights https://t.co/ns1PqwEHu6</t>
  </si>
  <si>
    <t>jcmcafee
RT @inscapetv: “Convergent TV …
is the branding power that advertisers
have always adored in TV, communicated
directly to select audiences…</t>
  </si>
  <si>
    <t>inscapetv
Congratulations to our partner
@4Cinsights on their investment
in @iQmediacorp to create Kinetiq,
forming a massive unified TV intelligence
network. @RapidTVNews @JoeyJOH
https://t.co/tvGm5isEqn</t>
  </si>
  <si>
    <t>woodardhortense
Dating app choices reveal #brand
preferences, per #4CInsights, reports
@TanyaGazdik https://t.co/UR8OgGhGm6
@TanyaGazdik</t>
  </si>
  <si>
    <t>taliaferoedna67
@4Cinsights</t>
  </si>
  <si>
    <t>samueljscott
Mentioned: @WunThompson @LUMA_partners
@tkawaja @iab @r2rothenberg @forrester
@ForrBmaj @matchaworkshq @DollarShaveClub
@_StraightFWD_ @MeredithGlobal
@4Cinsights @AaronGoldman @thedtxcompany
@tim_armstrong @MESHExperience
@LandorGlobal @imrgupdate @andymulcahy</t>
  </si>
  <si>
    <t xml:space="preserve">andymulcahy
</t>
  </si>
  <si>
    <t xml:space="preserve">imrgupdate
</t>
  </si>
  <si>
    <t xml:space="preserve">landorglobal
</t>
  </si>
  <si>
    <t xml:space="preserve">meshexperience
</t>
  </si>
  <si>
    <t xml:space="preserve">tim_armstrong
</t>
  </si>
  <si>
    <t xml:space="preserve">thedtxcompany
</t>
  </si>
  <si>
    <t xml:space="preserve">meredithglobal
</t>
  </si>
  <si>
    <t xml:space="preserve">_straightfwd_
</t>
  </si>
  <si>
    <t xml:space="preserve">dollarshaveclub
</t>
  </si>
  <si>
    <t xml:space="preserve">matchaworkshq
</t>
  </si>
  <si>
    <t xml:space="preserve">forrbmaj
</t>
  </si>
  <si>
    <t xml:space="preserve">forrester
</t>
  </si>
  <si>
    <t xml:space="preserve">r2rothenberg
</t>
  </si>
  <si>
    <t xml:space="preserve">iab
</t>
  </si>
  <si>
    <t xml:space="preserve">tkawaja
</t>
  </si>
  <si>
    <t xml:space="preserve">luma_partners
</t>
  </si>
  <si>
    <t xml:space="preserve">wunthompson
</t>
  </si>
  <si>
    <t>alidamw
My top two #sales skills? #Adaptability
Quotient (AQ) and #Curiosity Quotient
(CQ). @KNorwesh at @4Cinsights
introduced me to AQ, which is critical
for changing professional landscapes
- https://t.co/KwnhTQz2Ks. CQ is
a continuous investment in learning
- https://t.co/vwu9WKURNt</t>
  </si>
  <si>
    <t xml:space="preserve">knorwesh
</t>
  </si>
  <si>
    <t>tommccurdysr
@4Cinsights</t>
  </si>
  <si>
    <t>lawrencemcgari9
@4Cinsights #Lmacthacomedian #Omaha,Ne
#comedy #comedians https://t.co/krDQtREaEi</t>
  </si>
  <si>
    <t>ideonagency
What initially seemed like a catastrophe
for #Nike may be an opportunity
in disguise if their #branding
response is direct and nimble.
#ZionWilliamson https://t.co/qUimov3t3m
by @4CInsights</t>
  </si>
  <si>
    <t>aljohaniabdull5
RT @billwise: This week, I joined
@LanceNeuhauser on @thesqueezecast
to discuss my personal path, the
history of @TeamMediaocean... and
who…</t>
  </si>
  <si>
    <t>rosekalel
RT @4Cinsights: Learn how you can
optimize your TV Upfronts planning
through Scope by 4C. #4CTheFutureofMedia
https://t.co/U4OBaKlGKj</t>
  </si>
  <si>
    <t>ghzpyh6yi5wjg3r
@4Cinsights https://t.co/LKoQ37Ub2h</t>
  </si>
  <si>
    <t>surveymonkey
We ❤️ this video featuring @4Cinsights!
Big thanks to our amazing customers
@AaronGoldman, @KNorwesh, @MediaTechGuy,
@DaveKaduk and @kedettman for helping
us share your story! https://t.co/IHgWlU4nQK</t>
  </si>
  <si>
    <t xml:space="preserve">kedettman
</t>
  </si>
  <si>
    <t>samspearsevans
@SurveyMonkey @4Cinsights @AaronGoldman
@KNorwesh @MediaTechGuy @DaveKaduk
@kedettman Without captions more
than 20% of your target audience
cannot take in the story you're
excited to share. Captions increase
your SEO. Captions increase engagement.
Captions benefit everyone. #captions
#AccessibleVideo #accessibility
#a11y #inclusion</t>
  </si>
  <si>
    <t xml:space="preserve">davekaduk
</t>
  </si>
  <si>
    <t xml:space="preserve">mediatechguy
</t>
  </si>
  <si>
    <t>mike77761978
What Brands Can Learn from Sneakergate
https://t.co/a46Y5rJ0r9 via @4cinsights</t>
  </si>
  <si>
    <t>mobyaffiliates
Brands are spending more on Pinterest
and Snapchat ads says @4Cinsights
https://t.co/CN4GGjtj7L https://t.co/nubzYNdlPi</t>
  </si>
  <si>
    <t>kiweeone
@cipisec https://t.co/RNwQTSgZpd</t>
  </si>
  <si>
    <t xml:space="preserve">cipisec
</t>
  </si>
  <si>
    <t>pwintpwint11
@4Cinsights</t>
  </si>
  <si>
    <t>domnicastro
.@PaulHagen @WestMonroe @nflambert
@Instart @randyfrisch @Uberflip
@Shutterstock @Calabrio @amtrak
@kristiknight91 @WeAreInMoment
@4Cinsights @AaronGoldman @inmotionnow
@alexwithers_iMN what does #voc
mean to these #cmo https://t.co/UcFsJeafIf</t>
  </si>
  <si>
    <t xml:space="preserve">alexwithers_imn
</t>
  </si>
  <si>
    <t xml:space="preserve">inmotionnow
</t>
  </si>
  <si>
    <t xml:space="preserve">weareinmoment
</t>
  </si>
  <si>
    <t>juliebhunt
RT @DomNicastro: .@PaulHagen @WestMonroe
@nflambert @Instart @randyfrisch
@Uberflip @Shutterstock @Calabrio
@amtrak @kristiknight91 @W…</t>
  </si>
  <si>
    <t xml:space="preserve">w
</t>
  </si>
  <si>
    <t xml:space="preserve">kristiknight91
</t>
  </si>
  <si>
    <t xml:space="preserve">amtrak
</t>
  </si>
  <si>
    <t xml:space="preserve">calabrio
</t>
  </si>
  <si>
    <t xml:space="preserve">shutterstock
</t>
  </si>
  <si>
    <t xml:space="preserve">uberflip
</t>
  </si>
  <si>
    <t xml:space="preserve">randyfrisch
</t>
  </si>
  <si>
    <t>instart
RT @DomNicastro: .@PaulHagen @WestMonroe
@nflambert @Instart @randyfrisch
@Uberflip @Shutterstock @Calabrio
@amtrak @kristiknight91 @W…</t>
  </si>
  <si>
    <t xml:space="preserve">nflambert
</t>
  </si>
  <si>
    <t>westmonroe
RT @DomNicastro: .@PaulHagen @WestMonroe
@nflambert @Instart @randyfrisch
@Uberflip @Shutterstock @Calabrio
@amtrak @kristiknight91 @W…</t>
  </si>
  <si>
    <t xml:space="preserve">paulhagen
</t>
  </si>
  <si>
    <t>cmarcmar2
@4Cinsights @AlokChoudhary01 @social_shakeup
Peace upon all of you good people
I want help for my kids and my
father is imprisoned for my doubts
and my parents are all in Gaza
my husband is closed but she is
helping us</t>
  </si>
  <si>
    <t xml:space="preserve">social_shakeup
</t>
  </si>
  <si>
    <t xml:space="preserve">alokchoudhary01
</t>
  </si>
  <si>
    <t>swordandscript
RT @DomNicastro: .@PaulHagen @WestMonroe
@nflambert @Instart @randyfrisch
@Uberflip @Shutterstock @Calabrio
@amtrak @kristiknight91 @W…</t>
  </si>
  <si>
    <t>supergrobanite
@SlimFast @Boost_Drinks @pureprotein
@MuscleMilk @SpecialK @Herbalife
@Medifast @advocare @Snapple @Capri_Sun
@V8 @Danimals_US @4Cinsights @SoBe
@MiGrapette @CountryTime @jonessodaco
@FrescolitaVe @MtnDewTyphoon Stop
using bad chemicals and refined
sugar in your drinks.</t>
  </si>
  <si>
    <t xml:space="preserve">mtndewtyphoon
</t>
  </si>
  <si>
    <t xml:space="preserve">frescolitave
</t>
  </si>
  <si>
    <t xml:space="preserve">jonessodaco
</t>
  </si>
  <si>
    <t xml:space="preserve">countrytime
</t>
  </si>
  <si>
    <t xml:space="preserve">migrapette
</t>
  </si>
  <si>
    <t xml:space="preserve">sobe
</t>
  </si>
  <si>
    <t xml:space="preserve">danimals_us
</t>
  </si>
  <si>
    <t xml:space="preserve">v8
</t>
  </si>
  <si>
    <t xml:space="preserve">capri_sun
</t>
  </si>
  <si>
    <t xml:space="preserve">snapple
</t>
  </si>
  <si>
    <t xml:space="preserve">advocare
</t>
  </si>
  <si>
    <t xml:space="preserve">medifast
</t>
  </si>
  <si>
    <t xml:space="preserve">herbalife
</t>
  </si>
  <si>
    <t xml:space="preserve">specialk
</t>
  </si>
  <si>
    <t xml:space="preserve">musclemilk
</t>
  </si>
  <si>
    <t xml:space="preserve">pureprotein
</t>
  </si>
  <si>
    <t xml:space="preserve">boost_drinks
</t>
  </si>
  <si>
    <t xml:space="preserve">slimfast
</t>
  </si>
  <si>
    <t>ronaldcpruettjr
RT @adexchanger: Marketing Isn’t
The Only Way To Go Direct To Consumer
https://t.co/MknM33tDho by @LanceNeuhauser,
@4Cinsights</t>
  </si>
  <si>
    <t>adexchanger
Marketing Isn’t The Only Way To
Go Direct To Consumer https://t.co/MknM33tDho
by @LanceNeuhauser, @4Cinsights</t>
  </si>
  <si>
    <t>sjnjkl
@4Cinsights</t>
  </si>
  <si>
    <t>chadanni
RT @AaronGoldman: March Madness
from A(ffinity) to Z(ion) https://t.co/a63ACZotCm
via @4cinsights</t>
  </si>
  <si>
    <t>gogooo85
@jessinaction @4Cinsights @RiseInteractive
Thank you Jess</t>
  </si>
  <si>
    <t xml:space="preserve">riseinteractive
</t>
  </si>
  <si>
    <t xml:space="preserve">jessinaction
</t>
  </si>
  <si>
    <t>paulsmi25487004
The Future of Media Volume 6 â€“
4Câ€™s 4Ps: Four Predictions for
2018 https://t.co/VqNR8U11Aa via
@4Cinsights</t>
  </si>
  <si>
    <t>ean112530
RT @AaronGoldman: March Madness
from A(ffinity) to Z(ion) https://t.co/a63ACZotCm
via @4cinsights</t>
  </si>
  <si>
    <t>irishangels
Do you know what it takes to turn
a great idea into a great company?
Founders of leading #Chicago #tech
companies share how they got started.
@BuiltInChicago @4Cinsights @cleverbridge
@Milyli https://t.co/GhoWJDJuty</t>
  </si>
  <si>
    <t xml:space="preserve">milyli
</t>
  </si>
  <si>
    <t xml:space="preserve">cleverbridge
</t>
  </si>
  <si>
    <t xml:space="preserve">builtinchicago
</t>
  </si>
  <si>
    <t>chicagoedgeblog
RT @IrishAngels: Do you know what
it takes to turn a great idea into
a great company? Founders of leading
#Chicago #tech companies share
hoâ€¦</t>
  </si>
  <si>
    <t>domerund
RT @IrishAngels: Do you know what
it takes to turn a great idea into
a great company? Founders of leading
#Chicago #tech companies share
hoâ€¦</t>
  </si>
  <si>
    <t>laughinliz2015
@4Cinsights</t>
  </si>
  <si>
    <t>kcmctoday
RT @4Cinsights: Thanks for having
us at the #SnapPartnerSummit today,
@Snap! https://t.co/eoWTwIr3gh</t>
  </si>
  <si>
    <t xml:space="preserve">snap
</t>
  </si>
  <si>
    <t>newtechnw
If you love creating software and
have a knack for coding, then you
should grab the chance to be part
of the @4Cinsights. They're one
of our featured employers in our
#NewTechNW job fair. Join us on
April 18th! https://t.co/GlyDnkyUcW
https://t.co/SxT16b1soA</t>
  </si>
  <si>
    <t>masterclassing
RT @MMMagTweets: Martech firm @4Cinsights
acquires stake in @iQmediacorp,
leading to the creation of a unified
TV intelligence network http…</t>
  </si>
  <si>
    <t xml:space="preserve">iqmediacorp
</t>
  </si>
  <si>
    <t>mmmagtweets
Martech firm @4Cinsights acquires
stake in @iQmediacorp, leading
to the creation of a unified TV
intelligence network https://t.co/9IFE6w58QA</t>
  </si>
  <si>
    <t>melynib
RT masterclassing :RT MMMagTweets:
Martech firm 4Cinsights acquires
stake in iQmediacorp, leading to
the creation of a unified TV intelligence
network https://t.co/epoiuRUVEo</t>
  </si>
  <si>
    <t>locken8
RT @AaronGoldman: Bringing new
energy to the TV analytics space!
Kinetiq combines @iQmediacorp and
@teletrax to form the world’s largest
un…</t>
  </si>
  <si>
    <t xml:space="preserve">teletrax
</t>
  </si>
  <si>
    <t>jschoot2010
Kinetiq brings together @4Cinsights’
Teletrax with @iQmediacorp to form
the world’s largest unified TV
intelligence network. https://t.co/3SvemJ6fZV</t>
  </si>
  <si>
    <t>beet_tv
RT @digital_anupam: Kinetiq brings
together @4Cinsights’ Teletrax
with @iQmediacorp to form the world’s
largest unified TV intelligence
net…</t>
  </si>
  <si>
    <t>digital_anupam
Kinetiq brings together @4Cinsights’
Teletrax with @iQmediacorp to form
the world’s largest unified TV
intelligence network. https://t.co/E8lJlOtoVL</t>
  </si>
  <si>
    <t>hershambuoy
RT @4Cinsights: We’re excited to
announce the merger of Teletrax
and @iQmediacorp to create Kinetiq,
the world’s largest unified TV
intelli…</t>
  </si>
  <si>
    <t>mjmac01
Kinetiq brings together @4Cinsights’
Teletrax with @iQmediacorp to form
the world’s largest unified TV
intelligence network. https://t.co/On1GKrdF33</t>
  </si>
  <si>
    <t>channelvmedia
Congratulations to @iQMediacorp
and @4Cinsights' @teletrax on the
creation of @kinetiqtv. Read more
about the merger and new global
TV measurement powerhouse in @friedman_wayne's
column in @mediapost. https://t.co/BnPo2eumAg</t>
  </si>
  <si>
    <t xml:space="preserve">friedman_wayne
</t>
  </si>
  <si>
    <t xml:space="preserve">kinetiqtv
</t>
  </si>
  <si>
    <t>rcbasm
4C Acquires Stake in iQ Media,
Jointly Create Kinetiq, World’s
Largest Unified TV Intelligence
Network — 4C https://t.co/uppJ53q8D5</t>
  </si>
  <si>
    <t>adamjrhawkins
RT @4Cinsights: We’re excited to
announce the merger of Teletrax
and @iQmediacorp to create Kinetiq,
the world’s largest unified TV
intelli…</t>
  </si>
  <si>
    <t>edisonventure
Bold new approach to TV data &amp;amp;
analytics as @edisonventure co
@iQmediacorp merges with @4Cinsights
Teletrax to create Kinetiq. Congrats
to our partners @makopelman, @KellyAFord
and @kevkohn, @woodyderham and
team! https://t.co/LNX4wIh39k https://t.co/RAuYgxO2Jz</t>
  </si>
  <si>
    <t xml:space="preserve">woodyderham
</t>
  </si>
  <si>
    <t xml:space="preserve">kevkohn
</t>
  </si>
  <si>
    <t xml:space="preserve">kellyaford
</t>
  </si>
  <si>
    <t>makopelman
Super excited to announce @iQmediacorp
and @4Cinsights creating the world’s
largest tv intelligence network
through formation of Kinetiq. https://t.co/s03qvZyhDh</t>
  </si>
  <si>
    <t>alexvinogradov4
RT @MMMagTweets: Martech firm @4Cinsights
acquires stake in @iQmediacorp,
leading to the creation of a unified
TV intelligence network http…</t>
  </si>
  <si>
    <t>rapidtvnews
In a move that it says creates
the world’s biggest combined TV
intelligence network, responding
to brands’ and media’s growing
focus on globalisation and hyper
local targeting, @4Cinsights has
taken equity in @iQmediacorp to
create Kinetiq. https://t.co/WVwQ3DqzHT
https://t.co/5O9xYi1u6T</t>
  </si>
  <si>
    <t xml:space="preserve">british_airways
</t>
  </si>
  <si>
    <t>salespath
Awesome #isvmeetup with @mtsembelis
on this evening! Thank you! _xD83D__xDC4F__xD83C__xDFFC_
_xD83D__xDE0A_ #Salesforce @4Cinsights #salesforcelondon
#4C @SalesPath #salesops #salesforceadmins
https://t.co/8o9YrB1NQf</t>
  </si>
  <si>
    <t xml:space="preserve">mtsembelis
</t>
  </si>
  <si>
    <t>michaeltilus
RT @AaronGoldman: A Report Has
No Name #forthethrone #gameofthrones
#got https://t.co/jsaKE0I7HA via
@4cinsights</t>
  </si>
  <si>
    <t>claudiaguedesrj
RT @billwise: This week, I joined
@LanceNeuhauser on @thesqueezecast
to discuss my personal path, the
history of @TeamMediaocean... and
who…</t>
  </si>
  <si>
    <t>scottwax
Exciting news at 4C. Kinetiq brings
together @4Cinsights’ Teletrax
with @iQmediacorp to form the world’s
largest unified TV intelligence
network. https://t.co/hrTFqrMtUd</t>
  </si>
  <si>
    <t xml:space="preserve">entrepreneur
</t>
  </si>
  <si>
    <t xml:space="preserve">joeyjoh
</t>
  </si>
  <si>
    <t>martechadvisor
4C Partners with iQ Media, Launches
Kinetiq a TV Intelligence Network
https://t.co/kltGRNDLY0 @LanceNeuhauser
@iQmediacorp @4Cinsights #MarTechAdvisor
#TVAnalytics #TVAttribution #TVIntelligence</t>
  </si>
  <si>
    <t>kinetiq_tv
RT @MediaPost: .@teletrax @iQMediacorp
Form Kinetiq, Combine Paid Ads,
Earned Media Metrics @4Cinsights
https://t.co/ns1PqwEHu6</t>
  </si>
  <si>
    <t>pipinstalldsk
@4Cinsights *0.01549£* love you+*£%#*</t>
  </si>
  <si>
    <t>aliecebattreal1
Quest For More Linear TV Scale
Links 4C Insights With a4, MASS
Exchange https://t.co/4q6NJfm2Ub
via @4cinsights</t>
  </si>
  <si>
    <t>gabbariele
@4Cinsights please check the Marketing
Distinguo card deck for managers
and entrepreneurs, overfunded on
Kickstarter! https://t.co/TO9Kw0DNRm</t>
  </si>
  <si>
    <t>retweett511
@SAFCSP When you start out blogging
you’re going to hear a lot of different
things on what you should be concentrating
on https://t.co/CSKLGPsIy0 should
focus on SEO, keywords,back links,
or having a great commenting system.
Those things are great and will
have to 4Cinsights wafi</t>
  </si>
  <si>
    <t xml:space="preserve">safcsp
</t>
  </si>
  <si>
    <t>rachlyall
Findings from @4Cinsights reveal
that Game of Thrones engagers were
more vocal about S8 than S7 on
social. Find out how satisfied
fans were with the S8 premiere
in @advancedtv. #GameofThrones
https://t.co/Oo3qSyCiDx</t>
  </si>
  <si>
    <t xml:space="preserve">advancedtv
</t>
  </si>
  <si>
    <t>nchiselhurst
RT @billwise: This week, I joined
@LanceNeuhauser on @thesqueezecast
to discuss my personal path, the
history of @TeamMediaocean... and
who…</t>
  </si>
  <si>
    <t>karankhanna
RT @3G: Congratulations to the
teams at @4Cinsights, @brownforman,
@kertiscreative, and @SparkFoundryWW
for winning this year's Audience
Ho…</t>
  </si>
  <si>
    <t xml:space="preserve">sparkfoundryww
</t>
  </si>
  <si>
    <t xml:space="preserve">kertiscreative
</t>
  </si>
  <si>
    <t xml:space="preserve">brownforman
</t>
  </si>
  <si>
    <t>3g
Congratulations to the teams at
@4Cinsights, @brownforman, @kertiscreative,
and @SparkFoundryWW for winning
this year's Audience Honor in the
Real Time Media Buy category. https://t.co/zquZ7zaBcf</t>
  </si>
  <si>
    <t>marketingland
Which Super Bowl advertisers won
the digital game? Verizon, Bud
Light, Pepsi by @AmyGesenhues https://t.co/DN8bbyXlPy</t>
  </si>
  <si>
    <t xml:space="preserve">amygesenhues
</t>
  </si>
  <si>
    <t xml:space="preserve">mediatelnews
</t>
  </si>
  <si>
    <t xml:space="preserve">mgomd
</t>
  </si>
  <si>
    <t xml:space="preserve">diageogb
</t>
  </si>
  <si>
    <t xml:space="preserve">lan
</t>
  </si>
  <si>
    <t>cmswire
8 CMOs Discuss What Voice of the
Customer Means to Them by @domnicastro
https://t.co/YjEpUfoXs6</t>
  </si>
  <si>
    <t xml:space="preserve">guidedogs
</t>
  </si>
  <si>
    <t xml:space="preserve">mcandc
</t>
  </si>
  <si>
    <t>shortyawards
@4Cinsights @brownforman @kertiscreative
@SparkFoundryWW Congrats!! https://t.co/6xa7ZwCLFe</t>
  </si>
  <si>
    <t xml:space="preserve">adage
</t>
  </si>
  <si>
    <t xml:space="preserve">thoughtsonbiz
</t>
  </si>
  <si>
    <t xml:space="preserve">convene
</t>
  </si>
  <si>
    <t xml:space="preserve">evojetscharter
</t>
  </si>
  <si>
    <t>joycemsullivan
@ECava @4Cinsights Congrats on
the new role! #4CTheFutureofMedia</t>
  </si>
  <si>
    <t>ecava
Optimize your TV upfronts planning
using audience insights through
Scope by @4Cinsights. https://t.co/jft6AUn9YU
https://t.co/gMeGysidVF</t>
  </si>
  <si>
    <t>nyeinnyeinnain5
RT @JoyceMSullivan: @ECava @4Cinsights
Congrats on the new role! #4CTheFutureofMedia</t>
  </si>
  <si>
    <t xml:space="preserve">deadline
</t>
  </si>
  <si>
    <t xml:space="preserve">dadehayes
</t>
  </si>
  <si>
    <t>martechseries
4C Acquires Stake in iQ Media,
Jointly Create Kinetiq, World’s
Largest Unified TV Intelligence
Network https://t.co/XO5tXMchb6
@4Cinsights #MarTech #Tech</t>
  </si>
  <si>
    <t xml:space="preserve">reuters
</t>
  </si>
  <si>
    <t xml:space="preserve">oschiffey
</t>
  </si>
  <si>
    <t xml:space="preserve">adweek
</t>
  </si>
  <si>
    <t xml:space="preserve">businessofapps
</t>
  </si>
  <si>
    <t xml:space="preserve">mwalrath
</t>
  </si>
  <si>
    <t xml:space="preserve">jonahgoodhart
</t>
  </si>
  <si>
    <t xml:space="preserve">q_ldn
</t>
  </si>
  <si>
    <t xml:space="preserve">avseebohm
</t>
  </si>
  <si>
    <t>foundremote
AT&amp;amp;T and Target lead March
TV Social Lift Rankings: https://t.co/aq4B8Hq3XZ
v/ @4Cinsights https://t.co/zFcRiRCnrh</t>
  </si>
  <si>
    <t>kerrymflynn
“We’re seeing great success with
video on Twitter. For Q1 2019,
we saw double-digit increases year-over-year
on Twitter video ad budgets.” -
Aaron Goldman, CMO of @4Cinsights</t>
  </si>
  <si>
    <t>brianlring
RT @kerrymflynn: “We’re seeing
great success with video on Twitter.
For Q1 2019, we saw double-digit
increases year-over-year on Twitter
vi…</t>
  </si>
  <si>
    <t>progresspartner
Congrats to the @iQmediacorp team
on their transaction with @4Cinsights
to jointly create a new entity,
Kinetiq, comprised of iQ Media
and 4C’s @teletrax -- https://t.co/ekB276EoZ6
https://t.co/VcwfDkvAZg</t>
  </si>
  <si>
    <t>mdshahe82431804
4C Launches Audience-Driven Upfronts
Planning Solution to Optimize TV
Ad Budgets https://t.co/VVZSJydkGw
via @4cinsights https://t.co/zm3R3JRQqi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</si>
  <si>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</si>
  <si>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</si>
  <si>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</si>
  <si>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</si>
  <si>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</si>
  <si>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</si>
  <si>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</si>
  <si>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&lt;value&gt;lgreen_redengine@sbcglobal.net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</si>
  <si>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</si>
  <si>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</si>
  <si>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</si>
  <si>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</si>
  <si>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</si>
  <si>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</si>
  <si>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</si>
  <si>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</si>
  <si>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</si>
  <si>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</si>
  <si>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</si>
  <si>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</si>
  <si>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</si>
  <si>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</si>
  <si>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</si>
  <si>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</si>
  <si>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</si>
  <si>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</si>
  <si>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</si>
  <si>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</si>
  <si>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</si>
  <si>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</si>
  <si>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</si>
  <si>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</si>
  <si>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</si>
  <si>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</si>
  <si>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</si>
  <si>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</si>
  <si>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</si>
  <si>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</si>
  <si>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</si>
  <si>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</si>
  <si>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</si>
  <si>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</si>
  <si>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</si>
  <si>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</si>
  <si>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</si>
  <si>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</si>
  <si>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</si>
  <si>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</si>
  <si>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</si>
  <si>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</si>
  <si>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</si>
  <si>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</si>
  <si>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</si>
  <si>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</si>
  <si>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</si>
  <si>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</si>
  <si>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</si>
  <si>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</si>
  <si>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</si>
  <si>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</si>
  <si>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</si>
  <si>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</si>
  <si>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</si>
  <si>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</si>
  <si>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</si>
  <si>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</si>
  <si>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</si>
  <si>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</si>
  <si>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</si>
  <si>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</si>
  <si>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</si>
  <si>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</si>
  <si>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</si>
  <si>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1.0.1.411</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</si>
  <si>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</si>
  <si>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</si>
  <si>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</si>
  <si>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</si>
  <si>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</si>
  <si>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</si>
  <si>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</si>
  <si>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</si>
  <si>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</si>
  <si>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</si>
  <si>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</si>
  <si>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</si>
  <si>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</si>
  <si>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</si>
  <si>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</si>
  <si>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</si>
  <si>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</si>
  <si>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https://www.inc.com/partners-in-leadership/4-steps-to-develop-your-aq-and-make-change-happen.html?platform=hootsuite</t>
  </si>
  <si>
    <t>https://blog.usejournal.com/heres-why-soft-skills-are-more-important-than-technical-skills-6a1a5ea5540a?platform=hootsuite</t>
  </si>
  <si>
    <t>Top URLs in Tweet in G9</t>
  </si>
  <si>
    <t>G8 Count</t>
  </si>
  <si>
    <t>Top URLs in Tweet in G10</t>
  </si>
  <si>
    <t>G9 Count</t>
  </si>
  <si>
    <t>G10 Count</t>
  </si>
  <si>
    <t>Top URLs in Tweet</t>
  </si>
  <si>
    <t>https://www.4cinsights.com/2019/02/06/4c-launches-audience-driven-upfronts-planning-solution-optimize-tv-ad-budgets/ https://www.mediapost.com/publications/article/331967/dating-app-choices-reveal-brand-preferences.html http://www.businessofapps.com/news/brands-are-spending-more-on-pinterest-and-snapchat-ads-says-4c-insights/ http://foundremote.com/cheetos-and-oreo-join-february-tv-social-lift-rankings/?platform=hootsuite https://www.4cinsights.com/2019/02/06/4c-launches-audience-driven-upfronts-planning-solution-optimize-tv-ad-budgets/?utm_source=twitter&amp;utm_medium=organic_social&amp;utm_campaign=pressreleases&amp;utm_content=tvupfronts https://www.4cinsights.com/2019/02/28/brands-can-learn-sneakergate/ https://www.4cinsights.com/resource/january-2019-us-tv-ad-rankings/ https://trib.al/AEiwyp7 https://adage.com/article/digital/snapchat-gives-tinder-some-love-stories-and-announces-new-ad-network-partner-summit https://shortyawards.com/11th/the-kentucky-way-with-woodford-reserve</t>
  </si>
  <si>
    <t>https://www.mediapost.com/publications/article/331967/dating-app-choices-reveal-brand-preferences.html https://adexchanger.com/tv-and-video/dtc-adoption-will-help-make-tv-a-performance-medium/ https://adexchanger.com/data-driven-thinking/marketing-isnt-the-only-way-to-go-direct-to-consumer/ https://www.4cinsights.com/2019/02/06/4c-launches-audience-driven-upfronts-planning-solution-optimize-tv-ad-budgets/ https://www.4cinsights.com/2019/03/28/march-madness-affinity-zion/ https://www.4cinsights.com/2019/02/07/4c-state-media-parsing-d2c-phenomenon/ https://www.4cinsights.com/resource/report-no-name/ https://www.mediapost.com/publications/article/334340/teletrax-iqmedia-form-kinetiq-combie-paid-ads-e.html https://www.4cinsights.com/2019/03/25/episode-12-luxury-time-feat-annastasia-seebohm/ https://www.linkedin.com/pulse/now-deep-freeze-thoughts-polarvortex2019-aaron-goldman/?published=t</t>
  </si>
  <si>
    <t>https://www.4cinsights.com/2019/04/10/4c-acquires-stake-in-iq-media-jointly-create-kinetiq-worlds-largest-unified-tv-intelligence-network/ https://www.mediapost.com/publications/article/334340/teletrax-iqmedia-form-kinetiq-combie-paid-ads-e.html https://progresspartners.com/news-1/progress-partners-advises-iq-media-on-its-transaction-with-4c https://www.martechadvisor.com/news/interactive-marketing/4c-partners-with-iqmedia-launches-kinetiq-a-tv-intelligence-network?utm_source=twitter&amp;utm_medium=social&amp;utm_campaign=mta_120419_Xbc_Link&amp;utm_content=4CPartners&amp;utm_term=nina https://www.4cinsights.com/2019/02/06/4c-launches-audience-driven-upfronts-planning-solution-optimize-tv-ad-budgets/ https://www.rapidtvnews.com/2019030855398/celeb-filled-advert-takes-off-for-ba-in-4c-insights-ad-rankings.html#ixzz5hba7dthe https://www.rapidtvnews.com/2019041155739/4c-insights-acquires-majority-stake-in-iq-media.html#ixzz5kmMrjBMf https://mobilemarketingmagazine.com/4c-insights-iq-media-kinetiq-tv-intelligence-network http://www.iq.media/kinetiq/?utm_content=89114691&amp;utm_medium=social&amp;utm_source=twitter&amp;hss_channel=tw-116505974 https://www.broadcastingcable.com/news/4c-iq-media-create-tv-data-firm-kinetiq</t>
  </si>
  <si>
    <t>http://dlvr.it/R0gvt4 https://twitter.com/cmswire/status/1105485373147250690</t>
  </si>
  <si>
    <t>https://mobilemarketingmagazine.com/4c-insights-iq-media-kinetiq-tv-intelligence-network http://www.4Cinsights.com/stateofmedia https://www.4cinsights.com/2019/04/10/4c-acquires-stake-in-iq-media-jointly-create-kinetiq-worlds-largest-unified-tv-intelligence-network/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</si>
  <si>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</si>
  <si>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</si>
  <si>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</si>
  <si>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</si>
  <si>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</si>
  <si>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</si>
  <si>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</si>
  <si>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</si>
  <si>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</si>
  <si>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inc.com</t>
  </si>
  <si>
    <t>usejournal.com</t>
  </si>
  <si>
    <t>Top Domains in Tweet in G9</t>
  </si>
  <si>
    <t>Top Domains in Tweet in G10</t>
  </si>
  <si>
    <t>Top Domains in Tweet</t>
  </si>
  <si>
    <t>4cinsights.com foundremote.com mediapost.com socialshakeupshow.com shortyawards.com businessofapps.com adexchanger.com trib.al adage.com linkedin.com</t>
  </si>
  <si>
    <t>4cinsights.com adexchanger.com mediapost.com martechseries.com linkedin.com socialshakeupshow.com adweek.com businessofapps.com deadline.com reuters.com</t>
  </si>
  <si>
    <t>4cinsights.com mediapost.com rapidtvnews.com progresspartners.com martechadvisor.com mobilemarketingmagazine.com iq.media broadcastingcable.com</t>
  </si>
  <si>
    <t>dlvr.it twitter.com</t>
  </si>
  <si>
    <t>mobilemarketingmagazine.com 4cinsights.com</t>
  </si>
  <si>
    <t>Top Hashtags in Tweet in Entire Graph</t>
  </si>
  <si>
    <t>brand</t>
  </si>
  <si>
    <t>tech</t>
  </si>
  <si>
    <t>forthethrone</t>
  </si>
  <si>
    <t>got</t>
  </si>
  <si>
    <t>chicago</t>
  </si>
  <si>
    <t>Top Hashtags in Tweet in G1</t>
  </si>
  <si>
    <t>justdoit</t>
  </si>
  <si>
    <t>Top Hashtags in Tweet in G2</t>
  </si>
  <si>
    <t>Top Hashtags in Tweet in G3</t>
  </si>
  <si>
    <t>tvanalytics</t>
  </si>
  <si>
    <t>tvattribution</t>
  </si>
  <si>
    <t>tvintelligence</t>
  </si>
  <si>
    <t>Top Hashtags in Tweet in G4</t>
  </si>
  <si>
    <t>Top Hashtags in Tweet in G5</t>
  </si>
  <si>
    <t>voc</t>
  </si>
  <si>
    <t>cmo</t>
  </si>
  <si>
    <t>Top Hashtags in Tweet in G6</t>
  </si>
  <si>
    <t>Top Hashtags in Tweet in G7</t>
  </si>
  <si>
    <t>Top Hashtags in Tweet in G8</t>
  </si>
  <si>
    <t>sales</t>
  </si>
  <si>
    <t>adaptability</t>
  </si>
  <si>
    <t>curiosity</t>
  </si>
  <si>
    <t>captions</t>
  </si>
  <si>
    <t>accessiblevideo</t>
  </si>
  <si>
    <t>accessibility</t>
  </si>
  <si>
    <t>a11y</t>
  </si>
  <si>
    <t>inclusion</t>
  </si>
  <si>
    <t>Top Hashtags in Tweet in G9</t>
  </si>
  <si>
    <t>Top Hashtags in Tweet in G10</t>
  </si>
  <si>
    <t>Top Hashtags in Tweet</t>
  </si>
  <si>
    <t>4cthefutureofmedia gameofthrones justblewit snappartnersummit polarvortex2019 brandweek justdoit forthethrone got foblondon</t>
  </si>
  <si>
    <t>brand 4cinsights brandweek 4cthefutureofmedia justblewit forthethrone gameofthrones got billyblockchain polarvortex2019</t>
  </si>
  <si>
    <t>sales adaptability curiosity captions accessiblevideo accessibility a11y inclusion</t>
  </si>
  <si>
    <t>Top Words in Tweet in Entire Graph</t>
  </si>
  <si>
    <t>Words in Sentiment List#1: Positive</t>
  </si>
  <si>
    <t>Words in Sentiment List#2: Negative</t>
  </si>
  <si>
    <t>Words in Sentiment List#3: Angry/Violent</t>
  </si>
  <si>
    <t>Non-categorized Words</t>
  </si>
  <si>
    <t>Total Words</t>
  </si>
  <si>
    <t>tv</t>
  </si>
  <si>
    <t>s</t>
  </si>
  <si>
    <t>Top Words in Tweet in G1</t>
  </si>
  <si>
    <t>audience</t>
  </si>
  <si>
    <t>upfronts</t>
  </si>
  <si>
    <t>planning</t>
  </si>
  <si>
    <t>optimize</t>
  </si>
  <si>
    <t>4c</t>
  </si>
  <si>
    <t>social</t>
  </si>
  <si>
    <t>Top Words in Tweet in G2</t>
  </si>
  <si>
    <t>media</t>
  </si>
  <si>
    <t>brands</t>
  </si>
  <si>
    <t>marketing</t>
  </si>
  <si>
    <t>Top Words in Tweet in G3</t>
  </si>
  <si>
    <t>kinetiq</t>
  </si>
  <si>
    <t>intelligence</t>
  </si>
  <si>
    <t>world</t>
  </si>
  <si>
    <t>network</t>
  </si>
  <si>
    <t>largest</t>
  </si>
  <si>
    <t>Top Words in Tweet in G4</t>
  </si>
  <si>
    <t>Top Words in Tweet in G5</t>
  </si>
  <si>
    <t>Top Words in Tweet in G6</t>
  </si>
  <si>
    <t>Top Words in Tweet in G7</t>
  </si>
  <si>
    <t>joining</t>
  </si>
  <si>
    <t>kickoff</t>
  </si>
  <si>
    <t>fireside</t>
  </si>
  <si>
    <t>chat</t>
  </si>
  <si>
    <t>Top Words in Tweet in G8</t>
  </si>
  <si>
    <t>quotient</t>
  </si>
  <si>
    <t>aq</t>
  </si>
  <si>
    <t>cq</t>
  </si>
  <si>
    <t>Top Words in Tweet in G9</t>
  </si>
  <si>
    <t>great</t>
  </si>
  <si>
    <t>know</t>
  </si>
  <si>
    <t>takes</t>
  </si>
  <si>
    <t>turn</t>
  </si>
  <si>
    <t>idea</t>
  </si>
  <si>
    <t>company</t>
  </si>
  <si>
    <t>founders</t>
  </si>
  <si>
    <t>leading</t>
  </si>
  <si>
    <t>#chicago</t>
  </si>
  <si>
    <t>#tech</t>
  </si>
  <si>
    <t>Top Words in Tweet in G10</t>
  </si>
  <si>
    <t>Top Words in Tweet</t>
  </si>
  <si>
    <t>4cinsights tv aarongoldman audience upfronts 3g planning optimize 4c social</t>
  </si>
  <si>
    <t>4cinsights lanceneuhauser tv aarongoldman tanyagazdik adexchanger s media brands marketing</t>
  </si>
  <si>
    <t>iqmediacorp tv 4cinsights kinetiq s teletrax intelligence world network largest</t>
  </si>
  <si>
    <t>domnicastro paulhagen westmonroe nflambert instart randyfrisch uberflip shutterstock calabrio amtrak</t>
  </si>
  <si>
    <t>showpad 4cinsights g2crowd tzoneil aarongoldman joining kickoff fireside chat ryanbonnici</t>
  </si>
  <si>
    <t>4cinsights knorwesh captions quotient aq cq aarongoldman mediatechguy davekaduk kedettman</t>
  </si>
  <si>
    <t>great know takes turn idea company founders leading #chicago #tech</t>
  </si>
  <si>
    <t>acquires stake unified tv intelligence network mmmagtweets martech firm 4cinsights</t>
  </si>
  <si>
    <t>things great</t>
  </si>
  <si>
    <t>Top Word Pairs in Tweet in Entire Graph</t>
  </si>
  <si>
    <t>unified,tv</t>
  </si>
  <si>
    <t>tv,intelligence</t>
  </si>
  <si>
    <t>world,s</t>
  </si>
  <si>
    <t>intelligence,network</t>
  </si>
  <si>
    <t>s,largest</t>
  </si>
  <si>
    <t>optimize,tv</t>
  </si>
  <si>
    <t>upfronts,planning</t>
  </si>
  <si>
    <t>largest,unified</t>
  </si>
  <si>
    <t>teletrax,iqmediacorp</t>
  </si>
  <si>
    <t>lanceneuhauser,4cinsights</t>
  </si>
  <si>
    <t>Top Word Pairs in Tweet in G1</t>
  </si>
  <si>
    <t>brownforman,kertiscreative</t>
  </si>
  <si>
    <t>kertiscreative,sparkfoundryww</t>
  </si>
  <si>
    <t>tv,upfronts</t>
  </si>
  <si>
    <t>through,scope</t>
  </si>
  <si>
    <t>4cinsights,brownforman</t>
  </si>
  <si>
    <t>tv,ad</t>
  </si>
  <si>
    <t>ad,budgets</t>
  </si>
  <si>
    <t>find,out</t>
  </si>
  <si>
    <t>Top Word Pairs in Tweet in G2</t>
  </si>
  <si>
    <t>dating,app</t>
  </si>
  <si>
    <t>direct,consumer</t>
  </si>
  <si>
    <t>app,choices</t>
  </si>
  <si>
    <t>choices,reveal</t>
  </si>
  <si>
    <t>preferences,per</t>
  </si>
  <si>
    <t>reports,tanyagazdik</t>
  </si>
  <si>
    <t>reveal,#brand</t>
  </si>
  <si>
    <t>#brand,preferences</t>
  </si>
  <si>
    <t>per,#4cinsights</t>
  </si>
  <si>
    <t>Top Word Pairs in Tweet in G3</t>
  </si>
  <si>
    <t>form,world</t>
  </si>
  <si>
    <t>iqmediacorp,form</t>
  </si>
  <si>
    <t>4cinsights,teletrax</t>
  </si>
  <si>
    <t>Top Word Pairs in Tweet in G4</t>
  </si>
  <si>
    <t>Top Word Pairs in Tweet in G5</t>
  </si>
  <si>
    <t>paulhagen,westmonroe</t>
  </si>
  <si>
    <t>westmonroe,nflambert</t>
  </si>
  <si>
    <t>nflambert,instart</t>
  </si>
  <si>
    <t>instart,randyfrisch</t>
  </si>
  <si>
    <t>randyfrisch,uberflip</t>
  </si>
  <si>
    <t>uberflip,shutterstock</t>
  </si>
  <si>
    <t>shutterstock,calabrio</t>
  </si>
  <si>
    <t>calabrio,amtrak</t>
  </si>
  <si>
    <t>amtrak,kristiknight91</t>
  </si>
  <si>
    <t>domnicastro,paulhagen</t>
  </si>
  <si>
    <t>Top Word Pairs in Tweet in G6</t>
  </si>
  <si>
    <t>Top Word Pairs in Tweet in G7</t>
  </si>
  <si>
    <t>tzoneil,showpad</t>
  </si>
  <si>
    <t>showpad,aarongoldman</t>
  </si>
  <si>
    <t>aarongoldman,4cinsights</t>
  </si>
  <si>
    <t>4cinsights,joining</t>
  </si>
  <si>
    <t>joining,g2crowd</t>
  </si>
  <si>
    <t>g2crowd,kickoff</t>
  </si>
  <si>
    <t>kickoff,fireside</t>
  </si>
  <si>
    <t>fireside,chat</t>
  </si>
  <si>
    <t>chat,ryanbonnici</t>
  </si>
  <si>
    <t>g2_gabe,tzoneil</t>
  </si>
  <si>
    <t>Top Word Pairs in Tweet in G8</t>
  </si>
  <si>
    <t>aarongoldman,knorwesh</t>
  </si>
  <si>
    <t>knorwesh,mediatechguy</t>
  </si>
  <si>
    <t>mediatechguy,davekaduk</t>
  </si>
  <si>
    <t>davekaduk,kedettman</t>
  </si>
  <si>
    <t>captions,increase</t>
  </si>
  <si>
    <t>top,two</t>
  </si>
  <si>
    <t>two,#sales</t>
  </si>
  <si>
    <t>#sales,skills</t>
  </si>
  <si>
    <t>skills,#adaptability</t>
  </si>
  <si>
    <t>#adaptability,quotient</t>
  </si>
  <si>
    <t>Top Word Pairs in Tweet in G9</t>
  </si>
  <si>
    <t>know,takes</t>
  </si>
  <si>
    <t>takes,turn</t>
  </si>
  <si>
    <t>turn,great</t>
  </si>
  <si>
    <t>great,idea</t>
  </si>
  <si>
    <t>idea,great</t>
  </si>
  <si>
    <t>great,company</t>
  </si>
  <si>
    <t>company,founders</t>
  </si>
  <si>
    <t>founders,leading</t>
  </si>
  <si>
    <t>leading,#chicago</t>
  </si>
  <si>
    <t>#chicago,#tech</t>
  </si>
  <si>
    <t>Top Word Pairs in Tweet in G10</t>
  </si>
  <si>
    <t>Top Word Pairs in Tweet</t>
  </si>
  <si>
    <t>upfronts,planning  optimize,tv  brownforman,kertiscreative  kertiscreative,sparkfoundryww  tv,upfronts  through,scope  4cinsights,brownforman  tv,ad  ad,budgets  find,out</t>
  </si>
  <si>
    <t>lanceneuhauser,4cinsights  dating,app  direct,consumer  app,choices  choices,reveal  preferences,per  reports,tanyagazdik  reveal,#brand  #brand,preferences  per,#4cinsights</t>
  </si>
  <si>
    <t>tv,intelligence  world,s  intelligence,network  s,largest  unified,tv  teletrax,iqmediacorp  form,world  largest,unified  iqmediacorp,form  4cinsights,teletrax</t>
  </si>
  <si>
    <t>paulhagen,westmonroe  westmonroe,nflambert  nflambert,instart  instart,randyfrisch  randyfrisch,uberflip  uberflip,shutterstock  shutterstock,calabrio  calabrio,amtrak  amtrak,kristiknight91  domnicastro,paulhagen</t>
  </si>
  <si>
    <t>tzoneil,showpad  showpad,aarongoldman  aarongoldman,4cinsights  4cinsights,joining  joining,g2crowd  g2crowd,kickoff  kickoff,fireside  fireside,chat  chat,ryanbonnici  g2_gabe,tzoneil</t>
  </si>
  <si>
    <t>aarongoldman,knorwesh  knorwesh,mediatechguy  mediatechguy,davekaduk  davekaduk,kedettman  captions,increase  top,two  two,#sales  #sales,skills  skills,#adaptability  #adaptability,quotient</t>
  </si>
  <si>
    <t>know,takes  takes,turn  turn,great  great,idea  idea,great  great,company  company,founders  founders,leading  leading,#chicago  #chicago,#tech</t>
  </si>
  <si>
    <t>unified,tv  tv,intelligence  intelligence,network  mmmagtweets,martech  martech,firm  firm,4cinsights  4cinsights,acquires  acquires,stake  stake,iqmediacorp  iqmediacorp,leading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</si>
  <si>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</si>
  <si>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</si>
  <si>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</si>
  <si>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</si>
  <si>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</si>
  <si>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</si>
  <si>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</si>
  <si>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</si>
  <si>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</si>
  <si>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</si>
  <si>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</si>
  <si>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</si>
  <si>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</si>
  <si>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</si>
  <si>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</si>
  <si>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</si>
  <si>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</si>
  <si>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</si>
  <si>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</si>
  <si>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</si>
  <si>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</si>
  <si>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</si>
  <si>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</si>
  <si>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4cinsights ecava</t>
  </si>
  <si>
    <t>Top Mentioned in Tweet</t>
  </si>
  <si>
    <t>4cinsights aarongoldman 3g lanceneuhauser brownforman kertiscreative sparkfoundryww iqmediacorp thesqueezecast social_shakeup</t>
  </si>
  <si>
    <t>4cinsights lanceneuhauser aarongoldman adexchanger thesqueezecast tanyagazdik 3g billwise mediapost teammediaocean</t>
  </si>
  <si>
    <t>iqmediacorp 4cinsights teletrax mediapost mmmagtweets aarongoldman lanceneuhauser british_airways edisonventure makopelman</t>
  </si>
  <si>
    <t>boost_drinks pureprotein musclemilk specialk herbalife medifast advocare snapple capri_sun v8</t>
  </si>
  <si>
    <t>wunthompson luma_partners tkawaja iab r2rothenberg forrester forrbmaj matchaworkshq dollarshaveclub _straightfwd_</t>
  </si>
  <si>
    <t>showpad 4cinsights g2crowd aarongoldman ryanbonnici g2_gabe tzoneil michelle_e_vu g</t>
  </si>
  <si>
    <t>4cinsights knorwesh aarongoldman mediatechguy davekaduk kedettman</t>
  </si>
  <si>
    <t>irishangels builtinchicago 4cinsights cleverbridge milyli</t>
  </si>
  <si>
    <t>4cinsights riseinteractive</t>
  </si>
  <si>
    <t>4cinsightsâ</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</si>
  <si>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</si>
  <si>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</si>
  <si>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</si>
  <si>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</si>
  <si>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</si>
  <si>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</si>
  <si>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</si>
  <si>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</si>
  <si>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</si>
  <si>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</si>
  <si>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</si>
  <si>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</si>
  <si>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gabbariele adage marketingland kerrymflynn ecava shortyawards joycemsullivan advancedtv mediatelnews guidedogs</t>
  </si>
  <si>
    <t>reuters mediapost entrepreneur deadline lzankereu adweek ariellabrown woodardhortense adexchanger martechseries</t>
  </si>
  <si>
    <t>british_airways beet_tv mmmagtweets rapidtvnews alexvinogradov4 masterclassing scottwax iqmediacorp edisonventure martechadvisor</t>
  </si>
  <si>
    <t>supergrobanite snapple jonessodaco herbalife boost_drinks musclemilk medifast sobe slimfast advocare</t>
  </si>
  <si>
    <t>amtrak juliebhunt cmswire uberflip shutterstock domnicastro westmonroe nflambert weareinmoment swordandscript</t>
  </si>
  <si>
    <t>samueljscott iab forrester tkawaja landorglobal dollarshaveclub imrgupdate luma_partners r2rothenberg meredithglobal</t>
  </si>
  <si>
    <t>dee_marketing g2crowd ryanbonnici showpad g jvuchicago michelle_e_vu g2_gabe tzoneil</t>
  </si>
  <si>
    <t>surveymonkey samspearsevans alidamw mediatechguy kedettman davekaduk knorwesh</t>
  </si>
  <si>
    <t>domerund chicagoedgeblog builtinchicago irishangels cleverbridge milyli</t>
  </si>
  <si>
    <t>riseinteractive gogooo85 jessinaction</t>
  </si>
  <si>
    <t>melynib andynobbs rcbasm</t>
  </si>
  <si>
    <t>retweett511 safcsp</t>
  </si>
  <si>
    <t>cipisec kiweeone</t>
  </si>
  <si>
    <t>Top URLs in Tweet by Count</t>
  </si>
  <si>
    <t>https://www.mediapost.com/publications/article/331967/dating-app-choices-reveal-brand-preferences.html https://www.4cinsights.com/2019/02/06/4c-launches-audience-driven-upfronts-planning-solution-optimize-tv-ad-budgets/ http://foundremote.com/cheetos-and-oreo-join-february-tv-social-lift-rankings/?platform=hootsuite https://twitter.com/thesqueezecast/status/1110296260400025600 http://www.businessofapps.com/news/brands-are-spending-more-on-pinterest-and-snapchat-ads-says-4c-insights/ https://adage.com/article/digital/snapchat-gives-tinder-some-love-stories-and-announces-new-ad-network-partner-summit https://shortyawards.com/11th/brands-and-orgs/finalists https://www.socialshakeupshow.com/go/2019-social-media-awards/#social-media-award-finalists http://dlvr.it/R0gvt4 https://trib.al/AEiwyp7</t>
  </si>
  <si>
    <t>https://adexchanger.com/data-driven-thinking/marketing-isnt-the-only-way-to-go-direct-to-consumer/ https://www.4cinsights.com/2019/02/06/4c-launches-audience-driven-upfronts-planning-solution-optimize-tv-ad-budgets/</t>
  </si>
  <si>
    <t>https://adexchanger.com/tv-and-video/dtc-adoption-will-help-make-tv-a-performance-medium/ https://www.mediapost.com/publications/article/331967/dating-app-choices-reveal-brand-preferences.html https://adexchanger.com/digital-tv/which-tv-players-could-be-in-the-market-to-acquire-ad-tech/ https://adexchanger.com/platforms/the-ad-buyers-wish-list-for-snapchats-tbd-audience-network/#more-123165 https://www.reuters.com/article/us-twitter-results/twitter-shares-tumble-on-forecasts-for-weaker-revenue-higher-costs-idUSKCN1PW1AS https://martechseries.com/mts-insights/guest-authors/big-game-shows-tv-social-media-work-hand-hand-brands/ https://deadline.com/2019/02/super-bowl-commercials-ad-sales-watch-1202545469/ https://www.4cinsights.com/2019/02/07/4c-state-media-parsing-d2c-phenomenon/</t>
  </si>
  <si>
    <t>https://www.4cinsights.com/2019/02/06/4c-launches-audience-driven-upfronts-planning-solution-optimize-tv-ad-budgets/ https://www.4cinsights.com/2019/03/25/episode-12-luxury-time-feat-annastasia-seebohm/ https://www.4cinsights.com/2019/04/22/episode-15-everythings-free-internet-feat-jonah-goodhart/ http://www.businessofapps.com/news/brands-are-spending-more-on-pinterest-and-snapchat-ads-says-4c-insights/ http://www.adweek.com/brand-marketing/despite-initial-negativity-zion-williamsons-blown-out-shoe-actually-provides-an-opportunity-for-nike/ https://www.4cinsights.com/2019/04/10/4c-acquires-stake-in-iq-media-jointly-create-kinetiq-worlds-largest-unified-tv-intelligence-network/ https://adexchanger.com/data-driven-thinking/marketing-isnt-the-only-way-to-go-direct-to-consumer/ https://adexchanger.com/tv-and-video/dtc-adoption-will-help-make-tv-a-performance-medium/ https://www.socialshakeupshow.com/2019-movers-and-shakers-winners/#.XIcHFHCS7jg.twitter https://www.mediapost.com/publications/article/331967/dating-app-choices-reveal-brand-preferences.html</t>
  </si>
  <si>
    <t>https://www.mediapost.com/publications/article/334340/teletrax-iqmedia-form-kinetiq-combie-paid-ads-e.html https://www.mediapost.com/publications/article/331967/dating-app-choices-reveal-brand-preferences.html</t>
  </si>
  <si>
    <t>https://adexchanger.com/tv-and-video/dtc-adoption-will-help-make-tv-a-performance-medium/ https://www.rapidtvnews.com/2019041155739/4c-insights-acquires-majority-stake-in-iq-media.html#axzz5kpTgAOQA https://www.entrepreneur.com/video/328203 https://adexchanger.com/data-driven-thinking/marketing-isnt-the-only-way-to-go-direct-to-consumer/ https://twitter.com/Marketingland/status/1092517481674092546</t>
  </si>
  <si>
    <t>https://adexchanger.com/data-driven-thinking/marketing-isnt-the-only-way-to-go-direct-to-consumer/ https://adexchanger.com/tv-and-video/dtc-adoption-will-help-make-tv-a-performance-medium/</t>
  </si>
  <si>
    <t>https://www.rapidtvnews.com/2019030855398/celeb-filled-advert-takes-off-for-ba-in-4c-insights-ad-rankings.html#ixzz5hba7dthe https://www.rapidtvnews.com/2019041155739/4c-insights-acquires-majority-stake-in-iq-media.html#ixzz5kmMrjBMf</t>
  </si>
  <si>
    <t>https://www.4cinsights.com/2019/04/10/4c-acquires-stake-in-iq-media-jointly-create-kinetiq-worlds-largest-unified-tv-intelligence-network/ https://www.4cinsights.com/2019/02/06/4c-launches-audience-driven-upfronts-planning-solution-optimize-tv-ad-budgets/</t>
  </si>
  <si>
    <t>https://shortyawards.com/11th/the-kentucky-way-with-woodford-reserve https://www.4cinsights.com/2019/03/25/episode-12-luxury-time-feat-annastasia-seebohm/ http://www.businessofapps.com/news/brands-are-spending-more-on-pinterest-and-snapchat-ads-says-4c-insights/ https://adage.com/article/digital/snapchat-gives-tinder-some-love-stories-and-announces-new-ad-network-partner-summit https://www.socialshakeupshow.com/2019-movers-and-shakers-winners https://www.4cinsights.com/resource/january-2019-us-tv-ad-rankings/ https://www.mediapost.com/publications/article/331967/dating-app-choices-reveal-brand-preferences.html https://www.4cinsights.com/2019/02/06/4c-launches-audience-driven-upfronts-planning-solution-optimize-tv-ad-budgets/ http://www.4Cinsights.com/stateofmedia http://foundremote.com/retailers-join-december-tv-social-lift-rankings-leading-into-holidays</t>
  </si>
  <si>
    <t>http://foundremote.com/?p=3858 http://foundremote.com/cheetos-and-oreo-join-february-tv-social-lift-rankings/?platform=hootsuite http://t-mobile-and-starbucks-lead-january-tv-social-lift-rankings/?platform=hootsuite</t>
  </si>
  <si>
    <t>Top URLs in Tweet by Salience</t>
  </si>
  <si>
    <t>https://www.mediapost.com/publications/article/331967/dating-app-choices-reveal-brand-preferences.html https://www.mediapost.com/publications/article/334340/teletrax-iqmedia-form-kinetiq-combie-paid-ads-e.html</t>
  </si>
  <si>
    <t>Top Domains in Tweet by Count</t>
  </si>
  <si>
    <t>4cinsights.com socialshakeupshow.com mediapost.com adexchanger.com foundremote.com twitter.com businessofapps.com adage.com shortyawards.com dlvr.it</t>
  </si>
  <si>
    <t>adexchanger.com 4cinsights.com</t>
  </si>
  <si>
    <t>adexchanger.com mediapost.com reuters.com martechseries.com deadline.com 4cinsights.com</t>
  </si>
  <si>
    <t>4cinsights.com adexchanger.com businessofapps.com adweek.com socialshakeupshow.com mediapost.com linkedin.com</t>
  </si>
  <si>
    <t>adexchanger.com rapidtvnews.com entrepreneur.com twitter.com</t>
  </si>
  <si>
    <t>4cinsights.com shortyawards.com businessofapps.com adage.com socialshakeupshow.com mediapost.com foundremote.com</t>
  </si>
  <si>
    <t>foundremote.com t-mobile-and-starbucks-lead-january-tv-social-lift-rankings</t>
  </si>
  <si>
    <t>Top Domains in Tweet by Salience</t>
  </si>
  <si>
    <t>t-mobile-and-starbucks-lead-january-tv-social-lift-rankings foundremote.com</t>
  </si>
  <si>
    <t>Top Hashtags in Tweet by Count</t>
  </si>
  <si>
    <t>gameofthrones justblewit thesqueezepodcast foblondon snappartnersummit forthethrone got justdoit brandweek polarvortex2019</t>
  </si>
  <si>
    <t>brand 4cinsights brandweek</t>
  </si>
  <si>
    <t>justblewit brandweek 4cthefutureofmedia billyblockchain forthethrone gameofthrones got justdoit polarvortex2019</t>
  </si>
  <si>
    <t>Top Hashtags in Tweet by Salience</t>
  </si>
  <si>
    <t>Top Words in Tweet by Count</t>
  </si>
  <si>
    <t>#the fukn sexism</t>
  </si>
  <si>
    <t>aarongoldman tv via 3g lanceneuhauser s out data congratulations upfronts</t>
  </si>
  <si>
    <t>explore rise direct consumer trend teach traditional marketers data driven</t>
  </si>
  <si>
    <t>billwise week joined lanceneuhauser thesqueezecast discuss personal path history teammediaocean</t>
  </si>
  <si>
    <t>week #thesqueezepodcast lanceneuhauser sits down evojetscharter convene co founder thoughtsonbiz</t>
  </si>
  <si>
    <t>3g out direct consumer guy squeeze back ceo lanceneuhauser interviews</t>
  </si>
  <si>
    <t>week joined lanceneuhauser thesqueezecast discuss personal path history teammediaocean featured</t>
  </si>
  <si>
    <t>launches audience driven upfronts planning solution optimize tv ad budgets</t>
  </si>
  <si>
    <t>broadsheetcomms twitter s pivot mdaus monetizable daily active users helps</t>
  </si>
  <si>
    <t>aarongoldman marketing adexchanger brands cmo s performance tanyagazdik ceo oschiffey</t>
  </si>
  <si>
    <t>michelle_e_vu thank theresa o neil showpad aaron goldman sharing insights</t>
  </si>
  <si>
    <t>thank theresa o neil showpad aaron goldman sharing insights being</t>
  </si>
  <si>
    <t>tzoneil showpad aarongoldman joining g2crowd kickoff fireside chat ryanbonnici powerful</t>
  </si>
  <si>
    <t>g2_gabe tzoneil showpad aarongoldman joining g2crowd kickoff fireside chat ryanbonnici</t>
  </si>
  <si>
    <t>via lanceneuhauser tv s brands out data 3g media upfronts</t>
  </si>
  <si>
    <t>tanyagazdik mediapost dating app choices reveal #brand preferences per #4cinsights</t>
  </si>
  <si>
    <t>teletrax iqmediacorp form kinetiq paid ads earned media metrics tanyagazdik</t>
  </si>
  <si>
    <t>inscapetv tv convergent branding power advertisers always adored communicated directly</t>
  </si>
  <si>
    <t>tv lanceneuhauser adexchanger channels aarongoldman data new economy scale media</t>
  </si>
  <si>
    <t>tanyagazdik dating app choices reveal #brand preferences per #4cinsights reports</t>
  </si>
  <si>
    <t>mentioned wunthompson luma_partners tkawaja iab r2rothenberg forrester forrbmaj matchaworkshq dollarshaveclub</t>
  </si>
  <si>
    <t>quotient aq cq top two #sales skills #adaptability #curiosity knorwesh</t>
  </si>
  <si>
    <t>#lmacthacomedian #omaha ne #comedy #comedians</t>
  </si>
  <si>
    <t>initially seemed catastrophe #nike opportunity disguise #branding response direct nimble</t>
  </si>
  <si>
    <t>learn optimize tv upfronts planning through scope 4c #4cthefutureofmedia</t>
  </si>
  <si>
    <t>video featuring big thanks amazing customers aarongoldman knorwesh mediatechguy davekaduk</t>
  </si>
  <si>
    <t>captions increase surveymonkey aarongoldman knorwesh mediatechguy davekaduk kedettman without more</t>
  </si>
  <si>
    <t>brands learn sneakergate via</t>
  </si>
  <si>
    <t>brands spending more pinterest snapchat ads</t>
  </si>
  <si>
    <t>paulhagen westmonroe nflambert instart randyfrisch uberflip shutterstock calabrio amtrak kristiknight91</t>
  </si>
  <si>
    <t>alokchoudhary01 social_shakeup peace upon good people want help kids father</t>
  </si>
  <si>
    <t>slimfast boost_drinks pureprotein musclemilk specialk herbalife medifast advocare snapple capri_sun</t>
  </si>
  <si>
    <t>adexchanger marketing isn t way go direct consumer lanceneuhauser</t>
  </si>
  <si>
    <t>lanceneuhauser marketing isn t way go direct consumer dtc adoption</t>
  </si>
  <si>
    <t>aarongoldman march madness ffinity z ion via</t>
  </si>
  <si>
    <t>jessinaction riseinteractive thank jess</t>
  </si>
  <si>
    <t>future media volume 6 â 4câ s 4ps four predictions</t>
  </si>
  <si>
    <t>great irishangels know takes turn idea company founders leading #chicago</t>
  </si>
  <si>
    <t>thanks having #snappartnersummit today snap</t>
  </si>
  <si>
    <t>love creating software knack coding grab chance part one featured</t>
  </si>
  <si>
    <t>mmmagtweets martech firm acquires stake iqmediacorp leading creation unified tv</t>
  </si>
  <si>
    <t>martech firm acquires stake iqmediacorp leading creation unified tv intelligence</t>
  </si>
  <si>
    <t>aarongoldman bringing new energy tv analytics space kinetiq combines iqmediacorp</t>
  </si>
  <si>
    <t>kinetiq brings together teletrax iqmediacorp form world s largest unified</t>
  </si>
  <si>
    <t>digital_anupam kinetiq brings together teletrax iqmediacorp form world s largest</t>
  </si>
  <si>
    <t>re excited announce merger teletrax iqmediacorp create kinetiq world s</t>
  </si>
  <si>
    <t>congratulations iqmediacorp 4cinsights' teletrax creation kinetiqtv read more merger new</t>
  </si>
  <si>
    <t>4c acquires stake iq media jointly create kinetiq world s</t>
  </si>
  <si>
    <t>teletrax iqmediacorp kinetiq world s largest tv re excited announce</t>
  </si>
  <si>
    <t>bold new approach tv data analytics edisonventure co iqmediacorp merges</t>
  </si>
  <si>
    <t>super excited announce iqmediacorp creating world s largest tv intelligence</t>
  </si>
  <si>
    <t>tv s celebratory advert 100th anniversary saw uk flagship airline</t>
  </si>
  <si>
    <t>awesome #isvmeetup mtsembelis evening thank #salesforce #salesforcelondon #4c salespath #salesops</t>
  </si>
  <si>
    <t>aarongoldman report name #forthethrone #gameofthrones #got via</t>
  </si>
  <si>
    <t>tv exciting news 4c kinetiq brings together teletrax iqmediacorp form</t>
  </si>
  <si>
    <t>4c partners iq media launches kinetiq tv intelligence network lanceneuhauser</t>
  </si>
  <si>
    <t>mediapost teletrax iqmediacorp form kinetiq combine paid ads earned media</t>
  </si>
  <si>
    <t>0 01549 love #</t>
  </si>
  <si>
    <t>quest more linear tv scale links 4c insights a4 mass</t>
  </si>
  <si>
    <t>please check marketing distinguo card deck managers entrepreneurs overfunded kickstarter</t>
  </si>
  <si>
    <t>things great safcsp start out blogging re going hear lot</t>
  </si>
  <si>
    <t>s8 findings reveal game thrones engagers more vocal s7 social</t>
  </si>
  <si>
    <t>3g congratulations teams brownforman kertiscreative sparkfoundryww winning year's audience ho</t>
  </si>
  <si>
    <t>tv data congratulations media latest aarongoldman teams brownforman kertiscreative sparkfoundryww</t>
  </si>
  <si>
    <t>super bowl advertisers won digital game verizon bud light pepsi</t>
  </si>
  <si>
    <t>8 cmos discuss voice customer means domnicastro</t>
  </si>
  <si>
    <t>brownforman kertiscreative sparkfoundryww congrats</t>
  </si>
  <si>
    <t>ecava congrats new role #4cthefutureofmedia</t>
  </si>
  <si>
    <t>optimize tv upfronts planning using audience insights through scope</t>
  </si>
  <si>
    <t>joycemsullivan ecava congrats new role #4cthefutureofmedia</t>
  </si>
  <si>
    <t>tv social lift rankings v t lead target march cheetos</t>
  </si>
  <si>
    <t>video twitter year re seeing great success q1 2019 saw</t>
  </si>
  <si>
    <t>twitter year kerrymflynn re seeing great success video q1 2019</t>
  </si>
  <si>
    <t>congrats iqmediacorp team transaction jointly create new entity kinetiq comprised</t>
  </si>
  <si>
    <t>4c launches audience driven upfronts planning solution optimize tv ad</t>
  </si>
  <si>
    <t>Top Words in Tweet by Salience</t>
  </si>
  <si>
    <t>tv aarongoldman via 3g lanceneuhauser s out data congratulations upfronts</t>
  </si>
  <si>
    <t>guy 3g out direct consumer squeeze back ceo lanceneuhauser interviews</t>
  </si>
  <si>
    <t>brands performance tanyagazdik inventory snapchat â marketing adexchanger cmo s</t>
  </si>
  <si>
    <t>via tv lanceneuhauser brands s out data 3g media upfronts</t>
  </si>
  <si>
    <t>tanyagazdik combie combine dating app choices reveal #brand preferences per</t>
  </si>
  <si>
    <t>tv convergent branding power advertisers always adored communicated directly select</t>
  </si>
  <si>
    <t>tv channels aarongoldman data new economy scale media 4cinsights' lanceneuhauser</t>
  </si>
  <si>
    <t>marketing isn t way go direct consumer dtc adoption help</t>
  </si>
  <si>
    <t>masterclassing majority mmmagtweets martech firm acquires stake iqmediacorp leading creation</t>
  </si>
  <si>
    <t>re excited announce merger create unified intelli aarongoldman bringing new</t>
  </si>
  <si>
    <t>s celebratory advert 100th anniversary saw uk flagship airline british_airways</t>
  </si>
  <si>
    <t>exciting news 4c kinetiq brings together teletrax iqmediacorp form world</t>
  </si>
  <si>
    <t>target march cheetos oreo join february mobile starbucks january t</t>
  </si>
  <si>
    <t>Top Word Pairs in Tweet by Count</t>
  </si>
  <si>
    <t>4cinsights,#the  #the,fukn  fukn,sexism</t>
  </si>
  <si>
    <t>via,4cinsights  lanceneuhauser,4cinsights  brownforman,kertiscreative  kertiscreative,sparkfoundryww  find,out  optimize,tv  tv,upfronts  upfronts,planning  through,scope  direct,consumer</t>
  </si>
  <si>
    <t>explore,rise  rise,direct  direct,consumer  consumer,trend  trend,teach  teach,traditional  traditional,marketers  marketers,data  data,driven  driven,campaigns</t>
  </si>
  <si>
    <t>billwise,week  week,joined  joined,lanceneuhauser  lanceneuhauser,thesqueezecast  thesqueezecast,discuss  discuss,personal  personal,path  path,history  history,teammediaocean</t>
  </si>
  <si>
    <t>week,#thesqueezepodcast  #thesqueezepodcast,lanceneuhauser  lanceneuhauser,sits  sits,down  down,evojetscharter  evojetscharter,convene  convene,co  co,founder  founder,thoughtsonbiz  thoughtsonbiz,happy</t>
  </si>
  <si>
    <t>direct,consumer  3g,squeeze  squeeze,back  back,ceo  ceo,lanceneuhauser  lanceneuhauser,4cinsights  4cinsights,interviews  interviews,avseebohm  avseebohm,q_ldn  q_ldn,latest</t>
  </si>
  <si>
    <t>week,joined  joined,lanceneuhauser  lanceneuhauser,thesqueezecast  thesqueezecast,discuss  discuss,personal  personal,path  path,history  history,teammediaocean  teammediaocean,featured  featured,advertising</t>
  </si>
  <si>
    <t>4cinsights,launches  launches,audience  audience,driven  driven,upfronts  upfronts,planning  planning,solution  solution,optimize  optimize,tv  tv,ad  ad,budgets</t>
  </si>
  <si>
    <t>broadsheetcomms,twitter  twitter,s  s,pivot  pivot,mdaus  mdaus,monetizable  monetizable,daily  daily,active  active,users  users,helps  helps,ad</t>
  </si>
  <si>
    <t>cmo,4cinsights  ceo,4cinsights  adexchanger,oschiffey  aarongoldman,cmo  aarongoldman,goldman  performance,medium  dating,app  taken,altogether  altogether,tegna  tegna,already</t>
  </si>
  <si>
    <t>michelle_e_vu,thank  thank,theresa  theresa,o  o,neil  neil,showpad  showpad,aaron  aaron,goldman  goldman,4cinsights  4cinsights,sharing  sharing,insights</t>
  </si>
  <si>
    <t>thank,theresa  theresa,o  o,neil  neil,showpad  showpad,aaron  aaron,goldman  goldman,4cinsights  4cinsights,sharing  sharing,insights  insights,being</t>
  </si>
  <si>
    <t>tzoneil,showpad  showpad,aarongoldman  aarongoldman,4cinsights  4cinsights,joining  joining,g2crowd  g2crowd,kickoff  kickoff,fireside  fireside,chat  chat,ryanbonnici  ryanbonnici,powerful</t>
  </si>
  <si>
    <t>g2_gabe,tzoneil  tzoneil,showpad  showpad,aarongoldman  aarongoldman,4cinsights  4cinsights,joining  joining,g2crowd  g2crowd,kickoff  kickoff,fireside  fireside,chat  chat,ryanbonnici</t>
  </si>
  <si>
    <t>via,4cinsights  direct,consumer  lanceneuhauser,4cinsights  living,room  optimize,tv  tv,upfronts  upfronts,planning  through,scope  hard,pick  pick,favorite</t>
  </si>
  <si>
    <t>mediapost,dating  dating,app  app,choices  choices,reveal  reveal,#brand  #brand,preferences  preferences,per  per,#4cinsights  #4cinsights,reports  reports,tanyagazdik</t>
  </si>
  <si>
    <t>teletrax,iqmediacorp  iqmediacorp,form  form,kinetiq  paid,ads  ads,earned  earned,media  media,metrics  metrics,4cinsights  kinetiq,combie  combie,paid</t>
  </si>
  <si>
    <t>inscapetv,convergent  convergent,tv  tv,branding  branding,power  power,advertisers  advertisers,always  always,adored  adored,tv  tv,communicated  communicated,directly</t>
  </si>
  <si>
    <t>data,new  new,economy  economy,scale  scale,media  lanceneuhauser,adexchanger  congratulations,partner  partner,4cinsights  4cinsights,investment  investment,iqmediacorp  iqmediacorp,create</t>
  </si>
  <si>
    <t>dating,app  app,choices  choices,reveal  reveal,#brand  #brand,preferences  preferences,per  per,#4cinsights  #4cinsights,reports  reports,tanyagazdik  tanyagazdik,tanyagazdik</t>
  </si>
  <si>
    <t>mentioned,wunthompson  wunthompson,luma_partners  luma_partners,tkawaja  tkawaja,iab  iab,r2rothenberg  r2rothenberg,forrester  forrester,forrbmaj  forrbmaj,matchaworkshq  matchaworkshq,dollarshaveclub  dollarshaveclub,_straightfwd_</t>
  </si>
  <si>
    <t>top,two  two,#sales  #sales,skills  skills,#adaptability  #adaptability,quotient  quotient,aq  aq,#curiosity  #curiosity,quotient  quotient,cq  cq,knorwesh</t>
  </si>
  <si>
    <t>4cinsights,#lmacthacomedian  #lmacthacomedian,#omaha  #omaha,ne  ne,#comedy  #comedy,#comedians</t>
  </si>
  <si>
    <t>initially,seemed  seemed,catastrophe  catastrophe,#nike  #nike,opportunity  opportunity,disguise  disguise,#branding  #branding,response  response,direct  direct,nimble  nimble,#zionwilliamson</t>
  </si>
  <si>
    <t>4cinsights,learn  learn,optimize  optimize,tv  tv,upfronts  upfronts,planning  planning,through  through,scope  scope,4c  4c,#4cthefutureofmedia</t>
  </si>
  <si>
    <t>video,featuring  featuring,4cinsights  4cinsights,big  big,thanks  thanks,amazing  amazing,customers  customers,aarongoldman  aarongoldman,knorwesh  knorwesh,mediatechguy  mediatechguy,davekaduk</t>
  </si>
  <si>
    <t>captions,increase  surveymonkey,4cinsights  4cinsights,aarongoldman  aarongoldman,knorwesh  knorwesh,mediatechguy  mediatechguy,davekaduk  davekaduk,kedettman  kedettman,without  without,captions  captions,more</t>
  </si>
  <si>
    <t>brands,learn  learn,sneakergate  sneakergate,via  via,4cinsights</t>
  </si>
  <si>
    <t>brands,spending  spending,more  more,pinterest  pinterest,snapchat  snapchat,ads  ads,4cinsights</t>
  </si>
  <si>
    <t>paulhagen,westmonroe  westmonroe,nflambert  nflambert,instart  instart,randyfrisch  randyfrisch,uberflip  uberflip,shutterstock  shutterstock,calabrio  calabrio,amtrak  amtrak,kristiknight91  kristiknight91,weareinmoment</t>
  </si>
  <si>
    <t>domnicastro,paulhagen  paulhagen,westmonroe  westmonroe,nflambert  nflambert,instart  instart,randyfrisch  randyfrisch,uberflip  uberflip,shutterstock  shutterstock,calabrio  calabrio,amtrak  amtrak,kristiknight91</t>
  </si>
  <si>
    <t>4cinsights,alokchoudhary01  alokchoudhary01,social_shakeup  social_shakeup,peace  peace,upon  upon,good  good,people  people,want  want,help  help,kids  kids,father</t>
  </si>
  <si>
    <t>slimfast,boost_drinks  boost_drinks,pureprotein  pureprotein,musclemilk  musclemilk,specialk  specialk,herbalife  herbalife,medifast  medifast,advocare  advocare,snapple  snapple,capri_sun  capri_sun,v8</t>
  </si>
  <si>
    <t>adexchanger,marketing  marketing,isn  isn,t  t,way  way,go  go,direct  direct,consumer  consumer,lanceneuhauser  lanceneuhauser,4cinsights</t>
  </si>
  <si>
    <t>lanceneuhauser,4cinsights  marketing,isn  isn,t  t,way  way,go  go,direct  direct,consumer  consumer,lanceneuhauser  dtc,adoption  adoption,help</t>
  </si>
  <si>
    <t>aarongoldman,march  march,madness  madness,ffinity  ffinity,z  z,ion  ion,via  via,4cinsights</t>
  </si>
  <si>
    <t>jessinaction,4cinsights  4cinsights,riseinteractive  riseinteractive,thank  thank,jess</t>
  </si>
  <si>
    <t>future,media  media,volume  volume,6  6,â  â,4câ  4câ,s  s,4ps  4ps,four  four,predictions  predictions,2018</t>
  </si>
  <si>
    <t>irishangels,know  know,takes  takes,turn  turn,great  great,idea  idea,great  great,company  company,founders  founders,leading  leading,#chicago</t>
  </si>
  <si>
    <t>4cinsights,thanks  thanks,having  having,#snappartnersummit  #snappartnersummit,today  today,snap</t>
  </si>
  <si>
    <t>love,creating  creating,software  software,knack  knack,coding  coding,grab  grab,chance  chance,part  part,4cinsights  4cinsights,one  one,featured</t>
  </si>
  <si>
    <t>mmmagtweets,martech  martech,firm  firm,4cinsights  4cinsights,acquires  acquires,stake  stake,iqmediacorp  iqmediacorp,leading  leading,creation  creation,unified  unified,tv</t>
  </si>
  <si>
    <t>martech,firm  firm,4cinsights  4cinsights,acquires  acquires,stake  stake,iqmediacorp  iqmediacorp,leading  leading,creation  creation,unified  unified,tv  tv,intelligence</t>
  </si>
  <si>
    <t>mmmagtweets,martech  martech,firm  firm,4cinsights  4cinsights,acquires  stake,iqmediacorp  iqmediacorp,leading  leading,creation  creation,unified  unified,tv  tv,intelligence</t>
  </si>
  <si>
    <t>aarongoldman,bringing  bringing,new  new,energy  energy,tv  tv,analytics  analytics,space  space,kinetiq  kinetiq,combines  combines,iqmediacorp  iqmediacorp,teletrax</t>
  </si>
  <si>
    <t>kinetiq,brings  brings,together  together,4cinsights  4cinsights,teletrax  teletrax,iqmediacorp  iqmediacorp,form  form,world  world,s  s,largest  largest,unified</t>
  </si>
  <si>
    <t>digital_anupam,kinetiq  kinetiq,brings  brings,together  together,4cinsights  4cinsights,teletrax  teletrax,iqmediacorp  iqmediacorp,form  form,world  world,s  s,largest</t>
  </si>
  <si>
    <t>4cinsights,re  re,excited  excited,announce  announce,merger  merger,teletrax  teletrax,iqmediacorp  iqmediacorp,create  create,kinetiq  kinetiq,world  world,s</t>
  </si>
  <si>
    <t>congratulations,iqmediacorp  iqmediacorp,4cinsights'  4cinsights',teletrax  teletrax,creation  creation,kinetiqtv  kinetiqtv,read  read,more  more,merger  merger,new  new,global</t>
  </si>
  <si>
    <t>4c,acquires  acquires,stake  stake,iq  iq,media  media,jointly  jointly,create  create,kinetiq  kinetiq,world  world,s  s,largest</t>
  </si>
  <si>
    <t>world,s  s,largest  4cinsights,re  re,excited  excited,announce  announce,merger  merger,teletrax  teletrax,iqmediacorp  iqmediacorp,create  create,kinetiq</t>
  </si>
  <si>
    <t>bold,new  new,approach  approach,tv  tv,data  data,analytics  analytics,edisonventure  edisonventure,co  co,iqmediacorp  iqmediacorp,merges  merges,4cinsights</t>
  </si>
  <si>
    <t>super,excited  excited,announce  announce,iqmediacorp  iqmediacorp,4cinsights  4cinsights,creating  creating,world  world,s  s,largest  largest,tv  tv,intelligence</t>
  </si>
  <si>
    <t>celebratory,advert  advert,100th  100th,anniversary  anniversary,saw  saw,uk  uk,flagship  flagship,airline  airline,british_airways  british_airways,break  break,top</t>
  </si>
  <si>
    <t>awesome,#isvmeetup  #isvmeetup,mtsembelis  mtsembelis,evening  evening,thank  thank,#salesforce  #salesforce,4cinsights  4cinsights,#salesforcelondon  #salesforcelondon,#4c  #4c,salespath  salespath,#salesops</t>
  </si>
  <si>
    <t>aarongoldman,report  report,name  name,#forthethrone  #forthethrone,#gameofthrones  #gameofthrones,#got  #got,via  via,4cinsights</t>
  </si>
  <si>
    <t>exciting,news  news,4c  4c,kinetiq  kinetiq,brings  brings,together  together,4cinsights  4cinsights,teletrax  teletrax,iqmediacorp  iqmediacorp,form  form,world</t>
  </si>
  <si>
    <t>4c,partners  partners,iq  iq,media  media,launches  launches,kinetiq  kinetiq,tv  tv,intelligence  intelligence,network  network,lanceneuhauser  lanceneuhauser,iqmediacorp</t>
  </si>
  <si>
    <t>mediapost,teletrax  teletrax,iqmediacorp  iqmediacorp,form  form,kinetiq  kinetiq,combine  combine,paid  paid,ads  ads,earned  earned,media  media,metrics</t>
  </si>
  <si>
    <t>4cinsights,0  0,01549  01549,love  love,#</t>
  </si>
  <si>
    <t>quest,more  more,linear  linear,tv  tv,scale  scale,links  links,4c  4c,insights  insights,a4  a4,mass  mass,exchange</t>
  </si>
  <si>
    <t>4cinsights,please  please,check  check,marketing  marketing,distinguo  distinguo,card  card,deck  deck,managers  managers,entrepreneurs  entrepreneurs,overfunded  overfunded,kickstarter</t>
  </si>
  <si>
    <t>safcsp,start  start,out  out,blogging  blogging,re  re,going  going,hear  hear,lot  lot,different  different,things  things,concentrating</t>
  </si>
  <si>
    <t>findings,4cinsights  4cinsights,reveal  reveal,game  game,thrones  thrones,engagers  engagers,more  more,vocal  vocal,s8  s8,s7  s7,social</t>
  </si>
  <si>
    <t>3g,congratulations  congratulations,teams  teams,4cinsights  4cinsights,brownforman  brownforman,kertiscreative  kertiscreative,sparkfoundryww  sparkfoundryww,winning  winning,year's  year's,audience  audience,ho</t>
  </si>
  <si>
    <t>data,4cinsights  congratulations,teams  teams,4cinsights  4cinsights,brownforman  brownforman,kertiscreative  kertiscreative,sparkfoundryww  being,named  according,4cinsights  squeeze,back  back,ceo</t>
  </si>
  <si>
    <t>super,bowl  bowl,advertisers  advertisers,won  won,digital  digital,game  game,verizon  verizon,bud  bud,light  light,pepsi  pepsi,amygesenhues</t>
  </si>
  <si>
    <t>8,cmos  cmos,discuss  discuss,voice  voice,customer  customer,means  means,domnicastro</t>
  </si>
  <si>
    <t>4cinsights,brownforman  brownforman,kertiscreative  kertiscreative,sparkfoundryww  sparkfoundryww,congrats</t>
  </si>
  <si>
    <t>ecava,4cinsights  4cinsights,congrats  congrats,new  new,role  role,#4cthefutureofmedia</t>
  </si>
  <si>
    <t>optimize,tv  tv,upfronts  upfronts,planning  planning,using  using,audience  audience,insights  insights,through  through,scope  scope,4cinsights</t>
  </si>
  <si>
    <t>joycemsullivan,ecava  ecava,4cinsights  4cinsights,congrats  congrats,new  new,role  role,#4cthefutureofmedia</t>
  </si>
  <si>
    <t>tv,social  social,lift  lift,rankings  rankings,v  v,4cinsights  t,target  target,lead  lead,march  march,tv  cheetos,oreo</t>
  </si>
  <si>
    <t>re,seeing  seeing,great  great,success  success,video  video,twitter  twitter,q1  q1,2019  2019,saw  saw,double  double,digit</t>
  </si>
  <si>
    <t>kerrymflynn,re  re,seeing  seeing,great  great,success  success,video  video,twitter  twitter,q1  q1,2019  2019,saw  saw,double</t>
  </si>
  <si>
    <t>congrats,iqmediacorp  iqmediacorp,team  team,transaction  transaction,4cinsights  4cinsights,jointly  jointly,create  create,new  new,entity  entity,kinetiq  kinetiq,comprised</t>
  </si>
  <si>
    <t>4c,launches  launches,audience  audience,driven  driven,upfronts  upfronts,planning  planning,solution  solution,optimize  optimize,tv  tv,ad  ad,budgets</t>
  </si>
  <si>
    <t>Top Word Pairs in Tweet by Salience</t>
  </si>
  <si>
    <t>kinetiq,combie  combie,paid  kinetiq,combine  combine,paid  dating,app  app,choices  choices,reveal  reveal,#brand  #brand,preferences  preferences,per</t>
  </si>
  <si>
    <t>marketing,isn  isn,t  t,way  way,go  go,direct  direct,consumer  consumer,lanceneuhauser  dtc,adoption  adoption,help  help,make</t>
  </si>
  <si>
    <t>masterclassing,mmmagtweets  acquires,majority  majority,stake  acquires,stake  mmmagtweets,martech  martech,firm  firm,4cinsights  4cinsights,acquires  stake,iqmediacorp  iqmediacorp,leading</t>
  </si>
  <si>
    <t>4cinsights,re  re,excited  excited,announce  announce,merger  merger,teletrax  teletrax,iqmediacorp  iqmediacorp,create  create,kinetiq  kinetiq,world  largest,unified</t>
  </si>
  <si>
    <t>t,target  target,lead  lead,march  march,tv  cheetos,oreo  oreo,join  join,february  february,tv  t,mobile  mobile,starbucks</t>
  </si>
  <si>
    <t>Word</t>
  </si>
  <si>
    <t>unified</t>
  </si>
  <si>
    <t>data</t>
  </si>
  <si>
    <t>out</t>
  </si>
  <si>
    <t>new</t>
  </si>
  <si>
    <t>consumer</t>
  </si>
  <si>
    <t>form</t>
  </si>
  <si>
    <t>insights</t>
  </si>
  <si>
    <t>through</t>
  </si>
  <si>
    <t>direct</t>
  </si>
  <si>
    <t>ad</t>
  </si>
  <si>
    <t>create</t>
  </si>
  <si>
    <t>congratulations</t>
  </si>
  <si>
    <t>app</t>
  </si>
  <si>
    <t>scope</t>
  </si>
  <si>
    <t>dating</t>
  </si>
  <si>
    <t>t</t>
  </si>
  <si>
    <t>top</t>
  </si>
  <si>
    <t>reveal</t>
  </si>
  <si>
    <t>driven</t>
  </si>
  <si>
    <t>re</t>
  </si>
  <si>
    <t>ads</t>
  </si>
  <si>
    <t>more</t>
  </si>
  <si>
    <t>acquires</t>
  </si>
  <si>
    <t>stake</t>
  </si>
  <si>
    <t>using</t>
  </si>
  <si>
    <t>twitter</t>
  </si>
  <si>
    <t>ceo</t>
  </si>
  <si>
    <t>being</t>
  </si>
  <si>
    <t>week</t>
  </si>
  <si>
    <t>discuss</t>
  </si>
  <si>
    <t>advertisers</t>
  </si>
  <si>
    <t>marketers</t>
  </si>
  <si>
    <t>creation</t>
  </si>
  <si>
    <t>learn</t>
  </si>
  <si>
    <t>choices</t>
  </si>
  <si>
    <t>preferences</t>
  </si>
  <si>
    <t>per</t>
  </si>
  <si>
    <t>reports</t>
  </si>
  <si>
    <t>year</t>
  </si>
  <si>
    <t>rankings</t>
  </si>
  <si>
    <t>reach</t>
  </si>
  <si>
    <t>buyers</t>
  </si>
  <si>
    <t>#4cthefutureofmedia</t>
  </si>
  <si>
    <t>teams</t>
  </si>
  <si>
    <t>rise</t>
  </si>
  <si>
    <t>trend</t>
  </si>
  <si>
    <t>excited</t>
  </si>
  <si>
    <t>announce</t>
  </si>
  <si>
    <t>state</t>
  </si>
  <si>
    <t>report</t>
  </si>
  <si>
    <t>joined</t>
  </si>
  <si>
    <t>brings</t>
  </si>
  <si>
    <t>together</t>
  </si>
  <si>
    <t>martech</t>
  </si>
  <si>
    <t>firm</t>
  </si>
  <si>
    <t>performance</t>
  </si>
  <si>
    <t>launches</t>
  </si>
  <si>
    <t>budgets</t>
  </si>
  <si>
    <t>congrats</t>
  </si>
  <si>
    <t>video</t>
  </si>
  <si>
    <t>goldman</t>
  </si>
  <si>
    <t>march</t>
  </si>
  <si>
    <t>lift</t>
  </si>
  <si>
    <t>latest</t>
  </si>
  <si>
    <t>name</t>
  </si>
  <si>
    <t>better</t>
  </si>
  <si>
    <t>â</t>
  </si>
  <si>
    <t>game</t>
  </si>
  <si>
    <t>super</t>
  </si>
  <si>
    <t>check</t>
  </si>
  <si>
    <t>teach</t>
  </si>
  <si>
    <t>traditional</t>
  </si>
  <si>
    <t>find</t>
  </si>
  <si>
    <t>merger</t>
  </si>
  <si>
    <t>personal</t>
  </si>
  <si>
    <t>path</t>
  </si>
  <si>
    <t>history</t>
  </si>
  <si>
    <t>#gameofthrones</t>
  </si>
  <si>
    <t>paid</t>
  </si>
  <si>
    <t>analytics</t>
  </si>
  <si>
    <t>share</t>
  </si>
  <si>
    <t>isn</t>
  </si>
  <si>
    <t>way</t>
  </si>
  <si>
    <t>go</t>
  </si>
  <si>
    <t>dtc</t>
  </si>
  <si>
    <t>help</t>
  </si>
  <si>
    <t>medium</t>
  </si>
  <si>
    <t>power</t>
  </si>
  <si>
    <t>#brand</t>
  </si>
  <si>
    <t>#4cinsights</t>
  </si>
  <si>
    <t>solution</t>
  </si>
  <si>
    <t>iq</t>
  </si>
  <si>
    <t>saw</t>
  </si>
  <si>
    <t>v</t>
  </si>
  <si>
    <t>february</t>
  </si>
  <si>
    <t>back</t>
  </si>
  <si>
    <t>guy</t>
  </si>
  <si>
    <t>#justblewit</t>
  </si>
  <si>
    <t>want</t>
  </si>
  <si>
    <t>engagement</t>
  </si>
  <si>
    <t>living</t>
  </si>
  <si>
    <t>room</t>
  </si>
  <si>
    <t>founder</t>
  </si>
  <si>
    <t>named</t>
  </si>
  <si>
    <t>future</t>
  </si>
  <si>
    <t>bowl</t>
  </si>
  <si>
    <t>quote</t>
  </si>
  <si>
    <t>exploring</t>
  </si>
  <si>
    <t>winning</t>
  </si>
  <si>
    <t>year's</t>
  </si>
  <si>
    <t>according</t>
  </si>
  <si>
    <t>2018</t>
  </si>
  <si>
    <t>love</t>
  </si>
  <si>
    <t>investment</t>
  </si>
  <si>
    <t>thank</t>
  </si>
  <si>
    <t>bringing</t>
  </si>
  <si>
    <t>energy</t>
  </si>
  <si>
    <t>space</t>
  </si>
  <si>
    <t>combines</t>
  </si>
  <si>
    <t>4cinsights'</t>
  </si>
  <si>
    <t>madness</t>
  </si>
  <si>
    <t>ffinity</t>
  </si>
  <si>
    <t>z</t>
  </si>
  <si>
    <t>ion</t>
  </si>
  <si>
    <t>adoption</t>
  </si>
  <si>
    <t>make</t>
  </si>
  <si>
    <t>audiences</t>
  </si>
  <si>
    <t>#brandweek</t>
  </si>
  <si>
    <t>jointly</t>
  </si>
  <si>
    <t>seeing</t>
  </si>
  <si>
    <t>2019</t>
  </si>
  <si>
    <t>over</t>
  </si>
  <si>
    <t>aaron</t>
  </si>
  <si>
    <t>join</t>
  </si>
  <si>
    <t>january</t>
  </si>
  <si>
    <t>squeeze</t>
  </si>
  <si>
    <t>interviews</t>
  </si>
  <si>
    <t>episode</t>
  </si>
  <si>
    <t>pick</t>
  </si>
  <si>
    <t>favorite</t>
  </si>
  <si>
    <t>working</t>
  </si>
  <si>
    <t>look</t>
  </si>
  <si>
    <t>wisdom</t>
  </si>
  <si>
    <t>take</t>
  </si>
  <si>
    <t>actually</t>
  </si>
  <si>
    <t>opportunity</t>
  </si>
  <si>
    <t>snapchat</t>
  </si>
  <si>
    <t>partner</t>
  </si>
  <si>
    <t>pivot</t>
  </si>
  <si>
    <t>mdaus</t>
  </si>
  <si>
    <t>monetizable</t>
  </si>
  <si>
    <t>daily</t>
  </si>
  <si>
    <t>active</t>
  </si>
  <si>
    <t>users</t>
  </si>
  <si>
    <t>helps</t>
  </si>
  <si>
    <t>understand</t>
  </si>
  <si>
    <t>potential</t>
  </si>
  <si>
    <t>advertising</t>
  </si>
  <si>
    <t>read</t>
  </si>
  <si>
    <t>experience</t>
  </si>
  <si>
    <t>co</t>
  </si>
  <si>
    <t>finalist</t>
  </si>
  <si>
    <t>facebook</t>
  </si>
  <si>
    <t>customer</t>
  </si>
  <si>
    <t>means</t>
  </si>
  <si>
    <t>digital</t>
  </si>
  <si>
    <t>ho</t>
  </si>
  <si>
    <t>intelli</t>
  </si>
  <si>
    <t>movers</t>
  </si>
  <si>
    <t>shakers</t>
  </si>
  <si>
    <t>q4</t>
  </si>
  <si>
    <t>s8</t>
  </si>
  <si>
    <t>having</t>
  </si>
  <si>
    <t>scale</t>
  </si>
  <si>
    <t>earned</t>
  </si>
  <si>
    <t>metrics</t>
  </si>
  <si>
    <t>now</t>
  </si>
  <si>
    <t>#forthethrone</t>
  </si>
  <si>
    <t>#got</t>
  </si>
  <si>
    <t>uk</t>
  </si>
  <si>
    <t>april</t>
  </si>
  <si>
    <t>thanks</t>
  </si>
  <si>
    <t>companies</t>
  </si>
  <si>
    <t>convergent</t>
  </si>
  <si>
    <t>branding</t>
  </si>
  <si>
    <t>always</t>
  </si>
  <si>
    <t>adored</t>
  </si>
  <si>
    <t>communicated</t>
  </si>
  <si>
    <t>directly</t>
  </si>
  <si>
    <t>select</t>
  </si>
  <si>
    <t>pinterest</t>
  </si>
  <si>
    <t>sneakergate</t>
  </si>
  <si>
    <t>htt</t>
  </si>
  <si>
    <t>affinities</t>
  </si>
  <si>
    <t>parsing</t>
  </si>
  <si>
    <t>d2c</t>
  </si>
  <si>
    <t>phenomenon</t>
  </si>
  <si>
    <t>team</t>
  </si>
  <si>
    <t>success</t>
  </si>
  <si>
    <t>q1</t>
  </si>
  <si>
    <t>double</t>
  </si>
  <si>
    <t>digit</t>
  </si>
  <si>
    <t>increases</t>
  </si>
  <si>
    <t>target</t>
  </si>
  <si>
    <t>lead</t>
  </si>
  <si>
    <t>cheetos</t>
  </si>
  <si>
    <t>oreo</t>
  </si>
  <si>
    <t>hard</t>
  </si>
  <si>
    <t>ep</t>
  </si>
  <si>
    <t>season</t>
  </si>
  <si>
    <t>2</t>
  </si>
  <si>
    <t>kicked</t>
  </si>
  <si>
    <t>strong</t>
  </si>
  <si>
    <t>interviewing</t>
  </si>
  <si>
    <t>podcast</t>
  </si>
  <si>
    <t>hear</t>
  </si>
  <si>
    <t>random</t>
  </si>
  <si>
    <t>phone</t>
  </si>
  <si>
    <t>call</t>
  </si>
  <si>
    <t>doubleclick</t>
  </si>
  <si>
    <t>mike</t>
  </si>
  <si>
    <t>website</t>
  </si>
  <si>
    <t>here's</t>
  </si>
  <si>
    <t>despite</t>
  </si>
  <si>
    <t>initial</t>
  </si>
  <si>
    <t>negativity</t>
  </si>
  <si>
    <t>zion</t>
  </si>
  <si>
    <t>williamson</t>
  </si>
  <si>
    <t>blown</t>
  </si>
  <si>
    <t>shoe</t>
  </si>
  <si>
    <t>provides</t>
  </si>
  <si>
    <t>taken</t>
  </si>
  <si>
    <t>large</t>
  </si>
  <si>
    <t>inventory</t>
  </si>
  <si>
    <t>œmultiscreen</t>
  </si>
  <si>
    <t>transforming</t>
  </si>
  <si>
    <t>point</t>
  </si>
  <si>
    <t>sometimes</t>
  </si>
  <si>
    <t>chief</t>
  </si>
  <si>
    <t>sense</t>
  </si>
  <si>
    <t>viewers</t>
  </si>
  <si>
    <t>values</t>
  </si>
  <si>
    <t>role</t>
  </si>
  <si>
    <t>#thesqueezepodcast</t>
  </si>
  <si>
    <t>sits</t>
  </si>
  <si>
    <t>down</t>
  </si>
  <si>
    <t>discusses</t>
  </si>
  <si>
    <t>snap's</t>
  </si>
  <si>
    <t>opportunities</t>
  </si>
  <si>
    <t>work</t>
  </si>
  <si>
    <t>social_shakeup's</t>
  </si>
  <si>
    <t>good</t>
  </si>
  <si>
    <t>8</t>
  </si>
  <si>
    <t>cmos</t>
  </si>
  <si>
    <t>voice</t>
  </si>
  <si>
    <t>marks</t>
  </si>
  <si>
    <t>watershed</t>
  </si>
  <si>
    <t>moment</t>
  </si>
  <si>
    <t>sellers</t>
  </si>
  <si>
    <t>embrace</t>
  </si>
  <si>
    <t>truly</t>
  </si>
  <si>
    <t>methodologies</t>
  </si>
  <si>
    <t>won</t>
  </si>
  <si>
    <t>verizon</t>
  </si>
  <si>
    <t>bud</t>
  </si>
  <si>
    <t>light</t>
  </si>
  <si>
    <t>pepsi</t>
  </si>
  <si>
    <t>chevrolet</t>
  </si>
  <si>
    <t>broadcast</t>
  </si>
  <si>
    <t>primetime</t>
  </si>
  <si>
    <t>advertiser</t>
  </si>
  <si>
    <t>choice</t>
  </si>
  <si>
    <t>category</t>
  </si>
  <si>
    <t>innovator</t>
  </si>
  <si>
    <t>list</t>
  </si>
  <si>
    <t>campaigns</t>
  </si>
  <si>
    <t>findings</t>
  </si>
  <si>
    <t>thrones</t>
  </si>
  <si>
    <t>engagers</t>
  </si>
  <si>
    <t>vocal</t>
  </si>
  <si>
    <t>s7</t>
  </si>
  <si>
    <t>lot</t>
  </si>
  <si>
    <t>things</t>
  </si>
  <si>
    <t>focus</t>
  </si>
  <si>
    <t>seo</t>
  </si>
  <si>
    <t>links</t>
  </si>
  <si>
    <t>linear</t>
  </si>
  <si>
    <t>combine</t>
  </si>
  <si>
    <t>partners</t>
  </si>
  <si>
    <t>forming</t>
  </si>
  <si>
    <t>massive</t>
  </si>
  <si>
    <t>channels</t>
  </si>
  <si>
    <t>http</t>
  </si>
  <si>
    <t>creating</t>
  </si>
  <si>
    <t>net</t>
  </si>
  <si>
    <t>featured</t>
  </si>
  <si>
    <t>#snappartnersummit</t>
  </si>
  <si>
    <t>today</t>
  </si>
  <si>
    <t>hoâ</t>
  </si>
  <si>
    <t>economy</t>
  </si>
  <si>
    <t>helping</t>
  </si>
  <si>
    <t>story</t>
  </si>
  <si>
    <t>increase</t>
  </si>
  <si>
    <t>two</t>
  </si>
  <si>
    <t>#sales</t>
  </si>
  <si>
    <t>skills</t>
  </si>
  <si>
    <t>#adaptability</t>
  </si>
  <si>
    <t>#curiosity</t>
  </si>
  <si>
    <t>introduced</t>
  </si>
  <si>
    <t>critical</t>
  </si>
  <si>
    <t>changing</t>
  </si>
  <si>
    <t>professional</t>
  </si>
  <si>
    <t>landscapes</t>
  </si>
  <si>
    <t>continuous</t>
  </si>
  <si>
    <t>learning</t>
  </si>
  <si>
    <t>increasing</t>
  </si>
  <si>
    <t>competition</t>
  </si>
  <si>
    <t>attention</t>
  </si>
  <si>
    <t>platforms</t>
  </si>
  <si>
    <t>devices</t>
  </si>
  <si>
    <t>represents</t>
  </si>
  <si>
    <t>unique</t>
  </si>
  <si>
    <t>choose</t>
  </si>
  <si>
    <t>powe</t>
  </si>
  <si>
    <t>pity</t>
  </si>
  <si>
    <t>fool</t>
  </si>
  <si>
    <t>promotion</t>
  </si>
  <si>
    <t>longer</t>
  </si>
  <si>
    <t>interrupt</t>
  </si>
  <si>
    <t>regularly</t>
  </si>
  <si>
    <t>scheduled</t>
  </si>
  <si>
    <t>program</t>
  </si>
  <si>
    <t>#justdoit</t>
  </si>
  <si>
    <t>air</t>
  </si>
  <si>
    <t>clear</t>
  </si>
  <si>
    <t>deep</t>
  </si>
  <si>
    <t>freeze</t>
  </si>
  <si>
    <t>thoughts</t>
  </si>
  <si>
    <t>#polarvortex2019</t>
  </si>
  <si>
    <t>theresa</t>
  </si>
  <si>
    <t>neil</t>
  </si>
  <si>
    <t>sharing</t>
  </si>
  <si>
    <t>dig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</si>
  <si>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</si>
  <si>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</si>
  <si>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</si>
  <si>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</si>
  <si>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</si>
  <si>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</si>
  <si>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</si>
  <si>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</si>
  <si>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</si>
  <si>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</si>
  <si>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</si>
  <si>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</si>
  <si>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</si>
  <si>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</si>
  <si>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</si>
  <si>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</si>
  <si>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</si>
  <si>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</si>
  <si>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</si>
  <si>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</si>
  <si>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</si>
  <si>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</si>
  <si>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</si>
  <si>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</si>
  <si>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</si>
  <si>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</si>
  <si>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</si>
  <si>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</si>
  <si>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</si>
  <si>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</si>
  <si>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</si>
  <si>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</si>
  <si>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Jan</t>
  </si>
  <si>
    <t>6-Jan</t>
  </si>
  <si>
    <t>2 AM</t>
  </si>
  <si>
    <t>Nov</t>
  </si>
  <si>
    <t>5-Nov</t>
  </si>
  <si>
    <t>8 PM</t>
  </si>
  <si>
    <t>31-Jan</t>
  </si>
  <si>
    <t>3 PM</t>
  </si>
  <si>
    <t>Feb</t>
  </si>
  <si>
    <t>1-Feb</t>
  </si>
  <si>
    <t>7 AM</t>
  </si>
  <si>
    <t>6 PM</t>
  </si>
  <si>
    <t>9 PM</t>
  </si>
  <si>
    <t>10 PM</t>
  </si>
  <si>
    <t>2-Feb</t>
  </si>
  <si>
    <t>4-Feb</t>
  </si>
  <si>
    <t>2 PM</t>
  </si>
  <si>
    <t>5-Feb</t>
  </si>
  <si>
    <t>7 PM</t>
  </si>
  <si>
    <t>6-Feb</t>
  </si>
  <si>
    <t>4 PM</t>
  </si>
  <si>
    <t>5 PM</t>
  </si>
  <si>
    <t>7-Feb</t>
  </si>
  <si>
    <t>4 AM</t>
  </si>
  <si>
    <t>1 PM</t>
  </si>
  <si>
    <t>11-Feb</t>
  </si>
  <si>
    <t>12-Feb</t>
  </si>
  <si>
    <t>13-Feb</t>
  </si>
  <si>
    <t>3 AM</t>
  </si>
  <si>
    <t>14-Feb</t>
  </si>
  <si>
    <t>15-Feb</t>
  </si>
  <si>
    <t>17-Feb</t>
  </si>
  <si>
    <t>18-Feb</t>
  </si>
  <si>
    <t>12 PM</t>
  </si>
  <si>
    <t>19-Feb</t>
  </si>
  <si>
    <t>21-Feb</t>
  </si>
  <si>
    <t>22-Feb</t>
  </si>
  <si>
    <t>23-Feb</t>
  </si>
  <si>
    <t>24-Feb</t>
  </si>
  <si>
    <t>25-Feb</t>
  </si>
  <si>
    <t>26-Feb</t>
  </si>
  <si>
    <t>28-Feb</t>
  </si>
  <si>
    <t>Mar</t>
  </si>
  <si>
    <t>1-Mar</t>
  </si>
  <si>
    <t>2-Mar</t>
  </si>
  <si>
    <t>11 AM</t>
  </si>
  <si>
    <t>3-Mar</t>
  </si>
  <si>
    <t>4-Mar</t>
  </si>
  <si>
    <t>5-Mar</t>
  </si>
  <si>
    <t>7-Mar</t>
  </si>
  <si>
    <t>8-Mar</t>
  </si>
  <si>
    <t>9-Mar</t>
  </si>
  <si>
    <t>11-Mar</t>
  </si>
  <si>
    <t>12-Mar</t>
  </si>
  <si>
    <t>1 AM</t>
  </si>
  <si>
    <t>13-Mar</t>
  </si>
  <si>
    <t>6 AM</t>
  </si>
  <si>
    <t>14-Mar</t>
  </si>
  <si>
    <t>18-Mar</t>
  </si>
  <si>
    <t>21-Mar</t>
  </si>
  <si>
    <t>22-Mar</t>
  </si>
  <si>
    <t>12 AM</t>
  </si>
  <si>
    <t>25-Mar</t>
  </si>
  <si>
    <t>26-Mar</t>
  </si>
  <si>
    <t>27-Mar</t>
  </si>
  <si>
    <t>28-Mar</t>
  </si>
  <si>
    <t>29-Mar</t>
  </si>
  <si>
    <t>31-Mar</t>
  </si>
  <si>
    <t>Apr</t>
  </si>
  <si>
    <t>1-Apr</t>
  </si>
  <si>
    <t>2-Apr</t>
  </si>
  <si>
    <t>11 PM</t>
  </si>
  <si>
    <t>4-Apr</t>
  </si>
  <si>
    <t>9 AM</t>
  </si>
  <si>
    <t>5-Apr</t>
  </si>
  <si>
    <t>9-Apr</t>
  </si>
  <si>
    <t>10-Apr</t>
  </si>
  <si>
    <t>8 AM</t>
  </si>
  <si>
    <t>10 AM</t>
  </si>
  <si>
    <t>11-Apr</t>
  </si>
  <si>
    <t>12-Apr</t>
  </si>
  <si>
    <t>13-Apr</t>
  </si>
  <si>
    <t>15-Apr</t>
  </si>
  <si>
    <t>16-Apr</t>
  </si>
  <si>
    <t>17-Apr</t>
  </si>
  <si>
    <t>18-Apr</t>
  </si>
  <si>
    <t>5 AM</t>
  </si>
  <si>
    <t>19-Apr</t>
  </si>
  <si>
    <t>22-Apr</t>
  </si>
  <si>
    <t>23-Apr</t>
  </si>
  <si>
    <t>128, 128, 128</t>
  </si>
  <si>
    <t>148, 108, 108</t>
  </si>
  <si>
    <t>193, 62, 62</t>
  </si>
  <si>
    <t>171, 85, 85</t>
  </si>
  <si>
    <t>235, 20, 20</t>
  </si>
  <si>
    <t>Red</t>
  </si>
  <si>
    <t>212, 43, 43</t>
  </si>
  <si>
    <t>G1: 4cinsights tv aarongoldman audience upfronts 3g planning optimize 4c social</t>
  </si>
  <si>
    <t>G2: 4cinsights lanceneuhauser tv aarongoldman tanyagazdik adexchanger s media brands marketing</t>
  </si>
  <si>
    <t>G3: iqmediacorp tv 4cinsights kinetiq s teletrax intelligence world network largest</t>
  </si>
  <si>
    <t>G5: domnicastro paulhagen westmonroe nflambert instart randyfrisch uberflip shutterstock calabrio amtrak</t>
  </si>
  <si>
    <t>G7: showpad 4cinsights g2crowd tzoneil aarongoldman joining kickoff fireside chat ryanbonnici</t>
  </si>
  <si>
    <t>G8: 4cinsights knorwesh captions quotient aq cq aarongoldman mediatechguy davekaduk kedettman</t>
  </si>
  <si>
    <t>G9: great know takes turn idea company founders leading #chicago #tech</t>
  </si>
  <si>
    <t>G11: acquires stake unified tv intelligence network mmmagtweets martech firm 4cinsights</t>
  </si>
  <si>
    <t>G12: things great</t>
  </si>
  <si>
    <t>Autofill Workbook Results</t>
  </si>
  <si>
    <t>Edge Weight▓1▓7▓0▓True▓Gray▓Red▓▓Edge Weight▓1▓7▓0▓3▓10▓False▓Edge Weight▓1▓7▓0▓35▓12▓False▓▓0▓0▓0▓True▓Black▓Black▓▓Followers▓0▓1211925▓0▓162▓1000▓False▓▓0▓0▓0▓0▓0▓False▓▓0▓0▓0▓0▓0▓False▓▓0▓0▓0▓0▓0▓False</t>
  </si>
  <si>
    <t>GraphSource░GraphServerTwitterSearch▓GraphTerm░4Cinsights▓ImportDescription░The graph represents a network of 205 Twitter users whose tweets in the requested range contained "4Cinsights", or who were replied to or mentioned in those tweets.  The network was obtained from the NodeXL Graph Server on Thursday, 25 April 2019 at 04:29 UTC.
The requested start date was Thursday, 25 April 2019 at 00:01 UTC and the maximum number of tweets (going backward in time) was 5,000.
The tweets in the network were tweeted over the 81-day, 16-hour, 2-minute period from Friday, 01 February 2019 at 07:51 UTC to Tuesday, 23 April 2019 at 23:54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</si>
</sst>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256373"/>
        <c:axId val="18545310"/>
      </c:barChart>
      <c:catAx>
        <c:axId val="542563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45310"/>
        <c:crosses val="autoZero"/>
        <c:auto val="1"/>
        <c:lblOffset val="100"/>
        <c:noMultiLvlLbl val="0"/>
      </c:catAx>
      <c:valAx>
        <c:axId val="18545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5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4Cinsights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Series'!$A$26:$A$259</c:f>
              <c:strCache>
                <c:ptCount val="163"/>
                <c:pt idx="0">
                  <c:v>2 AM
6-Jan
Jan
2017</c:v>
                </c:pt>
                <c:pt idx="1">
                  <c:v>8 PM
5-Nov
Nov
2018</c:v>
                </c:pt>
                <c:pt idx="2">
                  <c:v>3 PM
31-Jan
Jan
2019</c:v>
                </c:pt>
                <c:pt idx="3">
                  <c:v>7 AM
1-Feb
Feb</c:v>
                </c:pt>
                <c:pt idx="4">
                  <c:v>6 PM</c:v>
                </c:pt>
                <c:pt idx="5">
                  <c:v>9 PM</c:v>
                </c:pt>
                <c:pt idx="6">
                  <c:v>10 PM</c:v>
                </c:pt>
                <c:pt idx="7">
                  <c:v>9 PM
2-Feb</c:v>
                </c:pt>
                <c:pt idx="8">
                  <c:v>2 PM
4-Feb</c:v>
                </c:pt>
                <c:pt idx="9">
                  <c:v>3 PM</c:v>
                </c:pt>
                <c:pt idx="10">
                  <c:v>8 PM</c:v>
                </c:pt>
                <c:pt idx="11">
                  <c:v>2 PM
5-Feb</c:v>
                </c:pt>
                <c:pt idx="12">
                  <c:v>3 PM</c:v>
                </c:pt>
                <c:pt idx="13">
                  <c:v>7 PM</c:v>
                </c:pt>
                <c:pt idx="14">
                  <c:v>8 PM</c:v>
                </c:pt>
                <c:pt idx="15">
                  <c:v>10 PM</c:v>
                </c:pt>
                <c:pt idx="16">
                  <c:v>3 PM
6-Feb</c:v>
                </c:pt>
                <c:pt idx="17">
                  <c:v>4 PM</c:v>
                </c:pt>
                <c:pt idx="18">
                  <c:v>5 PM</c:v>
                </c:pt>
                <c:pt idx="19">
                  <c:v>7 PM</c:v>
                </c:pt>
                <c:pt idx="20">
                  <c:v>8 PM</c:v>
                </c:pt>
                <c:pt idx="21">
                  <c:v>4 AM
7-Feb</c:v>
                </c:pt>
                <c:pt idx="22">
                  <c:v>1 PM</c:v>
                </c:pt>
                <c:pt idx="23">
                  <c:v>2 PM</c:v>
                </c:pt>
                <c:pt idx="24">
                  <c:v>3 PM</c:v>
                </c:pt>
                <c:pt idx="25">
                  <c:v>4 PM</c:v>
                </c:pt>
                <c:pt idx="26">
                  <c:v>5 PM</c:v>
                </c:pt>
                <c:pt idx="27">
                  <c:v>8 PM</c:v>
                </c:pt>
                <c:pt idx="28">
                  <c:v>9 PM</c:v>
                </c:pt>
                <c:pt idx="29">
                  <c:v>7 PM
11-Feb</c:v>
                </c:pt>
                <c:pt idx="30">
                  <c:v>3 PM
12-Feb</c:v>
                </c:pt>
                <c:pt idx="31">
                  <c:v>4 PM</c:v>
                </c:pt>
                <c:pt idx="32">
                  <c:v>10 PM</c:v>
                </c:pt>
                <c:pt idx="33">
                  <c:v>3 AM
13-Feb</c:v>
                </c:pt>
                <c:pt idx="34">
                  <c:v>1 PM</c:v>
                </c:pt>
                <c:pt idx="35">
                  <c:v>3 PM
14-Feb</c:v>
                </c:pt>
                <c:pt idx="36">
                  <c:v>4 PM</c:v>
                </c:pt>
                <c:pt idx="37">
                  <c:v>5 PM</c:v>
                </c:pt>
                <c:pt idx="38">
                  <c:v>6 PM</c:v>
                </c:pt>
                <c:pt idx="39">
                  <c:v>7 PM</c:v>
                </c:pt>
                <c:pt idx="40">
                  <c:v>8 PM</c:v>
                </c:pt>
                <c:pt idx="41">
                  <c:v>10 PM</c:v>
                </c:pt>
                <c:pt idx="42">
                  <c:v>3 AM
15-Feb</c:v>
                </c:pt>
                <c:pt idx="43">
                  <c:v>2 PM</c:v>
                </c:pt>
                <c:pt idx="44">
                  <c:v>9 PM
17-Feb</c:v>
                </c:pt>
                <c:pt idx="45">
                  <c:v>12 PM
18-Feb</c:v>
                </c:pt>
                <c:pt idx="46">
                  <c:v>1 PM</c:v>
                </c:pt>
                <c:pt idx="47">
                  <c:v>2 AM
19-Feb</c:v>
                </c:pt>
                <c:pt idx="48">
                  <c:v>2 PM</c:v>
                </c:pt>
                <c:pt idx="49">
                  <c:v>4 PM</c:v>
                </c:pt>
                <c:pt idx="50">
                  <c:v>1 PM
21-Feb</c:v>
                </c:pt>
                <c:pt idx="51">
                  <c:v>3 PM</c:v>
                </c:pt>
                <c:pt idx="52">
                  <c:v>8 PM</c:v>
                </c:pt>
                <c:pt idx="53">
                  <c:v>2 AM
22-Feb</c:v>
                </c:pt>
                <c:pt idx="54">
                  <c:v>4 PM</c:v>
                </c:pt>
                <c:pt idx="55">
                  <c:v>6 PM</c:v>
                </c:pt>
                <c:pt idx="56">
                  <c:v>9 PM
23-Feb</c:v>
                </c:pt>
                <c:pt idx="57">
                  <c:v>6 PM
24-Feb</c:v>
                </c:pt>
                <c:pt idx="58">
                  <c:v>7 PM
25-Feb</c:v>
                </c:pt>
                <c:pt idx="59">
                  <c:v>3 PM
26-Feb</c:v>
                </c:pt>
                <c:pt idx="60">
                  <c:v>4 PM</c:v>
                </c:pt>
                <c:pt idx="61">
                  <c:v>1 PM
28-Feb</c:v>
                </c:pt>
                <c:pt idx="62">
                  <c:v>4 PM</c:v>
                </c:pt>
                <c:pt idx="63">
                  <c:v>3 PM
1-Mar
Mar</c:v>
                </c:pt>
                <c:pt idx="64">
                  <c:v>11 AM
2-Mar</c:v>
                </c:pt>
                <c:pt idx="65">
                  <c:v>4 PM
3-Mar</c:v>
                </c:pt>
                <c:pt idx="66">
                  <c:v>4 PM
4-Mar</c:v>
                </c:pt>
                <c:pt idx="67">
                  <c:v>2 AM
5-Mar</c:v>
                </c:pt>
                <c:pt idx="68">
                  <c:v>7 AM</c:v>
                </c:pt>
                <c:pt idx="69">
                  <c:v>3 PM</c:v>
                </c:pt>
                <c:pt idx="70">
                  <c:v>4 PM
7-Mar</c:v>
                </c:pt>
                <c:pt idx="71">
                  <c:v>8 PM</c:v>
                </c:pt>
                <c:pt idx="72">
                  <c:v>3 PM
8-Mar</c:v>
                </c:pt>
                <c:pt idx="73">
                  <c:v>6 PM</c:v>
                </c:pt>
                <c:pt idx="74">
                  <c:v>9 PM
9-Mar</c:v>
                </c:pt>
                <c:pt idx="75">
                  <c:v>6 PM
11-Mar</c:v>
                </c:pt>
                <c:pt idx="76">
                  <c:v>1 AM
12-Mar</c:v>
                </c:pt>
                <c:pt idx="77">
                  <c:v>2 PM</c:v>
                </c:pt>
                <c:pt idx="78">
                  <c:v>3 PM</c:v>
                </c:pt>
                <c:pt idx="79">
                  <c:v>5 PM</c:v>
                </c:pt>
                <c:pt idx="80">
                  <c:v>6 PM</c:v>
                </c:pt>
                <c:pt idx="81">
                  <c:v>7 PM</c:v>
                </c:pt>
                <c:pt idx="82">
                  <c:v>8 PM</c:v>
                </c:pt>
                <c:pt idx="83">
                  <c:v>6 AM
13-Mar</c:v>
                </c:pt>
                <c:pt idx="84">
                  <c:v>2 PM</c:v>
                </c:pt>
                <c:pt idx="85">
                  <c:v>3 PM</c:v>
                </c:pt>
                <c:pt idx="86">
                  <c:v>4 PM
14-Mar</c:v>
                </c:pt>
                <c:pt idx="87">
                  <c:v>6 PM</c:v>
                </c:pt>
                <c:pt idx="88">
                  <c:v>7 PM
18-Mar</c:v>
                </c:pt>
                <c:pt idx="89">
                  <c:v>8 PM</c:v>
                </c:pt>
                <c:pt idx="90">
                  <c:v>12 PM
21-Mar</c:v>
                </c:pt>
                <c:pt idx="91">
                  <c:v>2 PM</c:v>
                </c:pt>
                <c:pt idx="92">
                  <c:v>12 AM
22-Mar</c:v>
                </c:pt>
                <c:pt idx="93">
                  <c:v>12 PM</c:v>
                </c:pt>
                <c:pt idx="94">
                  <c:v>4 PM</c:v>
                </c:pt>
                <c:pt idx="95">
                  <c:v>5 PM</c:v>
                </c:pt>
                <c:pt idx="96">
                  <c:v>12 PM
25-Mar</c:v>
                </c:pt>
                <c:pt idx="97">
                  <c:v>9 PM</c:v>
                </c:pt>
                <c:pt idx="98">
                  <c:v>7 AM
26-Mar</c:v>
                </c:pt>
                <c:pt idx="99">
                  <c:v>2 PM</c:v>
                </c:pt>
                <c:pt idx="100">
                  <c:v>3 PM</c:v>
                </c:pt>
                <c:pt idx="101">
                  <c:v>4 PM
27-Mar</c:v>
                </c:pt>
                <c:pt idx="102">
                  <c:v>4 PM
28-Mar</c:v>
                </c:pt>
                <c:pt idx="103">
                  <c:v>6 PM</c:v>
                </c:pt>
                <c:pt idx="104">
                  <c:v>7 PM</c:v>
                </c:pt>
                <c:pt idx="105">
                  <c:v>3 PM
29-Mar</c:v>
                </c:pt>
                <c:pt idx="106">
                  <c:v>7 PM</c:v>
                </c:pt>
                <c:pt idx="107">
                  <c:v>4 AM
31-Mar</c:v>
                </c:pt>
                <c:pt idx="108">
                  <c:v>6 PM
1-Apr
Apr</c:v>
                </c:pt>
                <c:pt idx="109">
                  <c:v>4 PM
2-Apr</c:v>
                </c:pt>
                <c:pt idx="110">
                  <c:v>10 PM</c:v>
                </c:pt>
                <c:pt idx="111">
                  <c:v>11 PM</c:v>
                </c:pt>
                <c:pt idx="112">
                  <c:v>9 AM
4-Apr</c:v>
                </c:pt>
                <c:pt idx="113">
                  <c:v>2 PM</c:v>
                </c:pt>
                <c:pt idx="114">
                  <c:v>6 PM</c:v>
                </c:pt>
                <c:pt idx="115">
                  <c:v>8 PM</c:v>
                </c:pt>
                <c:pt idx="116">
                  <c:v>9 PM</c:v>
                </c:pt>
                <c:pt idx="117">
                  <c:v>9 PM
5-Apr</c:v>
                </c:pt>
                <c:pt idx="118">
                  <c:v>3 PM
9-Apr</c:v>
                </c:pt>
                <c:pt idx="119">
                  <c:v>4 PM</c:v>
                </c:pt>
                <c:pt idx="120">
                  <c:v>2 AM
10-Apr</c:v>
                </c:pt>
                <c:pt idx="121">
                  <c:v>8 AM</c:v>
                </c:pt>
                <c:pt idx="122">
                  <c:v>10 AM</c:v>
                </c:pt>
                <c:pt idx="123">
                  <c:v>11 AM</c:v>
                </c:pt>
                <c:pt idx="124">
                  <c:v>1 PM</c:v>
                </c:pt>
                <c:pt idx="125">
                  <c:v>2 PM</c:v>
                </c:pt>
                <c:pt idx="126">
                  <c:v>3 PM</c:v>
                </c:pt>
                <c:pt idx="127">
                  <c:v>5 PM</c:v>
                </c:pt>
                <c:pt idx="128">
                  <c:v>7 PM</c:v>
                </c:pt>
                <c:pt idx="129">
                  <c:v>4 AM
11-Apr</c:v>
                </c:pt>
                <c:pt idx="130">
                  <c:v>9 AM</c:v>
                </c:pt>
                <c:pt idx="131">
                  <c:v>2 PM</c:v>
                </c:pt>
                <c:pt idx="132">
                  <c:v>6 PM</c:v>
                </c:pt>
                <c:pt idx="133">
                  <c:v>7 PM</c:v>
                </c:pt>
                <c:pt idx="134">
                  <c:v>8 PM</c:v>
                </c:pt>
                <c:pt idx="135">
                  <c:v>10 PM</c:v>
                </c:pt>
                <c:pt idx="136">
                  <c:v>3 AM
12-Apr</c:v>
                </c:pt>
                <c:pt idx="137">
                  <c:v>2 PM</c:v>
                </c:pt>
                <c:pt idx="138">
                  <c:v>3 PM</c:v>
                </c:pt>
                <c:pt idx="139">
                  <c:v>4 PM</c:v>
                </c:pt>
                <c:pt idx="140">
                  <c:v>6 PM</c:v>
                </c:pt>
                <c:pt idx="141">
                  <c:v>6 PM
13-Apr</c:v>
                </c:pt>
                <c:pt idx="142">
                  <c:v>4 AM
15-Apr</c:v>
                </c:pt>
                <c:pt idx="143">
                  <c:v>11 AM</c:v>
                </c:pt>
                <c:pt idx="144">
                  <c:v>2 PM</c:v>
                </c:pt>
                <c:pt idx="145">
                  <c:v>4 PM</c:v>
                </c:pt>
                <c:pt idx="146">
                  <c:v>2 PM
16-Apr</c:v>
                </c:pt>
                <c:pt idx="147">
                  <c:v>8 AM
17-Apr</c:v>
                </c:pt>
                <c:pt idx="148">
                  <c:v>4 PM</c:v>
                </c:pt>
                <c:pt idx="149">
                  <c:v>7 PM</c:v>
                </c:pt>
                <c:pt idx="150">
                  <c:v>9 PM</c:v>
                </c:pt>
                <c:pt idx="151">
                  <c:v>5 AM
18-Apr</c:v>
                </c:pt>
                <c:pt idx="152">
                  <c:v>1 PM</c:v>
                </c:pt>
                <c:pt idx="153">
                  <c:v>4 PM</c:v>
                </c:pt>
                <c:pt idx="154">
                  <c:v>6 AM
19-Apr</c:v>
                </c:pt>
                <c:pt idx="155">
                  <c:v>6 PM
22-Apr</c:v>
                </c:pt>
                <c:pt idx="156">
                  <c:v>9 PM</c:v>
                </c:pt>
                <c:pt idx="157">
                  <c:v>10 PM</c:v>
                </c:pt>
                <c:pt idx="158">
                  <c:v>12 PM
23-Apr</c:v>
                </c:pt>
                <c:pt idx="159">
                  <c:v>1 PM</c:v>
                </c:pt>
                <c:pt idx="160">
                  <c:v>3 PM</c:v>
                </c:pt>
                <c:pt idx="161">
                  <c:v>6 PM</c:v>
                </c:pt>
                <c:pt idx="162">
                  <c:v>11 PM</c:v>
                </c:pt>
              </c:strCache>
            </c:strRef>
          </c:cat>
          <c:val>
            <c:numRef>
              <c:f>'Time Series'!$B$26:$B$259</c:f>
              <c:numCache>
                <c:formatCode>General</c:formatCode>
                <c:ptCount val="163"/>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3</c:v>
                </c:pt>
                <c:pt idx="15">
                  <c:v>2</c:v>
                </c:pt>
                <c:pt idx="16">
                  <c:v>1</c:v>
                </c:pt>
                <c:pt idx="17">
                  <c:v>2</c:v>
                </c:pt>
                <c:pt idx="18">
                  <c:v>1</c:v>
                </c:pt>
                <c:pt idx="19">
                  <c:v>2</c:v>
                </c:pt>
                <c:pt idx="20">
                  <c:v>2</c:v>
                </c:pt>
                <c:pt idx="21">
                  <c:v>1</c:v>
                </c:pt>
                <c:pt idx="22">
                  <c:v>3</c:v>
                </c:pt>
                <c:pt idx="23">
                  <c:v>3</c:v>
                </c:pt>
                <c:pt idx="24">
                  <c:v>3</c:v>
                </c:pt>
                <c:pt idx="25">
                  <c:v>1</c:v>
                </c:pt>
                <c:pt idx="26">
                  <c:v>3</c:v>
                </c:pt>
                <c:pt idx="27">
                  <c:v>1</c:v>
                </c:pt>
                <c:pt idx="28">
                  <c:v>1</c:v>
                </c:pt>
                <c:pt idx="29">
                  <c:v>1</c:v>
                </c:pt>
                <c:pt idx="30">
                  <c:v>1</c:v>
                </c:pt>
                <c:pt idx="31">
                  <c:v>2</c:v>
                </c:pt>
                <c:pt idx="32">
                  <c:v>2</c:v>
                </c:pt>
                <c:pt idx="33">
                  <c:v>1</c:v>
                </c:pt>
                <c:pt idx="34">
                  <c:v>2</c:v>
                </c:pt>
                <c:pt idx="35">
                  <c:v>1</c:v>
                </c:pt>
                <c:pt idx="36">
                  <c:v>1</c:v>
                </c:pt>
                <c:pt idx="37">
                  <c:v>2</c:v>
                </c:pt>
                <c:pt idx="38">
                  <c:v>1</c:v>
                </c:pt>
                <c:pt idx="39">
                  <c:v>1</c:v>
                </c:pt>
                <c:pt idx="40">
                  <c:v>1</c:v>
                </c:pt>
                <c:pt idx="41">
                  <c:v>1</c:v>
                </c:pt>
                <c:pt idx="42">
                  <c:v>2</c:v>
                </c:pt>
                <c:pt idx="43">
                  <c:v>2</c:v>
                </c:pt>
                <c:pt idx="44">
                  <c:v>1</c:v>
                </c:pt>
                <c:pt idx="45">
                  <c:v>1</c:v>
                </c:pt>
                <c:pt idx="46">
                  <c:v>1</c:v>
                </c:pt>
                <c:pt idx="47">
                  <c:v>1</c:v>
                </c:pt>
                <c:pt idx="48">
                  <c:v>2</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4</c:v>
                </c:pt>
                <c:pt idx="66">
                  <c:v>2</c:v>
                </c:pt>
                <c:pt idx="67">
                  <c:v>2</c:v>
                </c:pt>
                <c:pt idx="68">
                  <c:v>2</c:v>
                </c:pt>
                <c:pt idx="69">
                  <c:v>1</c:v>
                </c:pt>
                <c:pt idx="70">
                  <c:v>1</c:v>
                </c:pt>
                <c:pt idx="71">
                  <c:v>1</c:v>
                </c:pt>
                <c:pt idx="72">
                  <c:v>1</c:v>
                </c:pt>
                <c:pt idx="73">
                  <c:v>1</c:v>
                </c:pt>
                <c:pt idx="74">
                  <c:v>1</c:v>
                </c:pt>
                <c:pt idx="75">
                  <c:v>2</c:v>
                </c:pt>
                <c:pt idx="76">
                  <c:v>1</c:v>
                </c:pt>
                <c:pt idx="77">
                  <c:v>1</c:v>
                </c:pt>
                <c:pt idx="78">
                  <c:v>1</c:v>
                </c:pt>
                <c:pt idx="79">
                  <c:v>1</c:v>
                </c:pt>
                <c:pt idx="80">
                  <c:v>2</c:v>
                </c:pt>
                <c:pt idx="81">
                  <c:v>2</c:v>
                </c:pt>
                <c:pt idx="82">
                  <c:v>1</c:v>
                </c:pt>
                <c:pt idx="83">
                  <c:v>1</c:v>
                </c:pt>
                <c:pt idx="84">
                  <c:v>1</c:v>
                </c:pt>
                <c:pt idx="85">
                  <c:v>1</c:v>
                </c:pt>
                <c:pt idx="86">
                  <c:v>1</c:v>
                </c:pt>
                <c:pt idx="87">
                  <c:v>1</c:v>
                </c:pt>
                <c:pt idx="88">
                  <c:v>1</c:v>
                </c:pt>
                <c:pt idx="89">
                  <c:v>1</c:v>
                </c:pt>
                <c:pt idx="90">
                  <c:v>1</c:v>
                </c:pt>
                <c:pt idx="91">
                  <c:v>2</c:v>
                </c:pt>
                <c:pt idx="92">
                  <c:v>1</c:v>
                </c:pt>
                <c:pt idx="93">
                  <c:v>1</c:v>
                </c:pt>
                <c:pt idx="94">
                  <c:v>1</c:v>
                </c:pt>
                <c:pt idx="95">
                  <c:v>1</c:v>
                </c:pt>
                <c:pt idx="96">
                  <c:v>1</c:v>
                </c:pt>
                <c:pt idx="97">
                  <c:v>2</c:v>
                </c:pt>
                <c:pt idx="98">
                  <c:v>1</c:v>
                </c:pt>
                <c:pt idx="99">
                  <c:v>3</c:v>
                </c:pt>
                <c:pt idx="100">
                  <c:v>1</c:v>
                </c:pt>
                <c:pt idx="101">
                  <c:v>1</c:v>
                </c:pt>
                <c:pt idx="102">
                  <c:v>1</c:v>
                </c:pt>
                <c:pt idx="103">
                  <c:v>1</c:v>
                </c:pt>
                <c:pt idx="104">
                  <c:v>1</c:v>
                </c:pt>
                <c:pt idx="105">
                  <c:v>1</c:v>
                </c:pt>
                <c:pt idx="106">
                  <c:v>1</c:v>
                </c:pt>
                <c:pt idx="107">
                  <c:v>1</c:v>
                </c:pt>
                <c:pt idx="108">
                  <c:v>1</c:v>
                </c:pt>
                <c:pt idx="109">
                  <c:v>1</c:v>
                </c:pt>
                <c:pt idx="110">
                  <c:v>1</c:v>
                </c:pt>
                <c:pt idx="111">
                  <c:v>2</c:v>
                </c:pt>
                <c:pt idx="112">
                  <c:v>1</c:v>
                </c:pt>
                <c:pt idx="113">
                  <c:v>1</c:v>
                </c:pt>
                <c:pt idx="114">
                  <c:v>1</c:v>
                </c:pt>
                <c:pt idx="115">
                  <c:v>1</c:v>
                </c:pt>
                <c:pt idx="116">
                  <c:v>1</c:v>
                </c:pt>
                <c:pt idx="117">
                  <c:v>1</c:v>
                </c:pt>
                <c:pt idx="118">
                  <c:v>1</c:v>
                </c:pt>
                <c:pt idx="119">
                  <c:v>1</c:v>
                </c:pt>
                <c:pt idx="120">
                  <c:v>1</c:v>
                </c:pt>
                <c:pt idx="121">
                  <c:v>3</c:v>
                </c:pt>
                <c:pt idx="122">
                  <c:v>3</c:v>
                </c:pt>
                <c:pt idx="123">
                  <c:v>1</c:v>
                </c:pt>
                <c:pt idx="124">
                  <c:v>5</c:v>
                </c:pt>
                <c:pt idx="125">
                  <c:v>7</c:v>
                </c:pt>
                <c:pt idx="126">
                  <c:v>3</c:v>
                </c:pt>
                <c:pt idx="127">
                  <c:v>2</c:v>
                </c:pt>
                <c:pt idx="128">
                  <c:v>2</c:v>
                </c:pt>
                <c:pt idx="129">
                  <c:v>1</c:v>
                </c:pt>
                <c:pt idx="130">
                  <c:v>1</c:v>
                </c:pt>
                <c:pt idx="131">
                  <c:v>1</c:v>
                </c:pt>
                <c:pt idx="132">
                  <c:v>1</c:v>
                </c:pt>
                <c:pt idx="133">
                  <c:v>1</c:v>
                </c:pt>
                <c:pt idx="134">
                  <c:v>4</c:v>
                </c:pt>
                <c:pt idx="135">
                  <c:v>1</c:v>
                </c:pt>
                <c:pt idx="136">
                  <c:v>1</c:v>
                </c:pt>
                <c:pt idx="137">
                  <c:v>1</c:v>
                </c:pt>
                <c:pt idx="138">
                  <c:v>1</c:v>
                </c:pt>
                <c:pt idx="139">
                  <c:v>1</c:v>
                </c:pt>
                <c:pt idx="140">
                  <c:v>2</c:v>
                </c:pt>
                <c:pt idx="141">
                  <c:v>1</c:v>
                </c:pt>
                <c:pt idx="142">
                  <c:v>1</c:v>
                </c:pt>
                <c:pt idx="143">
                  <c:v>1</c:v>
                </c:pt>
                <c:pt idx="144">
                  <c:v>1</c:v>
                </c:pt>
                <c:pt idx="145">
                  <c:v>1</c:v>
                </c:pt>
                <c:pt idx="146">
                  <c:v>1</c:v>
                </c:pt>
                <c:pt idx="147">
                  <c:v>1</c:v>
                </c:pt>
                <c:pt idx="148">
                  <c:v>2</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2</c:v>
                </c:pt>
              </c:numCache>
            </c:numRef>
          </c:val>
        </c:ser>
        <c:axId val="44368095"/>
        <c:axId val="63768536"/>
      </c:barChart>
      <c:catAx>
        <c:axId val="44368095"/>
        <c:scaling>
          <c:orientation val="minMax"/>
        </c:scaling>
        <c:axPos val="b"/>
        <c:delete val="0"/>
        <c:numFmt formatCode="General" sourceLinked="1"/>
        <c:majorTickMark val="out"/>
        <c:minorTickMark val="none"/>
        <c:tickLblPos val="nextTo"/>
        <c:crossAx val="63768536"/>
        <c:crosses val="autoZero"/>
        <c:auto val="1"/>
        <c:lblOffset val="100"/>
        <c:noMultiLvlLbl val="0"/>
      </c:catAx>
      <c:valAx>
        <c:axId val="63768536"/>
        <c:scaling>
          <c:orientation val="minMax"/>
        </c:scaling>
        <c:axPos val="l"/>
        <c:majorGridlines/>
        <c:delete val="0"/>
        <c:numFmt formatCode="General" sourceLinked="1"/>
        <c:majorTickMark val="out"/>
        <c:minorTickMark val="none"/>
        <c:tickLblPos val="nextTo"/>
        <c:crossAx val="443680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690063"/>
        <c:axId val="25775112"/>
      </c:barChart>
      <c:catAx>
        <c:axId val="326900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75112"/>
        <c:crosses val="autoZero"/>
        <c:auto val="1"/>
        <c:lblOffset val="100"/>
        <c:noMultiLvlLbl val="0"/>
      </c:catAx>
      <c:valAx>
        <c:axId val="25775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90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649417"/>
        <c:axId val="7409298"/>
      </c:barChart>
      <c:catAx>
        <c:axId val="306494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409298"/>
        <c:crosses val="autoZero"/>
        <c:auto val="1"/>
        <c:lblOffset val="100"/>
        <c:noMultiLvlLbl val="0"/>
      </c:catAx>
      <c:valAx>
        <c:axId val="7409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49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683683"/>
        <c:axId val="63282236"/>
      </c:barChart>
      <c:catAx>
        <c:axId val="666836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82236"/>
        <c:crosses val="autoZero"/>
        <c:auto val="1"/>
        <c:lblOffset val="100"/>
        <c:noMultiLvlLbl val="0"/>
      </c:catAx>
      <c:valAx>
        <c:axId val="63282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83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669213"/>
        <c:axId val="25587462"/>
      </c:barChart>
      <c:catAx>
        <c:axId val="326692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587462"/>
        <c:crosses val="autoZero"/>
        <c:auto val="1"/>
        <c:lblOffset val="100"/>
        <c:noMultiLvlLbl val="0"/>
      </c:catAx>
      <c:valAx>
        <c:axId val="25587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69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960567"/>
        <c:axId val="59318512"/>
      </c:barChart>
      <c:catAx>
        <c:axId val="289605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318512"/>
        <c:crosses val="autoZero"/>
        <c:auto val="1"/>
        <c:lblOffset val="100"/>
        <c:noMultiLvlLbl val="0"/>
      </c:catAx>
      <c:valAx>
        <c:axId val="59318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0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104561"/>
        <c:axId val="40070138"/>
      </c:barChart>
      <c:catAx>
        <c:axId val="64104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070138"/>
        <c:crosses val="autoZero"/>
        <c:auto val="1"/>
        <c:lblOffset val="100"/>
        <c:noMultiLvlLbl val="0"/>
      </c:catAx>
      <c:valAx>
        <c:axId val="40070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04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086923"/>
        <c:axId val="24455716"/>
      </c:barChart>
      <c:catAx>
        <c:axId val="250869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455716"/>
        <c:crosses val="autoZero"/>
        <c:auto val="1"/>
        <c:lblOffset val="100"/>
        <c:noMultiLvlLbl val="0"/>
      </c:catAx>
      <c:valAx>
        <c:axId val="24455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6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774853"/>
        <c:axId val="34755950"/>
      </c:barChart>
      <c:catAx>
        <c:axId val="18774853"/>
        <c:scaling>
          <c:orientation val="minMax"/>
        </c:scaling>
        <c:axPos val="b"/>
        <c:delete val="1"/>
        <c:majorTickMark val="out"/>
        <c:minorTickMark val="none"/>
        <c:tickLblPos val="none"/>
        <c:crossAx val="34755950"/>
        <c:crosses val="autoZero"/>
        <c:auto val="1"/>
        <c:lblOffset val="100"/>
        <c:noMultiLvlLbl val="0"/>
      </c:catAx>
      <c:valAx>
        <c:axId val="34755950"/>
        <c:scaling>
          <c:orientation val="minMax"/>
        </c:scaling>
        <c:axPos val="l"/>
        <c:delete val="1"/>
        <c:majorTickMark val="out"/>
        <c:minorTickMark val="none"/>
        <c:tickLblPos val="none"/>
        <c:crossAx val="187748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3" refreshedBy="Marc Smith" refreshedVersion="5">
  <cacheSource type="worksheet">
    <worksheetSource ref="A2:BL22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the"/>
        <m/>
        <s v="brand 4cinsights"/>
        <s v="sales adaptability curiosity"/>
        <s v="lmacthacomedian omaha comedy comedians"/>
        <s v="nike branding zionwilliamson"/>
        <s v="4cthefutureofmedia"/>
        <s v="captions accessiblevideo accessibility a11y inclusion"/>
        <s v="voc cmo"/>
        <s v="chicago tech"/>
        <s v="snappartnersummit"/>
        <s v="newtechnw"/>
        <s v="isvmeetup salesforce salesforcelondon 4c salesops salesforceadmins"/>
        <s v="forthethrone gameofthrones got"/>
        <s v="martechadvisor tvanalytics tvattribution tvintelligence"/>
        <s v="gameofthrones"/>
        <s v="foblondon"/>
        <s v="thesqueezepodcast"/>
        <s v="martech tech"/>
        <s v="justblewit"/>
        <s v="brandweek"/>
        <s v="billyblockchain"/>
        <s v="polarvortex2019"/>
        <s v="justdoit justblewi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3">
        <d v="2019-02-01T07:51:59.000"/>
        <d v="2019-02-02T21:08:15.000"/>
        <d v="2019-02-05T14:11:00.000"/>
        <d v="2019-02-05T20:08:48.000"/>
        <d v="2019-02-06T15:09:22.000"/>
        <d v="2019-02-06T20:54:33.000"/>
        <d v="2019-02-06T20:55:36.000"/>
        <d v="2019-02-07T17:26:01.000"/>
        <d v="2019-02-12T16:24:08.000"/>
        <d v="2019-02-13T03:03:18.000"/>
        <d v="2019-02-12T22:30:37.000"/>
        <d v="2019-02-12T22:00:41.000"/>
        <d v="2019-02-13T13:44:59.000"/>
        <d v="2019-02-13T13:49:40.000"/>
        <d v="2019-02-14T18:16:46.000"/>
        <d v="2019-02-05T22:57:02.000"/>
        <d v="2019-02-14T19:07:37.000"/>
        <d v="2019-02-15T03:05:51.000"/>
        <d v="2019-02-17T21:40:19.000"/>
        <d v="2019-02-18T12:06:49.000"/>
        <d v="2019-02-07T14:05:16.000"/>
        <d v="2019-02-18T13:50:18.000"/>
        <d v="2019-02-22T02:15:55.000"/>
        <d v="2019-02-23T21:02:48.000"/>
        <d v="2019-02-24T18:05:01.000"/>
        <d v="2019-02-28T13:22:52.000"/>
        <d v="2019-03-02T11:33:04.000"/>
        <d v="2019-03-03T16:22:32.000"/>
        <d v="2019-03-03T16:24:24.000"/>
        <d v="2019-03-03T16:26:06.000"/>
        <d v="2019-03-03T16:27:02.000"/>
        <d v="2019-03-04T16:20:53.000"/>
        <d v="2019-03-04T16:33:19.000"/>
        <d v="2019-03-05T07:24:49.000"/>
        <d v="2019-03-05T07:26:01.000"/>
        <d v="2019-03-07T20:09:11.000"/>
        <d v="2019-03-09T21:56:12.000"/>
        <d v="2019-03-12T17:39:49.000"/>
        <d v="2019-03-12T18:03:34.000"/>
        <d v="2019-03-13T06:42:25.000"/>
        <d v="2019-03-13T14:37:52.000"/>
        <d v="2019-03-18T19:19:24.000"/>
        <d v="2019-03-22T12:26:52.000"/>
        <d v="2019-03-26T07:17:38.000"/>
        <d v="2019-03-29T15:17:53.000"/>
        <d v="2019-03-29T19:42:00.000"/>
        <d v="2019-03-31T04:00:10.000"/>
        <d v="2019-04-02T16:59:24.000"/>
        <d v="2019-04-02T22:55:05.000"/>
        <d v="2019-04-02T23:27:14.000"/>
        <d v="2019-04-02T23:45:47.000"/>
        <d v="2019-04-04T09:13:26.000"/>
        <d v="2019-04-04T21:16:29.000"/>
        <d v="2019-04-05T21:00:31.000"/>
        <d v="2019-04-10T10:39:57.000"/>
        <d v="2019-04-10T08:16:16.000"/>
        <d v="2019-04-10T08:26:04.000"/>
        <d v="2019-04-10T10:42:29.000"/>
        <d v="2019-04-10T13:28:37.000"/>
        <d v="2019-04-10T13:36:47.000"/>
        <d v="2019-04-10T13:51:20.000"/>
        <d v="2019-04-10T14:04:33.000"/>
        <d v="2019-04-10T14:37:43.000"/>
        <d v="2019-04-10T14:48:33.000"/>
        <d v="2019-04-10T15:43:57.000"/>
        <d v="2019-04-10T11:42:45.000"/>
        <d v="2019-04-10T17:42:09.000"/>
        <d v="2019-04-10T19:30:00.000"/>
        <d v="2019-04-10T17:29:24.000"/>
        <d v="2019-04-10T08:23:53.000"/>
        <d v="2019-04-11T04:12:10.000"/>
        <d v="2019-03-08T18:12:23.000"/>
        <d v="2019-04-11T18:33:26.000"/>
        <d v="2019-04-11T20:46:13.000"/>
        <d v="2019-04-11T22:02:27.000"/>
        <d v="2019-02-07T04:00:04.000"/>
        <d v="2019-04-12T03:00:53.000"/>
        <d v="2019-02-21T15:00:01.000"/>
        <d v="2019-04-12T14:30:00.000"/>
        <d v="2019-04-12T15:30:16.000"/>
        <d v="2019-04-12T18:15:15.000"/>
        <d v="2019-04-15T04:04:03.000"/>
        <d v="2019-04-15T11:01:14.000"/>
        <d v="2019-04-15T14:39:15.000"/>
        <d v="2019-04-16T14:56:11.000"/>
        <d v="2019-04-17T08:48:55.000"/>
        <d v="2018-11-05T20:00:21.000"/>
        <d v="2019-04-17T16:57:11.000"/>
        <d v="2019-04-18T05:13:30.000"/>
        <d v="2019-02-04T20:17:20.000"/>
        <d v="2019-02-04T20:32:47.000"/>
        <d v="2019-02-07T13:13:17.000"/>
        <d v="2019-02-07T21:17:27.000"/>
        <d v="2019-04-11T09:54:57.000"/>
        <d v="2019-03-11T18:45:08.000"/>
        <d v="2019-03-12T15:07:06.000"/>
        <d v="2019-03-12T20:00:10.000"/>
        <d v="2019-03-18T20:35:15.000"/>
        <d v="2019-03-12T14:59:29.000"/>
        <d v="2019-03-12T18:15:05.000"/>
        <d v="2019-03-26T14:37:27.000"/>
        <d v="2019-03-26T15:28:14.000"/>
        <d v="2019-03-26T14:35:10.000"/>
        <d v="2019-03-27T16:19:18.000"/>
        <d v="2019-04-09T15:54:07.000"/>
        <d v="2019-04-09T16:21:49.000"/>
        <d v="2019-04-04T20:58:39.000"/>
        <d v="2019-04-10T13:39:31.000"/>
        <d v="2019-04-10T15:09:00.000"/>
        <d v="2019-04-11T19:20:39.000"/>
        <d v="2019-04-11T20:06:05.000"/>
        <d v="2019-02-05T22:30:03.000"/>
        <d v="2019-02-07T15:56:35.000"/>
        <d v="2019-02-14T15:30:00.000"/>
        <d v="2019-03-26T14:00:02.000"/>
        <d v="2019-02-14T17:24:33.000"/>
        <d v="2019-04-12T16:28:08.000"/>
        <d v="2019-04-18T13:45:04.000"/>
        <d v="2017-01-06T02:09:23.000"/>
        <d v="2019-02-06T19:48:07.000"/>
        <d v="2019-04-19T06:08:59.000"/>
        <d v="2019-02-01T18:28:30.000"/>
        <d v="2019-04-11T14:30:30.000"/>
        <d v="2019-02-04T14:48:23.000"/>
        <d v="2019-02-07T17:23:10.000"/>
        <d v="2019-04-15T16:57:22.000"/>
        <d v="2019-04-22T18:11:49.000"/>
        <d v="2019-02-22T16:45:27.000"/>
        <d v="2019-02-07T14:17:51.000"/>
        <d v="2019-02-07T16:12:41.000"/>
        <d v="2019-02-07T20:48:22.000"/>
        <d v="2019-02-14T22:05:12.000"/>
        <d v="2019-02-15T14:24:26.000"/>
        <d v="2019-02-01T22:54:04.000"/>
        <d v="2019-02-04T15:02:05.000"/>
        <d v="2019-02-07T17:25:42.000"/>
        <d v="2019-02-14T20:49:05.000"/>
        <d v="2019-02-14T17:49:03.000"/>
        <d v="2019-04-10T14:24:03.000"/>
        <d v="2019-04-10T14:26:03.000"/>
        <d v="2019-02-19T16:41:52.000"/>
        <d v="2019-02-15T14:55:54.000"/>
        <d v="2019-02-21T13:19:35.000"/>
        <d v="2019-02-15T03:27:28.000"/>
        <d v="2019-03-05T02:11:42.000"/>
        <d v="2019-03-05T15:07:51.000"/>
        <d v="2019-03-05T02:10:32.000"/>
        <d v="2019-03-11T18:42:52.000"/>
        <d v="2019-03-12T01:12:13.000"/>
        <d v="2019-03-12T19:34:12.000"/>
        <d v="2019-03-13T15:08:00.000"/>
        <d v="2019-03-12T19:56:46.000"/>
        <d v="2019-04-10T02:27:46.000"/>
        <d v="2019-04-17T16:07:13.000"/>
        <d v="2019-04-17T19:45:31.000"/>
        <d v="2019-04-17T21:07:28.000"/>
        <d v="2019-04-22T21:30:29.000"/>
        <d v="2019-02-07T13:43:43.000"/>
        <d v="2019-03-21T12:39:13.000"/>
        <d v="2019-02-07T14:59:25.000"/>
        <d v="2019-03-21T14:07:55.000"/>
        <d v="2019-02-07T15:01:45.000"/>
        <d v="2019-03-22T00:01:37.000"/>
        <d v="2019-03-22T17:40:51.000"/>
        <d v="2019-03-25T21:58:31.000"/>
        <d v="2019-04-01T18:57:30.000"/>
        <d v="2019-04-10T19:10:01.000"/>
        <d v="2019-03-28T18:18:59.000"/>
        <d v="2019-03-25T21:46:17.000"/>
        <d v="2019-02-05T15:54:53.000"/>
        <d v="2019-02-05T20:29:08.000"/>
        <d v="2019-02-12T15:56:39.000"/>
        <d v="2019-02-26T15:57:03.000"/>
        <d v="2019-04-10T14:40:51.000"/>
        <d v="2019-02-06T19:55:36.000"/>
        <d v="2019-02-12T16:22:45.000"/>
        <d v="2019-02-26T16:34:54.000"/>
        <d v="2019-02-05T20:34:48.000"/>
        <d v="2019-02-07T13:33:06.000"/>
        <d v="2019-02-01T21:18:07.000"/>
        <d v="2019-02-11T19:00:31.000"/>
        <d v="2019-02-22T18:15:38.000"/>
        <d v="2019-02-25T19:12:45.000"/>
        <d v="2019-03-01T15:19:58.000"/>
        <d v="2019-03-08T15:09:45.000"/>
        <d v="2019-03-14T18:44:38.000"/>
        <d v="2019-03-22T16:48:01.000"/>
        <d v="2019-03-28T19:52:51.000"/>
        <d v="2019-04-04T18:17:31.000"/>
        <d v="2019-04-10T14:09:00.000"/>
        <d v="2019-04-11T20:52:29.000"/>
        <d v="2019-01-31T15:35:12.000"/>
        <d v="2019-02-06T16:43:51.000"/>
        <d v="2019-02-06T17:05:35.000"/>
        <d v="2019-02-07T15:59:24.000"/>
        <d v="2019-02-14T16:42:38.000"/>
        <d v="2019-02-19T14:32:01.000"/>
        <d v="2019-02-21T20:11:38.000"/>
        <d v="2019-02-28T16:13:53.000"/>
        <d v="2019-03-07T16:43:47.000"/>
        <d v="2019-03-14T16:52:40.000"/>
        <d v="2019-03-21T14:52:01.000"/>
        <d v="2019-03-28T16:38:39.000"/>
        <d v="2019-04-04T14:36:31.000"/>
        <d v="2019-04-10T10:57:20.000"/>
        <d v="2019-04-11T20:45:23.000"/>
        <d v="2019-04-18T16:48:43.000"/>
        <d v="2019-04-22T22:37:29.000"/>
        <d v="2019-02-19T14:17:51.000"/>
        <d v="2019-02-19T02:52:07.000"/>
        <d v="2019-04-13T18:03:01.000"/>
        <d v="2019-03-25T12:01:10.000"/>
        <d v="2019-04-12T18:46:40.000"/>
        <d v="2019-04-23T13:30:17.000"/>
        <d v="2019-04-23T12:01:20.000"/>
        <d v="2019-04-23T15:43:49.000"/>
        <d v="2019-04-23T18:51:16.000"/>
        <d v="2019-04-10T13:52:34.000"/>
        <d v="2019-02-05T19:34:25.000"/>
        <d v="2019-02-06T16:17:25.000"/>
        <d v="2019-04-10T15:51:41.000"/>
        <d v="2019-04-23T23:54:20.000"/>
        <d v="2019-04-23T23:54:30.000"/>
      </sharedItems>
      <fieldGroup par="66" base="22">
        <rangePr groupBy="hours" autoEnd="1" autoStart="1" startDate="2017-01-06T02:09:23.000" endDate="2019-04-23T23:54:30.000"/>
        <groupItems count="26">
          <s v="&lt;1/6/2017"/>
          <s v="12 AM"/>
          <s v="1 AM"/>
          <s v="2 AM"/>
          <s v="3 AM"/>
          <s v="4 AM"/>
          <s v="5 AM"/>
          <s v="6 AM"/>
          <s v="7 AM"/>
          <s v="8 AM"/>
          <s v="9 AM"/>
          <s v="10 AM"/>
          <s v="11 AM"/>
          <s v="12 PM"/>
          <s v="1 PM"/>
          <s v="2 PM"/>
          <s v="3 PM"/>
          <s v="4 PM"/>
          <s v="5 PM"/>
          <s v="6 PM"/>
          <s v="7 PM"/>
          <s v="8 PM"/>
          <s v="9 PM"/>
          <s v="10 PM"/>
          <s v="11 PM"/>
          <s v="&gt;4/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1-06T02:09:23.000" endDate="2019-04-23T23:54:30.000"/>
        <groupItems count="368">
          <s v="&lt;1/6/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3/2019"/>
        </groupItems>
      </fieldGroup>
    </cacheField>
    <cacheField name="Months" databaseField="0">
      <sharedItems containsMixedTypes="0" count="0"/>
      <fieldGroup base="22">
        <rangePr groupBy="months" autoEnd="1" autoStart="1" startDate="2017-01-06T02:09:23.000" endDate="2019-04-23T23:54:30.000"/>
        <groupItems count="14">
          <s v="&lt;1/6/2017"/>
          <s v="Jan"/>
          <s v="Feb"/>
          <s v="Mar"/>
          <s v="Apr"/>
          <s v="May"/>
          <s v="Jun"/>
          <s v="Jul"/>
          <s v="Aug"/>
          <s v="Sep"/>
          <s v="Oct"/>
          <s v="Nov"/>
          <s v="Dec"/>
          <s v="&gt;4/23/2019"/>
        </groupItems>
      </fieldGroup>
    </cacheField>
    <cacheField name="Years" databaseField="0">
      <sharedItems containsMixedTypes="0" count="0"/>
      <fieldGroup base="22">
        <rangePr groupBy="years" autoEnd="1" autoStart="1" startDate="2017-01-06T02:09:23.000" endDate="2019-04-23T23:54:30.000"/>
        <groupItems count="5">
          <s v="&lt;1/6/2017"/>
          <s v="2017"/>
          <s v="2018"/>
          <s v="2019"/>
          <s v="&gt;4/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3">
  <r>
    <s v="nasiry8_rashed"/>
    <s v="4cinsights"/>
    <m/>
    <m/>
    <m/>
    <m/>
    <m/>
    <m/>
    <m/>
    <m/>
    <s v="No"/>
    <n v="3"/>
    <m/>
    <m/>
    <x v="0"/>
    <d v="2019-02-01T07:51:59.000"/>
    <s v="@4Cinsights #the fukn sexism"/>
    <m/>
    <m/>
    <x v="0"/>
    <m/>
    <s v="http://pbs.twimg.com/profile_images/1077360975278424064/bZNcCNGJ_normal.jpg"/>
    <x v="0"/>
    <s v="https://twitter.com/#!/nasiry8_rashed/status/1091242744230625280"/>
    <m/>
    <m/>
    <s v="1091242744230625280"/>
    <m/>
    <b v="0"/>
    <n v="0"/>
    <s v="2253788118"/>
    <b v="0"/>
    <s v="es"/>
    <m/>
    <s v=""/>
    <b v="0"/>
    <n v="0"/>
    <s v=""/>
    <s v="Twitter for iPhone"/>
    <b v="0"/>
    <s v="1091242744230625280"/>
    <s v="Tweet"/>
    <n v="0"/>
    <n v="0"/>
    <s v="44.0324781,25.0106719 _x000a_63.3174706,25.0106719 _x000a_63.3174706,39.7824134 _x000a_44.0324781,39.7824134"/>
    <s v="Islamic Republic of Iran"/>
    <s v="IR"/>
    <s v="Islamic Republic of Iran"/>
    <s v="272596500e51c07a"/>
    <s v="Islamic Republic of Iran"/>
    <s v="country"/>
    <s v="https://api.twitter.com/1.1/geo/id/272596500e51c07a.json"/>
    <n v="1"/>
    <s v="1"/>
    <s v="1"/>
    <n v="0"/>
    <n v="0"/>
    <n v="0"/>
    <n v="0"/>
    <n v="0"/>
    <n v="0"/>
    <n v="4"/>
    <n v="100"/>
    <n v="4"/>
  </r>
  <r>
    <s v="rizky97565602"/>
    <s v="4cinsights"/>
    <m/>
    <m/>
    <m/>
    <m/>
    <m/>
    <m/>
    <m/>
    <m/>
    <s v="No"/>
    <n v="4"/>
    <m/>
    <m/>
    <x v="0"/>
    <d v="2019-02-02T21:08:15.000"/>
    <s v="@4Cinsights"/>
    <m/>
    <m/>
    <x v="1"/>
    <m/>
    <s v="http://abs.twimg.com/sticky/default_profile_images/default_profile_normal.png"/>
    <x v="1"/>
    <s v="https://twitter.com/#!/rizky97565602/status/1091805519973474304"/>
    <m/>
    <m/>
    <s v="1091805519973474304"/>
    <m/>
    <b v="0"/>
    <n v="0"/>
    <s v="2253788118"/>
    <b v="0"/>
    <s v="und"/>
    <m/>
    <s v=""/>
    <b v="0"/>
    <n v="0"/>
    <s v=""/>
    <s v="Twitter for Android"/>
    <b v="0"/>
    <s v="1091805519973474304"/>
    <s v="Tweet"/>
    <n v="0"/>
    <n v="0"/>
    <m/>
    <m/>
    <m/>
    <m/>
    <m/>
    <m/>
    <m/>
    <m/>
    <n v="1"/>
    <s v="1"/>
    <s v="1"/>
    <n v="0"/>
    <n v="0"/>
    <n v="0"/>
    <n v="0"/>
    <n v="0"/>
    <n v="0"/>
    <n v="1"/>
    <n v="100"/>
    <n v="1"/>
  </r>
  <r>
    <s v="leprunennecloic"/>
    <s v="4cinsights"/>
    <m/>
    <m/>
    <m/>
    <m/>
    <m/>
    <m/>
    <m/>
    <m/>
    <s v="No"/>
    <n v="5"/>
    <m/>
    <m/>
    <x v="0"/>
    <d v="2019-02-05T14:11:00.000"/>
    <s v="@4Cinsights"/>
    <m/>
    <m/>
    <x v="1"/>
    <m/>
    <s v="http://pbs.twimg.com/profile_images/929138680576593922/eliLt5zU_normal.jpg"/>
    <x v="2"/>
    <s v="https://twitter.com/#!/leprunennecloic/status/1092787678498734082"/>
    <m/>
    <m/>
    <s v="1092787678498734082"/>
    <m/>
    <b v="0"/>
    <n v="0"/>
    <s v="2253788118"/>
    <b v="0"/>
    <s v="und"/>
    <m/>
    <s v=""/>
    <b v="0"/>
    <n v="0"/>
    <s v=""/>
    <s v="Twitter for iPad"/>
    <b v="0"/>
    <s v="1092787678498734082"/>
    <s v="Tweet"/>
    <n v="0"/>
    <n v="0"/>
    <m/>
    <m/>
    <m/>
    <m/>
    <m/>
    <m/>
    <m/>
    <m/>
    <n v="1"/>
    <s v="1"/>
    <s v="1"/>
    <n v="0"/>
    <n v="0"/>
    <n v="0"/>
    <n v="0"/>
    <n v="0"/>
    <n v="0"/>
    <n v="1"/>
    <n v="100"/>
    <n v="1"/>
  </r>
  <r>
    <s v="andynobbs"/>
    <s v="andynobbs"/>
    <m/>
    <m/>
    <m/>
    <m/>
    <m/>
    <m/>
    <m/>
    <m/>
    <s v="No"/>
    <n v="6"/>
    <m/>
    <m/>
    <x v="1"/>
    <d v="2019-02-05T20:08:48.000"/>
    <s v="Explore the rise of the direct-to-consumer trend and what it can teach traditional marketers about data-driven campaigns in @4Cinsightsâ€™ Q4 2018 State of Media Report. https://t.co/ly1KGZCIlq"/>
    <s v="http://www.4Cinsights.com/stateofmedia"/>
    <s v="4cinsights.com"/>
    <x v="1"/>
    <m/>
    <s v="http://pbs.twimg.com/profile_images/500328802434949120/cdCOH6PV_normal.png"/>
    <x v="3"/>
    <s v="https://twitter.com/#!/andynobbs/status/1092877721376641025"/>
    <m/>
    <m/>
    <s v="1092877721376641025"/>
    <m/>
    <b v="0"/>
    <n v="0"/>
    <s v=""/>
    <b v="0"/>
    <s v="en"/>
    <m/>
    <s v=""/>
    <b v="0"/>
    <n v="0"/>
    <s v=""/>
    <s v="Twitter for iPhone"/>
    <b v="0"/>
    <s v="1092877721376641025"/>
    <s v="Tweet"/>
    <n v="0"/>
    <n v="0"/>
    <m/>
    <m/>
    <m/>
    <m/>
    <m/>
    <m/>
    <m/>
    <m/>
    <n v="1"/>
    <s v="11"/>
    <s v="11"/>
    <n v="0"/>
    <n v="0"/>
    <n v="0"/>
    <n v="0"/>
    <n v="0"/>
    <n v="0"/>
    <n v="28"/>
    <n v="100"/>
    <n v="28"/>
  </r>
  <r>
    <s v="lzankereu"/>
    <s v="teammediaocean"/>
    <m/>
    <m/>
    <m/>
    <m/>
    <m/>
    <m/>
    <m/>
    <m/>
    <s v="No"/>
    <n v="7"/>
    <m/>
    <m/>
    <x v="2"/>
    <d v="2019-02-06T15:09:22.000"/>
    <s v="RT @billwise: This week, I joined @LanceNeuhauser on @thesqueezecast to discuss my personal path, the history of @TeamMediaocean... and who…"/>
    <m/>
    <m/>
    <x v="1"/>
    <m/>
    <s v="http://pbs.twimg.com/profile_images/1120615150422253568/UnN7bCxB_normal.jpg"/>
    <x v="4"/>
    <s v="https://twitter.com/#!/lzankereu/status/1093164757820076035"/>
    <m/>
    <m/>
    <s v="1093164757820076035"/>
    <m/>
    <b v="0"/>
    <n v="0"/>
    <s v=""/>
    <b v="0"/>
    <s v="en"/>
    <m/>
    <s v=""/>
    <b v="0"/>
    <n v="2"/>
    <s v="1059535913427054594"/>
    <s v="Twitter for iPhone"/>
    <b v="0"/>
    <s v="1059535913427054594"/>
    <s v="Tweet"/>
    <n v="0"/>
    <n v="0"/>
    <m/>
    <m/>
    <m/>
    <m/>
    <m/>
    <m/>
    <m/>
    <m/>
    <n v="1"/>
    <s v="2"/>
    <s v="2"/>
    <m/>
    <m/>
    <m/>
    <m/>
    <m/>
    <m/>
    <m/>
    <m/>
    <m/>
  </r>
  <r>
    <s v="adterpstra"/>
    <s v="4cinsights"/>
    <m/>
    <m/>
    <m/>
    <m/>
    <m/>
    <m/>
    <m/>
    <m/>
    <s v="No"/>
    <n v="11"/>
    <m/>
    <m/>
    <x v="0"/>
    <d v="2019-02-06T20:54:33.000"/>
    <s v="@4Cinsights Launches Audience-Driven Upfronts Planning Solution to Optimize TV Ad Budgets https://t.co/oAsRCFsC3Z via @4cinsights"/>
    <s v="https://www.4cinsights.com/2019/02/06/4c-launches-audience-driven-upfronts-planning-solution-optimize-tv-ad-budgets/"/>
    <s v="4cinsights.com"/>
    <x v="1"/>
    <m/>
    <s v="http://pbs.twimg.com/profile_images/512522213690310657/x-47dk3d_normal.jpeg"/>
    <x v="5"/>
    <s v="https://twitter.com/#!/adterpstra/status/1093251624716460032"/>
    <m/>
    <m/>
    <s v="1093251624716460032"/>
    <m/>
    <b v="0"/>
    <n v="1"/>
    <s v="2253788118"/>
    <b v="0"/>
    <s v="en"/>
    <m/>
    <s v=""/>
    <b v="0"/>
    <n v="0"/>
    <s v=""/>
    <s v="Twitter for iPhone"/>
    <b v="0"/>
    <s v="1093251624716460032"/>
    <s v="Tweet"/>
    <n v="0"/>
    <n v="0"/>
    <m/>
    <m/>
    <m/>
    <m/>
    <m/>
    <m/>
    <m/>
    <m/>
    <n v="1"/>
    <s v="1"/>
    <s v="1"/>
    <n v="0"/>
    <n v="0"/>
    <n v="0"/>
    <n v="0"/>
    <n v="0"/>
    <n v="0"/>
    <n v="14"/>
    <n v="100"/>
    <n v="14"/>
  </r>
  <r>
    <s v="civolution"/>
    <s v="4cinsights"/>
    <m/>
    <m/>
    <m/>
    <m/>
    <m/>
    <m/>
    <m/>
    <m/>
    <s v="No"/>
    <n v="12"/>
    <m/>
    <m/>
    <x v="0"/>
    <d v="2019-02-06T20:55:36.000"/>
    <s v="@4Cinsights Launches Audience-Driven Upfronts Planning Solution to Optimize TV Ad Budgets https://t.co/RPK6IX3McU"/>
    <s v="https://www.4cinsights.com/2019/02/06/4c-launches-audience-driven-upfronts-planning-solution-optimize-tv-ad-budgets/"/>
    <s v="4cinsights.com"/>
    <x v="1"/>
    <m/>
    <s v="http://pbs.twimg.com/profile_images/1428967810/civolution-C_icon_512X512_normal.jpg"/>
    <x v="6"/>
    <s v="https://twitter.com/#!/civolution/status/1093251886654914561"/>
    <m/>
    <m/>
    <s v="1093251886654914561"/>
    <m/>
    <b v="0"/>
    <n v="0"/>
    <s v="2253788118"/>
    <b v="0"/>
    <s v="en"/>
    <m/>
    <s v=""/>
    <b v="0"/>
    <n v="0"/>
    <s v=""/>
    <s v="Twitter for iPhone"/>
    <b v="0"/>
    <s v="1093251886654914561"/>
    <s v="Tweet"/>
    <n v="0"/>
    <n v="0"/>
    <m/>
    <m/>
    <m/>
    <m/>
    <m/>
    <m/>
    <m/>
    <m/>
    <n v="1"/>
    <s v="1"/>
    <s v="1"/>
    <n v="0"/>
    <n v="0"/>
    <n v="0"/>
    <n v="0"/>
    <n v="0"/>
    <n v="0"/>
    <n v="12"/>
    <n v="100"/>
    <n v="12"/>
  </r>
  <r>
    <s v="ariellabrown"/>
    <s v="broadsheetcomms"/>
    <m/>
    <m/>
    <m/>
    <m/>
    <m/>
    <m/>
    <m/>
    <m/>
    <s v="No"/>
    <n v="13"/>
    <m/>
    <m/>
    <x v="2"/>
    <d v="2019-02-07T17:26:01.000"/>
    <s v="RT @broadsheetcomms: “Twitter’s pivot to mDAUs (monetizable daily active users) helps ad buyers better understand the potential reach for t…"/>
    <m/>
    <m/>
    <x v="1"/>
    <m/>
    <s v="http://pbs.twimg.com/profile_images/3278150904/a4a0abec09486adaa3164ec8532f1161_normal.jpeg"/>
    <x v="7"/>
    <s v="https://twitter.com/#!/ariellabrown/status/1093561534821920769"/>
    <m/>
    <m/>
    <s v="1093561534821920769"/>
    <m/>
    <b v="0"/>
    <n v="0"/>
    <s v=""/>
    <b v="0"/>
    <s v="en"/>
    <m/>
    <s v=""/>
    <b v="0"/>
    <n v="2"/>
    <s v="1093560817050677249"/>
    <s v="Twitter Web Client"/>
    <b v="0"/>
    <s v="1093560817050677249"/>
    <s v="Tweet"/>
    <n v="0"/>
    <n v="0"/>
    <m/>
    <m/>
    <m/>
    <m/>
    <m/>
    <m/>
    <m/>
    <m/>
    <n v="1"/>
    <s v="2"/>
    <s v="2"/>
    <n v="1"/>
    <n v="4.761904761904762"/>
    <n v="0"/>
    <n v="0"/>
    <n v="0"/>
    <n v="0"/>
    <n v="20"/>
    <n v="95.23809523809524"/>
    <n v="21"/>
  </r>
  <r>
    <s v="drviernow"/>
    <s v="4cinsights"/>
    <m/>
    <m/>
    <m/>
    <m/>
    <m/>
    <m/>
    <m/>
    <m/>
    <s v="No"/>
    <n v="14"/>
    <m/>
    <m/>
    <x v="0"/>
    <d v="2019-02-12T16:24:08.000"/>
    <s v="@4Cinsights"/>
    <m/>
    <m/>
    <x v="1"/>
    <m/>
    <s v="http://pbs.twimg.com/profile_images/895774330117775360/uS79j4tB_normal.jpg"/>
    <x v="8"/>
    <s v="https://twitter.com/#!/drviernow/status/1095357897238818816"/>
    <m/>
    <m/>
    <s v="1095357897238818816"/>
    <m/>
    <b v="0"/>
    <n v="0"/>
    <s v="2253788118"/>
    <b v="0"/>
    <s v="und"/>
    <m/>
    <s v=""/>
    <b v="0"/>
    <n v="0"/>
    <s v=""/>
    <s v="Twitter for iPhone"/>
    <b v="0"/>
    <s v="1095357897238818816"/>
    <s v="Tweet"/>
    <n v="0"/>
    <n v="0"/>
    <m/>
    <m/>
    <m/>
    <m/>
    <m/>
    <m/>
    <m/>
    <m/>
    <n v="1"/>
    <s v="1"/>
    <s v="1"/>
    <n v="0"/>
    <n v="0"/>
    <n v="0"/>
    <n v="0"/>
    <n v="0"/>
    <n v="0"/>
    <n v="1"/>
    <n v="100"/>
    <n v="1"/>
  </r>
  <r>
    <s v="jvuchicago"/>
    <s v="g"/>
    <m/>
    <m/>
    <m/>
    <m/>
    <m/>
    <m/>
    <m/>
    <m/>
    <s v="No"/>
    <n v="15"/>
    <m/>
    <m/>
    <x v="2"/>
    <d v="2019-02-13T03:03:18.000"/>
    <s v="RT @michelle_e_vu: Thank you Theresa O’Neil from @showpad and Aaron Goldman from @4Cinsights for sharing insights on being a CMO and how @G…"/>
    <m/>
    <m/>
    <x v="1"/>
    <m/>
    <s v="http://pbs.twimg.com/profile_images/3454769613/ab68b7cf7136ed8c2455e57da6b9f313_normal.jpeg"/>
    <x v="9"/>
    <s v="https://twitter.com/#!/jvuchicago/status/1095518749422219264"/>
    <m/>
    <m/>
    <s v="1095518749422219264"/>
    <m/>
    <b v="0"/>
    <n v="0"/>
    <s v=""/>
    <b v="0"/>
    <s v="en"/>
    <m/>
    <s v=""/>
    <b v="0"/>
    <n v="1"/>
    <s v="1095450127492370434"/>
    <s v="Twitter for iPhone"/>
    <b v="0"/>
    <s v="1095450127492370434"/>
    <s v="Tweet"/>
    <n v="0"/>
    <n v="0"/>
    <m/>
    <m/>
    <m/>
    <m/>
    <m/>
    <m/>
    <m/>
    <m/>
    <n v="1"/>
    <s v="7"/>
    <s v="7"/>
    <m/>
    <m/>
    <m/>
    <m/>
    <m/>
    <m/>
    <m/>
    <m/>
    <m/>
  </r>
  <r>
    <s v="michelle_e_vu"/>
    <s v="g2crowd"/>
    <m/>
    <m/>
    <m/>
    <m/>
    <m/>
    <m/>
    <m/>
    <m/>
    <s v="No"/>
    <n v="16"/>
    <m/>
    <m/>
    <x v="2"/>
    <d v="2019-02-12T22:30:37.000"/>
    <s v="Thank you Theresa O’Neil from @showpad and Aaron Goldman from @4Cinsights for sharing insights on being a CMO and how @G2Crowd fits in to their strategy! https://t.co/7mjxAuKrkP"/>
    <m/>
    <m/>
    <x v="1"/>
    <s v="https://pbs.twimg.com/media/DzPSEQDUcAA_uCW.jpg"/>
    <s v="https://pbs.twimg.com/media/DzPSEQDUcAA_uCW.jpg"/>
    <x v="10"/>
    <s v="https://twitter.com/#!/michelle_e_vu/status/1095450127492370434"/>
    <m/>
    <m/>
    <s v="1095450127492370434"/>
    <m/>
    <b v="0"/>
    <n v="3"/>
    <s v=""/>
    <b v="0"/>
    <s v="en"/>
    <m/>
    <s v=""/>
    <b v="0"/>
    <n v="1"/>
    <s v=""/>
    <s v="Twitter for iPhone"/>
    <b v="0"/>
    <s v="1095450127492370434"/>
    <s v="Tweet"/>
    <n v="0"/>
    <n v="0"/>
    <m/>
    <m/>
    <m/>
    <m/>
    <m/>
    <m/>
    <m/>
    <m/>
    <n v="1"/>
    <s v="7"/>
    <s v="7"/>
    <m/>
    <m/>
    <m/>
    <m/>
    <m/>
    <m/>
    <m/>
    <m/>
    <m/>
  </r>
  <r>
    <s v="g2_gabe"/>
    <s v="ryanbonnici"/>
    <m/>
    <m/>
    <m/>
    <m/>
    <m/>
    <m/>
    <m/>
    <m/>
    <s v="Yes"/>
    <n v="22"/>
    <m/>
    <m/>
    <x v="2"/>
    <d v="2019-02-12T22:00:41.000"/>
    <s v="@TZONeil of @showpad and @AaronGoldman of @4Cinsights joining the @G2Crowd kickoff for a fireside chat with @ryanbonnici. Powerful marketers talking about how they choose to experiment. Staying away from the carbon copy and playbook that _was_ working. https://t.co/RExckdDkYL"/>
    <m/>
    <m/>
    <x v="1"/>
    <s v="https://pbs.twimg.com/media/DzPLOnBUcAAL2AF.jpg"/>
    <s v="https://pbs.twimg.com/media/DzPLOnBUcAAL2AF.jpg"/>
    <x v="11"/>
    <s v="https://twitter.com/#!/g2_gabe/status/1095442595461955584"/>
    <m/>
    <m/>
    <s v="1095442595461955584"/>
    <m/>
    <b v="0"/>
    <n v="4"/>
    <s v="603102876"/>
    <b v="0"/>
    <s v="en"/>
    <m/>
    <s v=""/>
    <b v="0"/>
    <n v="2"/>
    <s v=""/>
    <s v="Twitter for Android"/>
    <b v="0"/>
    <s v="1095442595461955584"/>
    <s v="Tweet"/>
    <n v="0"/>
    <n v="0"/>
    <m/>
    <m/>
    <m/>
    <m/>
    <m/>
    <m/>
    <m/>
    <m/>
    <n v="1"/>
    <s v="7"/>
    <s v="7"/>
    <m/>
    <m/>
    <m/>
    <m/>
    <m/>
    <m/>
    <m/>
    <m/>
    <m/>
  </r>
  <r>
    <s v="ryanbonnici"/>
    <s v="g2crowd"/>
    <m/>
    <m/>
    <m/>
    <m/>
    <m/>
    <m/>
    <m/>
    <m/>
    <s v="No"/>
    <n v="23"/>
    <m/>
    <m/>
    <x v="2"/>
    <d v="2019-02-13T13:44:59.000"/>
    <s v="RT @g2_gabe: @TZONeil of @showpad and @AaronGoldman of @4Cinsights joining the @G2Crowd kickoff for a fireside chat with @ryanbonnici. Powe…"/>
    <m/>
    <m/>
    <x v="1"/>
    <m/>
    <s v="http://pbs.twimg.com/profile_images/1090468020932235269/IN4VRA-4_normal.jpg"/>
    <x v="12"/>
    <s v="https://twitter.com/#!/ryanbonnici/status/1095680233242529793"/>
    <m/>
    <m/>
    <s v="1095680233242529793"/>
    <m/>
    <b v="0"/>
    <n v="0"/>
    <s v=""/>
    <b v="0"/>
    <s v="en"/>
    <m/>
    <s v=""/>
    <b v="0"/>
    <n v="2"/>
    <s v="1095442595461955584"/>
    <s v="Twitter for iPhone"/>
    <b v="0"/>
    <s v="1095442595461955584"/>
    <s v="Tweet"/>
    <n v="0"/>
    <n v="0"/>
    <m/>
    <m/>
    <m/>
    <m/>
    <m/>
    <m/>
    <m/>
    <m/>
    <n v="1"/>
    <s v="7"/>
    <s v="7"/>
    <m/>
    <m/>
    <m/>
    <m/>
    <m/>
    <m/>
    <m/>
    <m/>
    <m/>
  </r>
  <r>
    <s v="dee_marketing"/>
    <s v="ryanbonnici"/>
    <m/>
    <m/>
    <m/>
    <m/>
    <m/>
    <m/>
    <m/>
    <m/>
    <s v="No"/>
    <n v="29"/>
    <m/>
    <m/>
    <x v="2"/>
    <d v="2019-02-13T13:49:40.000"/>
    <s v="RT @g2_gabe: @TZONeil of @showpad and @AaronGoldman of @4Cinsights joining the @G2Crowd kickoff for a fireside chat with @ryanbonnici. Powe…"/>
    <m/>
    <m/>
    <x v="1"/>
    <m/>
    <s v="http://pbs.twimg.com/profile_images/1107289751156084739/VDGA2HDN_normal.jpg"/>
    <x v="13"/>
    <s v="https://twitter.com/#!/dee_marketing/status/1095681414178263040"/>
    <m/>
    <m/>
    <s v="1095681414178263040"/>
    <m/>
    <b v="0"/>
    <n v="0"/>
    <s v=""/>
    <b v="0"/>
    <s v="en"/>
    <m/>
    <s v=""/>
    <b v="0"/>
    <n v="2"/>
    <s v="1095442595461955584"/>
    <s v="Twitter Web App"/>
    <b v="0"/>
    <s v="1095442595461955584"/>
    <s v="Tweet"/>
    <n v="0"/>
    <n v="0"/>
    <m/>
    <m/>
    <m/>
    <m/>
    <m/>
    <m/>
    <m/>
    <m/>
    <n v="1"/>
    <s v="7"/>
    <s v="7"/>
    <m/>
    <m/>
    <m/>
    <m/>
    <m/>
    <m/>
    <m/>
    <m/>
    <m/>
  </r>
  <r>
    <s v="typcaltee"/>
    <s v="tanyagazdik"/>
    <m/>
    <m/>
    <m/>
    <m/>
    <m/>
    <m/>
    <m/>
    <m/>
    <s v="No"/>
    <n v="41"/>
    <m/>
    <m/>
    <x v="2"/>
    <d v="2019-02-14T18:16:46.000"/>
    <s v="RT @MediaPost: Dating app choices reveal #brand preferences, per #4CInsights, reports @TanyaGazdik https://t.co/mi2jrKz5WH @TanyaGazdik htt…"/>
    <s v="https://www.mediapost.com/publications/article/331967/dating-app-choices-reveal-brand-preferences.html"/>
    <s v="mediapost.com"/>
    <x v="2"/>
    <m/>
    <s v="http://pbs.twimg.com/profile_images/1084830514744315904/3xJRZdtv_normal.jpg"/>
    <x v="14"/>
    <s v="https://twitter.com/#!/typcaltee/status/1096111017778704384"/>
    <m/>
    <m/>
    <s v="1096111017778704384"/>
    <m/>
    <b v="0"/>
    <n v="0"/>
    <s v=""/>
    <b v="0"/>
    <s v="en"/>
    <m/>
    <s v=""/>
    <b v="0"/>
    <n v="3"/>
    <s v="1096104045054447616"/>
    <s v="Twitter Web Client"/>
    <b v="0"/>
    <s v="1096104045054447616"/>
    <s v="Tweet"/>
    <n v="0"/>
    <n v="0"/>
    <m/>
    <m/>
    <m/>
    <m/>
    <m/>
    <m/>
    <m/>
    <m/>
    <n v="1"/>
    <s v="2"/>
    <s v="2"/>
    <m/>
    <m/>
    <m/>
    <m/>
    <m/>
    <m/>
    <m/>
    <m/>
    <m/>
  </r>
  <r>
    <s v="jcmcafee"/>
    <s v="inscapetv"/>
    <m/>
    <m/>
    <m/>
    <m/>
    <m/>
    <m/>
    <m/>
    <m/>
    <s v="No"/>
    <n v="43"/>
    <m/>
    <m/>
    <x v="2"/>
    <d v="2019-02-05T22:57:02.000"/>
    <s v="RT @inscapetv: &quot;With ever-increasing competition for consumer attention across platforms and devices, the Super Bowl represents a unique opâ€¦"/>
    <m/>
    <m/>
    <x v="1"/>
    <m/>
    <s v="http://pbs.twimg.com/profile_images/1741241334/image_normal.jpg"/>
    <x v="15"/>
    <s v="https://twitter.com/#!/jcmcafee/status/1092920060212072454"/>
    <m/>
    <m/>
    <s v="1092920060212072454"/>
    <m/>
    <b v="0"/>
    <n v="0"/>
    <s v=""/>
    <b v="1"/>
    <s v="en"/>
    <m/>
    <s v="1092517481674092546"/>
    <b v="0"/>
    <n v="1"/>
    <s v="1092913270221037568"/>
    <s v="Twitter for iPhone"/>
    <b v="0"/>
    <s v="1092913270221037568"/>
    <s v="Tweet"/>
    <n v="0"/>
    <n v="0"/>
    <m/>
    <m/>
    <m/>
    <m/>
    <m/>
    <m/>
    <m/>
    <m/>
    <n v="2"/>
    <s v="2"/>
    <s v="2"/>
    <n v="1"/>
    <n v="5"/>
    <n v="0"/>
    <n v="0"/>
    <n v="0"/>
    <n v="0"/>
    <n v="19"/>
    <n v="95"/>
    <n v="20"/>
  </r>
  <r>
    <s v="jcmcafee"/>
    <s v="inscapetv"/>
    <m/>
    <m/>
    <m/>
    <m/>
    <m/>
    <m/>
    <m/>
    <m/>
    <s v="No"/>
    <n v="44"/>
    <m/>
    <m/>
    <x v="2"/>
    <d v="2019-02-14T19:07:37.000"/>
    <s v="RT @inscapetv: “Convergent TV … is the branding power that advertisers have always adored in TV, communicated directly to select audiences…"/>
    <m/>
    <m/>
    <x v="1"/>
    <m/>
    <s v="http://pbs.twimg.com/profile_images/1741241334/image_normal.jpg"/>
    <x v="16"/>
    <s v="https://twitter.com/#!/jcmcafee/status/1096123815220760576"/>
    <m/>
    <m/>
    <s v="1096123815220760576"/>
    <m/>
    <b v="0"/>
    <n v="0"/>
    <s v=""/>
    <b v="0"/>
    <s v="en"/>
    <m/>
    <s v=""/>
    <b v="0"/>
    <n v="2"/>
    <s v="1096069052101988354"/>
    <s v="Twitter for iPhone"/>
    <b v="0"/>
    <s v="1096069052101988354"/>
    <s v="Tweet"/>
    <n v="0"/>
    <n v="0"/>
    <m/>
    <m/>
    <m/>
    <m/>
    <m/>
    <m/>
    <m/>
    <m/>
    <n v="2"/>
    <s v="2"/>
    <s v="2"/>
    <n v="1"/>
    <n v="5"/>
    <n v="0"/>
    <n v="0"/>
    <n v="0"/>
    <n v="0"/>
    <n v="19"/>
    <n v="95"/>
    <n v="20"/>
  </r>
  <r>
    <s v="woodardhortense"/>
    <s v="tanyagazdik"/>
    <m/>
    <m/>
    <m/>
    <m/>
    <m/>
    <m/>
    <m/>
    <m/>
    <s v="No"/>
    <n v="45"/>
    <m/>
    <m/>
    <x v="2"/>
    <d v="2019-02-15T03:05:51.000"/>
    <s v="Dating app choices reveal #brand preferences, per #4CInsights, reports @TanyaGazdik https://t.co/UR8OgGhGm6 @TanyaGazdik"/>
    <s v="https://www.mediapost.com/publications/article/331967/dating-app-choices-reveal-brand-preferences.html"/>
    <s v="mediapost.com"/>
    <x v="2"/>
    <m/>
    <s v="http://pbs.twimg.com/profile_images/912827014658260992/7g8pBloe_normal.jpg"/>
    <x v="17"/>
    <s v="https://twitter.com/#!/woodardhortense/status/1096244167175520256"/>
    <m/>
    <m/>
    <s v="1096244167175520256"/>
    <m/>
    <b v="0"/>
    <n v="0"/>
    <s v=""/>
    <b v="0"/>
    <s v="en"/>
    <m/>
    <s v=""/>
    <b v="0"/>
    <n v="0"/>
    <s v=""/>
    <s v="Twitter Web Client"/>
    <b v="0"/>
    <s v="1096244167175520256"/>
    <s v="Tweet"/>
    <n v="0"/>
    <n v="0"/>
    <m/>
    <m/>
    <m/>
    <m/>
    <m/>
    <m/>
    <m/>
    <m/>
    <n v="1"/>
    <s v="2"/>
    <s v="2"/>
    <n v="0"/>
    <n v="0"/>
    <n v="0"/>
    <n v="0"/>
    <n v="0"/>
    <n v="0"/>
    <n v="11"/>
    <n v="100"/>
    <n v="11"/>
  </r>
  <r>
    <s v="taliaferoedna67"/>
    <s v="4cinsights"/>
    <m/>
    <m/>
    <m/>
    <m/>
    <m/>
    <m/>
    <m/>
    <m/>
    <s v="No"/>
    <n v="46"/>
    <m/>
    <m/>
    <x v="0"/>
    <d v="2019-02-17T21:40:19.000"/>
    <s v="@4Cinsights"/>
    <m/>
    <m/>
    <x v="1"/>
    <m/>
    <s v="http://pbs.twimg.com/profile_images/1097322201072709633/YqYamT_R_normal.jpg"/>
    <x v="18"/>
    <s v="https://twitter.com/#!/taliaferoedna67/status/1097249409472086016"/>
    <m/>
    <m/>
    <s v="1097249409472086016"/>
    <m/>
    <b v="0"/>
    <n v="1"/>
    <s v="2253788118"/>
    <b v="0"/>
    <s v="und"/>
    <m/>
    <s v=""/>
    <b v="0"/>
    <n v="0"/>
    <s v=""/>
    <s v="Twitter for iPhone"/>
    <b v="0"/>
    <s v="1097249409472086016"/>
    <s v="Tweet"/>
    <n v="0"/>
    <n v="0"/>
    <m/>
    <m/>
    <m/>
    <m/>
    <m/>
    <m/>
    <m/>
    <m/>
    <n v="1"/>
    <s v="1"/>
    <s v="1"/>
    <n v="0"/>
    <n v="0"/>
    <n v="0"/>
    <n v="0"/>
    <n v="0"/>
    <n v="0"/>
    <n v="1"/>
    <n v="100"/>
    <n v="1"/>
  </r>
  <r>
    <s v="samueljscott"/>
    <s v="andymulcahy"/>
    <m/>
    <m/>
    <m/>
    <m/>
    <m/>
    <m/>
    <m/>
    <m/>
    <s v="No"/>
    <n v="47"/>
    <m/>
    <m/>
    <x v="2"/>
    <d v="2019-02-18T12:06:49.000"/>
    <s v="Mentioned: @WunThompson @LUMA_partners @tkawaja @iab @r2rothenberg @forrester @ForrBmaj @matchaworkshq @DollarShaveClub @_StraightFWD_ @MeredithGlobal @4Cinsights @AaronGoldman @thedtxcompany @tim_armstrong @MESHExperience @LandorGlobal @imrgupdate @andymulcahy"/>
    <m/>
    <m/>
    <x v="1"/>
    <m/>
    <s v="http://pbs.twimg.com/profile_images/1112404787591634952/u0aQ64vg_normal.png"/>
    <x v="19"/>
    <s v="https://twitter.com/#!/samueljscott/status/1097467469063688193"/>
    <m/>
    <m/>
    <s v="1097467469063688193"/>
    <s v="1097459725539700736"/>
    <b v="0"/>
    <n v="0"/>
    <s v="99086752"/>
    <b v="0"/>
    <s v="en"/>
    <m/>
    <s v=""/>
    <b v="0"/>
    <n v="0"/>
    <s v=""/>
    <s v="Twitter Web Client"/>
    <b v="0"/>
    <s v="1097459725539700736"/>
    <s v="Tweet"/>
    <n v="0"/>
    <n v="0"/>
    <m/>
    <m/>
    <m/>
    <m/>
    <m/>
    <m/>
    <m/>
    <m/>
    <n v="1"/>
    <s v="6"/>
    <s v="6"/>
    <m/>
    <m/>
    <m/>
    <m/>
    <m/>
    <m/>
    <m/>
    <m/>
    <m/>
  </r>
  <r>
    <s v="alidamw"/>
    <s v="4cinsights"/>
    <m/>
    <m/>
    <m/>
    <m/>
    <m/>
    <m/>
    <m/>
    <m/>
    <s v="No"/>
    <n v="66"/>
    <m/>
    <m/>
    <x v="2"/>
    <d v="2019-02-07T14:05:16.000"/>
    <s v="My top two #sales skills? #Adaptability Quotient (AQ) and #Curiosity Quotient (CQ). @KNorwesh at @4Cinsights introduced me to AQ, which is critical for changing professional landscapes - https://t.co/KwnhTQz2Ks. CQ is a continuous investment in learning - https://t.co/vwu9WKURNt"/>
    <s v="https://www.inc.com/partners-in-leadership/4-steps-to-develop-your-aq-and-make-change-happen.html?platform=hootsuite https://blog.usejournal.com/heres-why-soft-skills-are-more-important-than-technical-skills-6a1a5ea5540a?platform=hootsuite"/>
    <s v="inc.com usejournal.com"/>
    <x v="3"/>
    <m/>
    <s v="http://pbs.twimg.com/profile_images/787639115936169984/ZZrHzlvS_normal.jpg"/>
    <x v="20"/>
    <s v="https://twitter.com/#!/alidamw/status/1093511010923761664"/>
    <m/>
    <m/>
    <s v="1093511010923761664"/>
    <m/>
    <b v="0"/>
    <n v="0"/>
    <s v=""/>
    <b v="0"/>
    <s v="en"/>
    <m/>
    <s v=""/>
    <b v="0"/>
    <n v="0"/>
    <s v=""/>
    <s v="Hootsuite Inc."/>
    <b v="0"/>
    <s v="1093511010923761664"/>
    <s v="Tweet"/>
    <n v="0"/>
    <n v="0"/>
    <m/>
    <m/>
    <m/>
    <m/>
    <m/>
    <m/>
    <m/>
    <m/>
    <n v="2"/>
    <s v="8"/>
    <s v="1"/>
    <m/>
    <m/>
    <m/>
    <m/>
    <m/>
    <m/>
    <m/>
    <m/>
    <m/>
  </r>
  <r>
    <s v="alidamw"/>
    <s v="4cinsights"/>
    <m/>
    <m/>
    <m/>
    <m/>
    <m/>
    <m/>
    <m/>
    <m/>
    <s v="No"/>
    <n v="68"/>
    <m/>
    <m/>
    <x v="2"/>
    <d v="2019-02-18T13:50:18.000"/>
    <s v="My top two #sales skills? #Adaptability Quotient (AQ) and #Curiosity Quotient (CQ). @KNorwesh at @4Cinsights introduced me to AQ, which is critical for changing professional landscapes - https://t.co/KwnhTQz2Ks. CQ is a continuous investment in learning - https://t.co/vwu9WKURNt"/>
    <s v="https://www.inc.com/partners-in-leadership/4-steps-to-develop-your-aq-and-make-change-happen.html?platform=hootsuite https://blog.usejournal.com/heres-why-soft-skills-are-more-important-than-technical-skills-6a1a5ea5540a?platform=hootsuite"/>
    <s v="inc.com usejournal.com"/>
    <x v="3"/>
    <m/>
    <s v="http://pbs.twimg.com/profile_images/787639115936169984/ZZrHzlvS_normal.jpg"/>
    <x v="21"/>
    <s v="https://twitter.com/#!/alidamw/status/1097493511551758338"/>
    <m/>
    <m/>
    <s v="1097493511551758338"/>
    <m/>
    <b v="0"/>
    <n v="0"/>
    <s v=""/>
    <b v="0"/>
    <s v="en"/>
    <m/>
    <s v=""/>
    <b v="0"/>
    <n v="0"/>
    <s v=""/>
    <s v="Hootsuite Inc."/>
    <b v="0"/>
    <s v="1097493511551758338"/>
    <s v="Tweet"/>
    <n v="0"/>
    <n v="0"/>
    <m/>
    <m/>
    <m/>
    <m/>
    <m/>
    <m/>
    <m/>
    <m/>
    <n v="2"/>
    <s v="8"/>
    <s v="1"/>
    <m/>
    <m/>
    <m/>
    <m/>
    <m/>
    <m/>
    <m/>
    <m/>
    <m/>
  </r>
  <r>
    <s v="tommccurdysr"/>
    <s v="4cinsights"/>
    <m/>
    <m/>
    <m/>
    <m/>
    <m/>
    <m/>
    <m/>
    <m/>
    <s v="No"/>
    <n v="70"/>
    <m/>
    <m/>
    <x v="0"/>
    <d v="2019-02-22T02:15:55.000"/>
    <s v="@4Cinsights"/>
    <m/>
    <m/>
    <x v="1"/>
    <m/>
    <s v="http://pbs.twimg.com/profile_images/1054847674334240768/XGasBs8s_normal.jpg"/>
    <x v="22"/>
    <s v="https://twitter.com/#!/tommccurdysr/status/1098768318360666112"/>
    <m/>
    <m/>
    <s v="1098768318360666112"/>
    <m/>
    <b v="0"/>
    <n v="0"/>
    <s v="2253788118"/>
    <b v="0"/>
    <s v="und"/>
    <m/>
    <s v=""/>
    <b v="0"/>
    <n v="0"/>
    <s v=""/>
    <s v="Twitter Web App"/>
    <b v="0"/>
    <s v="1098768318360666112"/>
    <s v="Tweet"/>
    <n v="0"/>
    <n v="0"/>
    <m/>
    <m/>
    <m/>
    <m/>
    <m/>
    <m/>
    <m/>
    <m/>
    <n v="1"/>
    <s v="1"/>
    <s v="1"/>
    <n v="0"/>
    <n v="0"/>
    <n v="0"/>
    <n v="0"/>
    <n v="0"/>
    <n v="0"/>
    <n v="1"/>
    <n v="100"/>
    <n v="1"/>
  </r>
  <r>
    <s v="lawrencemcgari9"/>
    <s v="4cinsights"/>
    <m/>
    <m/>
    <m/>
    <m/>
    <m/>
    <m/>
    <m/>
    <m/>
    <s v="No"/>
    <n v="71"/>
    <m/>
    <m/>
    <x v="0"/>
    <d v="2019-02-23T21:02:48.000"/>
    <s v="@4Cinsights #Lmacthacomedian #Omaha,Ne #comedy #comedians https://t.co/krDQtREaEi"/>
    <m/>
    <m/>
    <x v="4"/>
    <s v="https://pbs.twimg.com/media/D0Hnc4zWoAACh5L.jpg"/>
    <s v="https://pbs.twimg.com/media/D0Hnc4zWoAACh5L.jpg"/>
    <x v="23"/>
    <s v="https://twitter.com/#!/lawrencemcgari9/status/1099414295060901890"/>
    <m/>
    <m/>
    <s v="1099414295060901890"/>
    <m/>
    <b v="0"/>
    <n v="0"/>
    <s v="2253788118"/>
    <b v="0"/>
    <s v="und"/>
    <m/>
    <s v=""/>
    <b v="0"/>
    <n v="0"/>
    <s v=""/>
    <s v="Twitter Web App"/>
    <b v="0"/>
    <s v="1099414295060901890"/>
    <s v="Tweet"/>
    <n v="0"/>
    <n v="0"/>
    <m/>
    <m/>
    <m/>
    <m/>
    <m/>
    <m/>
    <m/>
    <m/>
    <n v="1"/>
    <s v="1"/>
    <s v="1"/>
    <n v="0"/>
    <n v="0"/>
    <n v="0"/>
    <n v="0"/>
    <n v="0"/>
    <n v="0"/>
    <n v="6"/>
    <n v="100"/>
    <n v="6"/>
  </r>
  <r>
    <s v="ideonagency"/>
    <s v="4cinsights"/>
    <m/>
    <m/>
    <m/>
    <m/>
    <m/>
    <m/>
    <m/>
    <m/>
    <s v="No"/>
    <n v="72"/>
    <m/>
    <m/>
    <x v="2"/>
    <d v="2019-02-24T18:05:01.000"/>
    <s v="What initially seemed like a catastrophe for #Nike may be an opportunity in disguise if their #branding response is direct and nimble. #ZionWilliamson https://t.co/qUimov3t3m by @4CInsights"/>
    <s v="https://www.adweek.com/brand-marketing/despite-initial-negativity-zion-williamsons-blown-out-shoe-actually-provides-an-opportunity-for-nike/?utm_content=85655175&amp;utm_medium=social&amp;utm_source=twitter&amp;hss_channel=tw-372918371"/>
    <s v="adweek.com"/>
    <x v="5"/>
    <m/>
    <s v="http://pbs.twimg.com/profile_images/979691111978446848/lv_NMgv7_normal.jpg"/>
    <x v="24"/>
    <s v="https://twitter.com/#!/ideonagency/status/1099731941874692097"/>
    <m/>
    <m/>
    <s v="1099731941874692097"/>
    <m/>
    <b v="0"/>
    <n v="0"/>
    <s v=""/>
    <b v="0"/>
    <s v="en"/>
    <m/>
    <s v=""/>
    <b v="0"/>
    <n v="0"/>
    <s v=""/>
    <s v="HubSpot"/>
    <b v="0"/>
    <s v="1099731941874692097"/>
    <s v="Tweet"/>
    <n v="0"/>
    <n v="0"/>
    <m/>
    <m/>
    <m/>
    <m/>
    <m/>
    <m/>
    <m/>
    <m/>
    <n v="1"/>
    <s v="1"/>
    <s v="1"/>
    <n v="2"/>
    <n v="8"/>
    <n v="1"/>
    <n v="4"/>
    <n v="0"/>
    <n v="0"/>
    <n v="22"/>
    <n v="88"/>
    <n v="25"/>
  </r>
  <r>
    <s v="aljohaniabdull5"/>
    <s v="teammediaocean"/>
    <m/>
    <m/>
    <m/>
    <m/>
    <m/>
    <m/>
    <m/>
    <m/>
    <s v="No"/>
    <n v="73"/>
    <m/>
    <m/>
    <x v="2"/>
    <d v="2019-02-28T13:22:52.000"/>
    <s v="RT @billwise: This week, I joined @LanceNeuhauser on @thesqueezecast to discuss my personal path, the history of @TeamMediaocean... and who…"/>
    <m/>
    <m/>
    <x v="1"/>
    <m/>
    <s v="http://pbs.twimg.com/profile_images/1102612681629057024/d5NN8Pd2_normal.jpg"/>
    <x v="25"/>
    <s v="https://twitter.com/#!/aljohaniabdull5/status/1101110488136646658"/>
    <m/>
    <m/>
    <s v="1101110488136646658"/>
    <m/>
    <b v="0"/>
    <n v="0"/>
    <s v=""/>
    <b v="0"/>
    <s v="en"/>
    <m/>
    <s v=""/>
    <b v="0"/>
    <n v="4"/>
    <s v="1059535913427054594"/>
    <s v="Twitter for iPhone"/>
    <b v="0"/>
    <s v="1059535913427054594"/>
    <s v="Tweet"/>
    <n v="0"/>
    <n v="0"/>
    <m/>
    <m/>
    <m/>
    <m/>
    <m/>
    <m/>
    <m/>
    <m/>
    <n v="1"/>
    <s v="2"/>
    <s v="2"/>
    <m/>
    <m/>
    <m/>
    <m/>
    <m/>
    <m/>
    <m/>
    <m/>
    <m/>
  </r>
  <r>
    <s v="rosekalel"/>
    <s v="4cinsights"/>
    <m/>
    <m/>
    <m/>
    <m/>
    <m/>
    <m/>
    <m/>
    <m/>
    <s v="No"/>
    <n v="77"/>
    <m/>
    <m/>
    <x v="2"/>
    <d v="2019-03-02T11:33:04.000"/>
    <s v="RT @4Cinsights: Learn how you can optimize your TV Upfronts planning through Scope by 4C. #4CTheFutureofMedia https://t.co/U4OBaKlGKj"/>
    <s v="https://www.4cinsights.com/2019/02/06/4c-launches-audience-driven-upfronts-planning-solution-optimize-tv-ad-budgets/?utm_source=twitter&amp;utm_medium=organic_social&amp;utm_campaign=pressreleases&amp;utm_content=tvupfronts"/>
    <s v="4cinsights.com"/>
    <x v="6"/>
    <m/>
    <s v="http://pbs.twimg.com/profile_images/1101696775122010115/TjESbw2D_normal.jpg"/>
    <x v="26"/>
    <s v="https://twitter.com/#!/rosekalel/status/1101807632720031749"/>
    <m/>
    <m/>
    <s v="1101807632720031749"/>
    <m/>
    <b v="0"/>
    <n v="0"/>
    <s v=""/>
    <b v="0"/>
    <s v="en"/>
    <m/>
    <s v=""/>
    <b v="0"/>
    <n v="4"/>
    <s v="1093181880512466945"/>
    <s v="Twitter for iPhone"/>
    <b v="0"/>
    <s v="1093181880512466945"/>
    <s v="Tweet"/>
    <n v="0"/>
    <n v="0"/>
    <m/>
    <m/>
    <m/>
    <m/>
    <m/>
    <m/>
    <m/>
    <m/>
    <n v="1"/>
    <s v="1"/>
    <s v="1"/>
    <n v="0"/>
    <n v="0"/>
    <n v="0"/>
    <n v="0"/>
    <n v="0"/>
    <n v="0"/>
    <n v="16"/>
    <n v="100"/>
    <n v="16"/>
  </r>
  <r>
    <s v="ghzpyh6yi5wjg3r"/>
    <s v="4cinsights"/>
    <m/>
    <m/>
    <m/>
    <m/>
    <m/>
    <m/>
    <m/>
    <m/>
    <s v="No"/>
    <n v="78"/>
    <m/>
    <m/>
    <x v="0"/>
    <d v="2019-03-03T16:22:32.000"/>
    <s v="@4Cinsights"/>
    <m/>
    <m/>
    <x v="1"/>
    <m/>
    <s v="http://pbs.twimg.com/profile_images/1098616417350381569/ynD8Lzov_normal.jpg"/>
    <x v="27"/>
    <s v="https://twitter.com/#!/ghzpyh6yi5wjg3r/status/1102242865848041473"/>
    <m/>
    <m/>
    <s v="1102242865848041473"/>
    <m/>
    <b v="0"/>
    <n v="0"/>
    <s v="2253788118"/>
    <b v="0"/>
    <s v="und"/>
    <m/>
    <s v=""/>
    <b v="0"/>
    <n v="0"/>
    <s v=""/>
    <s v="Twitter for iPhone"/>
    <b v="0"/>
    <s v="1102242865848041473"/>
    <s v="Tweet"/>
    <n v="0"/>
    <n v="0"/>
    <m/>
    <m/>
    <m/>
    <m/>
    <m/>
    <m/>
    <m/>
    <m/>
    <n v="4"/>
    <s v="1"/>
    <s v="1"/>
    <n v="0"/>
    <n v="0"/>
    <n v="0"/>
    <n v="0"/>
    <n v="0"/>
    <n v="0"/>
    <n v="1"/>
    <n v="100"/>
    <n v="1"/>
  </r>
  <r>
    <s v="ghzpyh6yi5wjg3r"/>
    <s v="4cinsights"/>
    <m/>
    <m/>
    <m/>
    <m/>
    <m/>
    <m/>
    <m/>
    <m/>
    <s v="No"/>
    <n v="79"/>
    <m/>
    <m/>
    <x v="0"/>
    <d v="2019-03-03T16:24:24.000"/>
    <s v="@4Cinsights https://t.co/kk69VSnnwj"/>
    <m/>
    <m/>
    <x v="1"/>
    <s v="https://pbs.twimg.com/tweet_video_thumb/D0v0dW5U0AYe7CE.jpg"/>
    <s v="https://pbs.twimg.com/tweet_video_thumb/D0v0dW5U0AYe7CE.jpg"/>
    <x v="28"/>
    <s v="https://twitter.com/#!/ghzpyh6yi5wjg3r/status/1102243334116921344"/>
    <m/>
    <m/>
    <s v="1102243334116921344"/>
    <m/>
    <b v="0"/>
    <n v="0"/>
    <s v="2253788118"/>
    <b v="0"/>
    <s v="und"/>
    <m/>
    <s v=""/>
    <b v="0"/>
    <n v="0"/>
    <s v=""/>
    <s v="Twitter for iPhone"/>
    <b v="0"/>
    <s v="1102243334116921344"/>
    <s v="Tweet"/>
    <n v="0"/>
    <n v="0"/>
    <m/>
    <m/>
    <m/>
    <m/>
    <m/>
    <m/>
    <m/>
    <m/>
    <n v="4"/>
    <s v="1"/>
    <s v="1"/>
    <n v="0"/>
    <n v="0"/>
    <n v="0"/>
    <n v="0"/>
    <n v="0"/>
    <n v="0"/>
    <n v="1"/>
    <n v="100"/>
    <n v="1"/>
  </r>
  <r>
    <s v="ghzpyh6yi5wjg3r"/>
    <s v="4cinsights"/>
    <m/>
    <m/>
    <m/>
    <m/>
    <m/>
    <m/>
    <m/>
    <m/>
    <s v="No"/>
    <n v="80"/>
    <m/>
    <m/>
    <x v="0"/>
    <d v="2019-03-03T16:26:06.000"/>
    <s v="@4Cinsights https://t.co/mFrmrGuN5j"/>
    <m/>
    <m/>
    <x v="1"/>
    <s v="https://pbs.twimg.com/tweet_video_thumb/D0v02BrV4AEjiWt.jpg"/>
    <s v="https://pbs.twimg.com/tweet_video_thumb/D0v02BrV4AEjiWt.jpg"/>
    <x v="29"/>
    <s v="https://twitter.com/#!/ghzpyh6yi5wjg3r/status/1102243761583644672"/>
    <m/>
    <m/>
    <s v="1102243761583644672"/>
    <m/>
    <b v="0"/>
    <n v="0"/>
    <s v="2253788118"/>
    <b v="0"/>
    <s v="und"/>
    <m/>
    <s v=""/>
    <b v="0"/>
    <n v="0"/>
    <s v=""/>
    <s v="Twitter for iPhone"/>
    <b v="0"/>
    <s v="1102243761583644672"/>
    <s v="Tweet"/>
    <n v="0"/>
    <n v="0"/>
    <m/>
    <m/>
    <m/>
    <m/>
    <m/>
    <m/>
    <m/>
    <m/>
    <n v="4"/>
    <s v="1"/>
    <s v="1"/>
    <n v="0"/>
    <n v="0"/>
    <n v="0"/>
    <n v="0"/>
    <n v="0"/>
    <n v="0"/>
    <n v="1"/>
    <n v="100"/>
    <n v="1"/>
  </r>
  <r>
    <s v="ghzpyh6yi5wjg3r"/>
    <s v="4cinsights"/>
    <m/>
    <m/>
    <m/>
    <m/>
    <m/>
    <m/>
    <m/>
    <m/>
    <s v="No"/>
    <n v="81"/>
    <m/>
    <m/>
    <x v="0"/>
    <d v="2019-03-03T16:27:02.000"/>
    <s v="@4Cinsights https://t.co/LKoQ37Ub2h"/>
    <m/>
    <m/>
    <x v="1"/>
    <s v="https://pbs.twimg.com/media/D0v1EYmUcAEISZq.jpg"/>
    <s v="https://pbs.twimg.com/media/D0v1EYmUcAEISZq.jpg"/>
    <x v="30"/>
    <s v="https://twitter.com/#!/ghzpyh6yi5wjg3r/status/1102243998704390144"/>
    <m/>
    <m/>
    <s v="1102243998704390144"/>
    <m/>
    <b v="0"/>
    <n v="0"/>
    <s v="2253788118"/>
    <b v="0"/>
    <s v="und"/>
    <m/>
    <s v=""/>
    <b v="0"/>
    <n v="0"/>
    <s v=""/>
    <s v="Twitter for iPhone"/>
    <b v="0"/>
    <s v="1102243998704390144"/>
    <s v="Tweet"/>
    <n v="0"/>
    <n v="0"/>
    <m/>
    <m/>
    <m/>
    <m/>
    <m/>
    <m/>
    <m/>
    <m/>
    <n v="4"/>
    <s v="1"/>
    <s v="1"/>
    <n v="0"/>
    <n v="0"/>
    <n v="0"/>
    <n v="0"/>
    <n v="0"/>
    <n v="0"/>
    <n v="1"/>
    <n v="100"/>
    <n v="1"/>
  </r>
  <r>
    <s v="surveymonkey"/>
    <s v="kedettman"/>
    <m/>
    <m/>
    <m/>
    <m/>
    <m/>
    <m/>
    <m/>
    <m/>
    <s v="No"/>
    <n v="82"/>
    <m/>
    <m/>
    <x v="2"/>
    <d v="2019-03-04T16:20:53.000"/>
    <s v="We ❤️ this video featuring @4Cinsights! Big thanks to our amazing customers @AaronGoldman, @KNorwesh, @MediaTechGuy, @DaveKaduk and @kedettman for helping us share your story! https://t.co/IHgWlU4nQK"/>
    <m/>
    <m/>
    <x v="1"/>
    <s v="https://pbs.twimg.com/amplify_video_thumb/1102604587477884928/img/c-jM12L-r3QTfkir.jpg"/>
    <s v="https://pbs.twimg.com/amplify_video_thumb/1102604587477884928/img/c-jM12L-r3QTfkir.jpg"/>
    <x v="31"/>
    <s v="https://twitter.com/#!/surveymonkey/status/1102604838129479681"/>
    <m/>
    <m/>
    <s v="1102604838129479681"/>
    <m/>
    <b v="0"/>
    <n v="4"/>
    <s v=""/>
    <b v="0"/>
    <s v="en"/>
    <m/>
    <s v=""/>
    <b v="0"/>
    <n v="0"/>
    <s v=""/>
    <s v="Twitter Media Studio"/>
    <b v="0"/>
    <s v="1102604838129479681"/>
    <s v="Tweet"/>
    <n v="0"/>
    <n v="0"/>
    <m/>
    <m/>
    <m/>
    <m/>
    <m/>
    <m/>
    <m/>
    <m/>
    <n v="1"/>
    <s v="8"/>
    <s v="8"/>
    <m/>
    <m/>
    <m/>
    <m/>
    <m/>
    <m/>
    <m/>
    <m/>
    <m/>
  </r>
  <r>
    <s v="samspearsevans"/>
    <s v="kedettman"/>
    <m/>
    <m/>
    <m/>
    <m/>
    <m/>
    <m/>
    <m/>
    <m/>
    <s v="No"/>
    <n v="83"/>
    <m/>
    <m/>
    <x v="2"/>
    <d v="2019-03-04T16:33:19.000"/>
    <s v="@SurveyMonkey @4Cinsights @AaronGoldman @KNorwesh @MediaTechGuy @DaveKaduk @kedettman Without captions more than 20% of your target audience cannot take in the story you're excited to share. Captions increase your SEO. Captions increase engagement. Captions benefit everyone. #captions #AccessibleVideo #accessibility #a11y #inclusion"/>
    <m/>
    <m/>
    <x v="7"/>
    <m/>
    <s v="http://pbs.twimg.com/profile_images/1103775735108550661/n87QF0cl_normal.jpg"/>
    <x v="32"/>
    <s v="https://twitter.com/#!/samspearsevans/status/1102607968091205632"/>
    <m/>
    <m/>
    <s v="1102607968091205632"/>
    <s v="1102604838129479681"/>
    <b v="0"/>
    <n v="0"/>
    <s v="31267104"/>
    <b v="0"/>
    <s v="en"/>
    <m/>
    <s v=""/>
    <b v="0"/>
    <n v="0"/>
    <s v=""/>
    <s v="Twitter Web Client"/>
    <b v="0"/>
    <s v="1102604838129479681"/>
    <s v="Tweet"/>
    <n v="0"/>
    <n v="0"/>
    <m/>
    <m/>
    <m/>
    <m/>
    <m/>
    <m/>
    <m/>
    <m/>
    <n v="1"/>
    <s v="8"/>
    <s v="8"/>
    <m/>
    <m/>
    <m/>
    <m/>
    <m/>
    <m/>
    <m/>
    <m/>
    <m/>
  </r>
  <r>
    <s v="mike77761978"/>
    <s v="4cinsights"/>
    <m/>
    <m/>
    <m/>
    <m/>
    <m/>
    <m/>
    <m/>
    <m/>
    <s v="No"/>
    <n v="95"/>
    <m/>
    <m/>
    <x v="2"/>
    <d v="2019-03-05T07:24:49.000"/>
    <s v="What Brands Can Learn from Sneakergate https://t.co/a46Y5rJ0r9 via @4cinsights"/>
    <s v="https://www.4cinsights.com/2019/02/28/brands-can-learn-sneakergate/"/>
    <s v="4cinsights.com"/>
    <x v="1"/>
    <m/>
    <s v="http://pbs.twimg.com/profile_images/1104020076733304835/s9yxH8BS_normal.jpg"/>
    <x v="33"/>
    <s v="https://twitter.com/#!/mike77761978/status/1102832319285604352"/>
    <m/>
    <m/>
    <s v="1102832319285604352"/>
    <m/>
    <b v="0"/>
    <n v="1"/>
    <s v=""/>
    <b v="0"/>
    <s v="en"/>
    <m/>
    <s v=""/>
    <b v="0"/>
    <n v="0"/>
    <s v=""/>
    <s v="Twitter Web Client"/>
    <b v="0"/>
    <s v="1102832319285604352"/>
    <s v="Tweet"/>
    <n v="0"/>
    <n v="0"/>
    <m/>
    <m/>
    <m/>
    <m/>
    <m/>
    <m/>
    <m/>
    <m/>
    <n v="1"/>
    <s v="1"/>
    <s v="1"/>
    <n v="0"/>
    <n v="0"/>
    <n v="0"/>
    <n v="0"/>
    <n v="0"/>
    <n v="0"/>
    <n v="8"/>
    <n v="100"/>
    <n v="8"/>
  </r>
  <r>
    <s v="mobyaffiliates"/>
    <s v="4cinsights"/>
    <m/>
    <m/>
    <m/>
    <m/>
    <m/>
    <m/>
    <m/>
    <m/>
    <s v="No"/>
    <n v="96"/>
    <m/>
    <m/>
    <x v="2"/>
    <d v="2019-03-05T07:26:01.000"/>
    <s v="Brands are spending more on Pinterest and Snapchat ads says @4Cinsights https://t.co/CN4GGjtj7L https://t.co/nubzYNdlPi"/>
    <s v="http://www.businessofapps.com/news/brands-are-spending-more-on-pinterest-and-snapchat-ads-says-4c-insights/"/>
    <s v="businessofapps.com"/>
    <x v="1"/>
    <s v="https://pbs.twimg.com/media/D04MbOSWwAAULGB.png"/>
    <s v="https://pbs.twimg.com/media/D04MbOSWwAAULGB.png"/>
    <x v="34"/>
    <s v="https://twitter.com/#!/mobyaffiliates/status/1102832622412197889"/>
    <m/>
    <m/>
    <s v="1102832622412197889"/>
    <m/>
    <b v="0"/>
    <n v="0"/>
    <s v=""/>
    <b v="0"/>
    <s v="en"/>
    <m/>
    <s v=""/>
    <b v="0"/>
    <n v="0"/>
    <s v=""/>
    <s v="Buffer"/>
    <b v="0"/>
    <s v="1102832622412197889"/>
    <s v="Tweet"/>
    <n v="0"/>
    <n v="0"/>
    <m/>
    <m/>
    <m/>
    <m/>
    <m/>
    <m/>
    <m/>
    <m/>
    <n v="1"/>
    <s v="1"/>
    <s v="1"/>
    <n v="0"/>
    <n v="0"/>
    <n v="0"/>
    <n v="0"/>
    <n v="0"/>
    <n v="0"/>
    <n v="11"/>
    <n v="100"/>
    <n v="11"/>
  </r>
  <r>
    <s v="kiweeone"/>
    <s v="cipisec"/>
    <m/>
    <m/>
    <m/>
    <m/>
    <m/>
    <m/>
    <m/>
    <m/>
    <s v="No"/>
    <n v="97"/>
    <m/>
    <m/>
    <x v="0"/>
    <d v="2019-03-07T20:09:11.000"/>
    <s v="@cipisec https://t.co/RNwQTSgZpd"/>
    <s v="https://www.4cinsights.com/2018/12/20/case-emoji-targeting/"/>
    <s v="4cinsights.com"/>
    <x v="1"/>
    <m/>
    <s v="http://pbs.twimg.com/profile_images/2171419521/239_normal.jpg"/>
    <x v="35"/>
    <s v="https://twitter.com/#!/kiweeone/status/1103749457223581702"/>
    <m/>
    <m/>
    <s v="1103749457223581702"/>
    <s v="1103716754604347392"/>
    <b v="0"/>
    <n v="0"/>
    <s v="122190652"/>
    <b v="0"/>
    <s v="und"/>
    <m/>
    <s v=""/>
    <b v="0"/>
    <n v="0"/>
    <s v=""/>
    <s v="Twitter for iPhone"/>
    <b v="0"/>
    <s v="1103716754604347392"/>
    <s v="Tweet"/>
    <n v="0"/>
    <n v="0"/>
    <m/>
    <m/>
    <m/>
    <m/>
    <m/>
    <m/>
    <m/>
    <m/>
    <n v="1"/>
    <s v="13"/>
    <s v="13"/>
    <n v="0"/>
    <n v="0"/>
    <n v="0"/>
    <n v="0"/>
    <n v="0"/>
    <n v="0"/>
    <n v="1"/>
    <n v="100"/>
    <n v="1"/>
  </r>
  <r>
    <s v="pwintpwint11"/>
    <s v="4cinsights"/>
    <m/>
    <m/>
    <m/>
    <m/>
    <m/>
    <m/>
    <m/>
    <m/>
    <s v="No"/>
    <n v="98"/>
    <m/>
    <m/>
    <x v="0"/>
    <d v="2019-03-09T21:56:12.000"/>
    <s v="@4Cinsights"/>
    <m/>
    <m/>
    <x v="1"/>
    <m/>
    <s v="http://pbs.twimg.com/profile_images/1104087117267755008/u4Gg-_5z_normal.jpg"/>
    <x v="36"/>
    <s v="https://twitter.com/#!/pwintpwint11/status/1104501162273726464"/>
    <m/>
    <m/>
    <s v="1104501162273726464"/>
    <m/>
    <b v="0"/>
    <n v="0"/>
    <s v="2253788118"/>
    <b v="0"/>
    <s v="und"/>
    <m/>
    <s v=""/>
    <b v="0"/>
    <n v="0"/>
    <s v=""/>
    <s v="Twitter for iPhone"/>
    <b v="0"/>
    <s v="1104501162273726464"/>
    <s v="Tweet"/>
    <n v="0"/>
    <n v="0"/>
    <s v="92.1892776,9.6061673 _x000a_101.1767807,9.6061673 _x000a_101.1767807,28.5432491 _x000a_92.1892776,28.5432491"/>
    <s v="Myanmar"/>
    <s v="MM"/>
    <s v="Myanmar"/>
    <s v="765e433145f71368"/>
    <s v="Myanmar"/>
    <s v="country"/>
    <s v="https://api.twitter.com/1.1/geo/id/765e433145f71368.json"/>
    <n v="1"/>
    <s v="1"/>
    <s v="1"/>
    <n v="0"/>
    <n v="0"/>
    <n v="0"/>
    <n v="0"/>
    <n v="0"/>
    <n v="0"/>
    <n v="1"/>
    <n v="100"/>
    <n v="1"/>
  </r>
  <r>
    <s v="domnicastro"/>
    <s v="alexwithers_imn"/>
    <m/>
    <m/>
    <m/>
    <m/>
    <m/>
    <m/>
    <m/>
    <m/>
    <s v="No"/>
    <n v="99"/>
    <m/>
    <m/>
    <x v="2"/>
    <d v="2019-03-12T17:39:49.000"/>
    <s v=".@PaulHagen _x000a_@WestMonroe_x000a_@nflambert _x000a_@Instart_x000a_@randyfrisch_x000a_@Uberflip_x000a_@Shutterstock _x000a_@Calabrio  _x000a_@amtrak_x000a_@kristiknight91_x000a_@WeAreInMoment_x000a_@4Cinsights_x000a_@AaronGoldman_x000a_@inmotionnow_x000a_@alexwithers_iMN_x000a_what does #voc mean to these #cmo https://t.co/UcFsJeafIf"/>
    <s v="https://twitter.com/cmswire/status/1105485373147250690"/>
    <s v="twitter.com"/>
    <x v="8"/>
    <m/>
    <s v="http://pbs.twimg.com/profile_images/1012399937659650048/g3P_wcHP_normal.jpg"/>
    <x v="37"/>
    <s v="https://twitter.com/#!/domnicastro/status/1105523805680734208"/>
    <m/>
    <m/>
    <s v="1105523805680734208"/>
    <m/>
    <b v="0"/>
    <n v="8"/>
    <s v=""/>
    <b v="1"/>
    <s v="en"/>
    <m/>
    <s v="1105485373147250690"/>
    <b v="0"/>
    <n v="5"/>
    <s v=""/>
    <s v="Twitter Web Client"/>
    <b v="0"/>
    <s v="1105523805680734208"/>
    <s v="Tweet"/>
    <n v="0"/>
    <n v="0"/>
    <m/>
    <m/>
    <m/>
    <m/>
    <m/>
    <m/>
    <m/>
    <m/>
    <n v="1"/>
    <s v="5"/>
    <s v="5"/>
    <m/>
    <m/>
    <m/>
    <m/>
    <m/>
    <m/>
    <m/>
    <m/>
    <m/>
  </r>
  <r>
    <s v="juliebhunt"/>
    <s v="w"/>
    <m/>
    <m/>
    <m/>
    <m/>
    <m/>
    <m/>
    <m/>
    <m/>
    <s v="No"/>
    <n v="102"/>
    <m/>
    <m/>
    <x v="2"/>
    <d v="2019-03-12T18:03:34.000"/>
    <s v="RT @DomNicastro: .@PaulHagen _x000a_@WestMonroe_x000a_@nflambert _x000a_@Instart_x000a_@randyfrisch_x000a_@Uberflip_x000a_@Shutterstock _x000a_@Calabrio  _x000a_@amtrak_x000a_@kristiknight91_x000a_@W…"/>
    <m/>
    <m/>
    <x v="1"/>
    <m/>
    <s v="http://pbs.twimg.com/profile_images/468502341/Julie4_normal.jpg"/>
    <x v="38"/>
    <s v="https://twitter.com/#!/juliebhunt/status/1105529783721623553"/>
    <m/>
    <m/>
    <s v="1105529783721623553"/>
    <m/>
    <b v="0"/>
    <n v="0"/>
    <s v=""/>
    <b v="1"/>
    <s v="en"/>
    <m/>
    <s v="1105485373147250690"/>
    <b v="0"/>
    <n v="5"/>
    <s v="1105523805680734208"/>
    <s v="Twitter for Android"/>
    <b v="0"/>
    <s v="1105523805680734208"/>
    <s v="Tweet"/>
    <n v="0"/>
    <n v="0"/>
    <m/>
    <m/>
    <m/>
    <m/>
    <m/>
    <m/>
    <m/>
    <m/>
    <n v="1"/>
    <s v="5"/>
    <s v="5"/>
    <m/>
    <m/>
    <m/>
    <m/>
    <m/>
    <m/>
    <m/>
    <m/>
    <m/>
  </r>
  <r>
    <s v="cmarcmar2"/>
    <s v="social_shakeup"/>
    <m/>
    <m/>
    <m/>
    <m/>
    <m/>
    <m/>
    <m/>
    <m/>
    <s v="No"/>
    <n v="114"/>
    <m/>
    <m/>
    <x v="2"/>
    <d v="2019-03-13T06:42:25.000"/>
    <s v="@4Cinsights @AlokChoudhary01 @social_shakeup Peace upon all of you good people I want help for my kids and my father is imprisoned for my doubts and my parents are all in Gaza my husband is closed but she is helping us"/>
    <m/>
    <m/>
    <x v="1"/>
    <m/>
    <s v="http://pbs.twimg.com/profile_images/1112785610065018882/BBHQUIru_normal.jpg"/>
    <x v="39"/>
    <s v="https://twitter.com/#!/cmarcmar2/status/1105720754908344320"/>
    <m/>
    <m/>
    <s v="1105720754908344320"/>
    <s v="1105532679586496519"/>
    <b v="0"/>
    <n v="0"/>
    <s v="2253788118"/>
    <b v="0"/>
    <s v="en"/>
    <m/>
    <s v=""/>
    <b v="0"/>
    <n v="0"/>
    <s v=""/>
    <s v="Twitter Web App"/>
    <b v="0"/>
    <s v="1105532679586496519"/>
    <s v="Tweet"/>
    <n v="0"/>
    <n v="0"/>
    <m/>
    <m/>
    <m/>
    <m/>
    <m/>
    <m/>
    <m/>
    <m/>
    <n v="1"/>
    <s v="1"/>
    <s v="1"/>
    <m/>
    <m/>
    <m/>
    <m/>
    <m/>
    <m/>
    <m/>
    <m/>
    <m/>
  </r>
  <r>
    <s v="swordandscript"/>
    <s v="w"/>
    <m/>
    <m/>
    <m/>
    <m/>
    <m/>
    <m/>
    <m/>
    <m/>
    <s v="No"/>
    <n v="117"/>
    <m/>
    <m/>
    <x v="2"/>
    <d v="2019-03-13T14:37:52.000"/>
    <s v="RT @DomNicastro: .@PaulHagen _x000a_@WestMonroe_x000a_@nflambert _x000a_@Instart_x000a_@randyfrisch_x000a_@Uberflip_x000a_@Shutterstock _x000a_@Calabrio  _x000a_@amtrak_x000a_@kristiknight91_x000a_@W…"/>
    <m/>
    <m/>
    <x v="1"/>
    <m/>
    <s v="http://pbs.twimg.com/profile_images/480778854357667840/p6ikW16l_normal.png"/>
    <x v="40"/>
    <s v="https://twitter.com/#!/swordandscript/status/1105840403285200897"/>
    <m/>
    <m/>
    <s v="1105840403285200897"/>
    <m/>
    <b v="0"/>
    <n v="0"/>
    <s v=""/>
    <b v="1"/>
    <s v="en"/>
    <m/>
    <s v="1105485373147250690"/>
    <b v="0"/>
    <n v="5"/>
    <s v="1105523805680734208"/>
    <s v="Twitter Web Client"/>
    <b v="0"/>
    <s v="1105523805680734208"/>
    <s v="Tweet"/>
    <n v="0"/>
    <n v="0"/>
    <m/>
    <m/>
    <m/>
    <m/>
    <m/>
    <m/>
    <m/>
    <m/>
    <n v="1"/>
    <s v="5"/>
    <s v="5"/>
    <m/>
    <m/>
    <m/>
    <m/>
    <m/>
    <m/>
    <m/>
    <m/>
    <m/>
  </r>
  <r>
    <s v="supergrobanite"/>
    <s v="mtndewtyphoon"/>
    <m/>
    <m/>
    <m/>
    <m/>
    <m/>
    <m/>
    <m/>
    <m/>
    <s v="No"/>
    <n v="129"/>
    <m/>
    <m/>
    <x v="2"/>
    <d v="2019-03-18T19:19:24.000"/>
    <s v="@SlimFast @Boost_Drinks @pureprotein @MuscleMilk @SpecialK @Herbalife @Medifast @advocare @Snapple @Capri_Sun @V8 @Danimals_US @4Cinsights @SoBe @MiGrapette @CountryTime @jonessodaco @FrescolitaVe @MtnDewTyphoon Stop using bad chemicals and refined sugar in your drinks."/>
    <m/>
    <m/>
    <x v="1"/>
    <m/>
    <s v="http://pbs.twimg.com/profile_images/1114613406282256384/z1GMDf8B_normal.jpg"/>
    <x v="41"/>
    <s v="https://twitter.com/#!/supergrobanite/status/1107723193660465152"/>
    <m/>
    <m/>
    <s v="1107723193660465152"/>
    <m/>
    <b v="0"/>
    <n v="0"/>
    <s v="174429097"/>
    <b v="0"/>
    <s v="en"/>
    <m/>
    <s v=""/>
    <b v="0"/>
    <n v="0"/>
    <s v=""/>
    <s v="Twitter for iPhone"/>
    <b v="0"/>
    <s v="1107723193660465152"/>
    <s v="Tweet"/>
    <n v="0"/>
    <n v="0"/>
    <m/>
    <m/>
    <m/>
    <m/>
    <m/>
    <m/>
    <m/>
    <m/>
    <n v="1"/>
    <s v="4"/>
    <s v="4"/>
    <m/>
    <m/>
    <m/>
    <m/>
    <m/>
    <m/>
    <m/>
    <m/>
    <m/>
  </r>
  <r>
    <s v="ronaldcpruettjr"/>
    <s v="4cinsights"/>
    <m/>
    <m/>
    <m/>
    <m/>
    <m/>
    <m/>
    <m/>
    <m/>
    <s v="No"/>
    <n v="148"/>
    <m/>
    <m/>
    <x v="2"/>
    <d v="2019-03-22T12:26:52.000"/>
    <s v="RT @adexchanger: Marketing Isn’t The Only Way To Go Direct To Consumer https://t.co/MknM33tDho by @LanceNeuhauser, @4Cinsights"/>
    <s v="https://adexchanger.com/data-driven-thinking/marketing-isnt-the-only-way-to-go-direct-to-consumer/"/>
    <s v="adexchanger.com"/>
    <x v="1"/>
    <m/>
    <s v="http://pbs.twimg.com/profile_images/847565712608550912/2nuKydg-_normal.jpg"/>
    <x v="42"/>
    <s v="https://twitter.com/#!/ronaldcpruettjr/status/1109068927735398403"/>
    <m/>
    <m/>
    <s v="1109068927735398403"/>
    <m/>
    <b v="0"/>
    <n v="0"/>
    <s v=""/>
    <b v="0"/>
    <s v="en"/>
    <m/>
    <s v=""/>
    <b v="0"/>
    <n v="3"/>
    <s v="1108709647719059457"/>
    <s v="Twitter for iPhone"/>
    <b v="0"/>
    <s v="1108709647719059457"/>
    <s v="Tweet"/>
    <n v="0"/>
    <n v="0"/>
    <m/>
    <m/>
    <m/>
    <m/>
    <m/>
    <m/>
    <m/>
    <m/>
    <n v="1"/>
    <s v="2"/>
    <s v="1"/>
    <m/>
    <m/>
    <m/>
    <m/>
    <m/>
    <m/>
    <m/>
    <m/>
    <m/>
  </r>
  <r>
    <s v="sjnjkl"/>
    <s v="4cinsights"/>
    <m/>
    <m/>
    <m/>
    <m/>
    <m/>
    <m/>
    <m/>
    <m/>
    <s v="No"/>
    <n v="151"/>
    <m/>
    <m/>
    <x v="0"/>
    <d v="2019-03-26T07:17:38.000"/>
    <s v="@4Cinsights"/>
    <m/>
    <m/>
    <x v="1"/>
    <m/>
    <s v="http://abs.twimg.com/sticky/default_profile_images/default_profile_normal.png"/>
    <x v="43"/>
    <s v="https://twitter.com/#!/sjnjkl/status/1110440659931013120"/>
    <m/>
    <m/>
    <s v="1110440659931013120"/>
    <m/>
    <b v="0"/>
    <n v="0"/>
    <s v="2253788118"/>
    <b v="0"/>
    <s v="und"/>
    <m/>
    <s v=""/>
    <b v="0"/>
    <n v="0"/>
    <s v=""/>
    <s v="Twitter Web App"/>
    <b v="0"/>
    <s v="1110440659931013120"/>
    <s v="Tweet"/>
    <n v="0"/>
    <n v="0"/>
    <m/>
    <m/>
    <m/>
    <m/>
    <m/>
    <m/>
    <m/>
    <m/>
    <n v="1"/>
    <s v="1"/>
    <s v="1"/>
    <n v="0"/>
    <n v="0"/>
    <n v="0"/>
    <n v="0"/>
    <n v="0"/>
    <n v="0"/>
    <n v="1"/>
    <n v="100"/>
    <n v="1"/>
  </r>
  <r>
    <s v="chadanni"/>
    <s v="4cinsights"/>
    <m/>
    <m/>
    <m/>
    <m/>
    <m/>
    <m/>
    <m/>
    <m/>
    <s v="No"/>
    <n v="152"/>
    <m/>
    <m/>
    <x v="2"/>
    <d v="2019-03-29T15:17:53.000"/>
    <s v="RT @AaronGoldman: March Madness from A(ffinity) to Z(ion) https://t.co/a63ACZotCm via @4cinsights"/>
    <s v="https://www.4cinsights.com/2019/03/28/march-madness-affinity-zion/"/>
    <s v="4cinsights.com"/>
    <x v="1"/>
    <m/>
    <s v="http://pbs.twimg.com/profile_images/690613263105708032/oYq-9eZ-_normal.jpg"/>
    <x v="44"/>
    <s v="https://twitter.com/#!/chadanni/status/1111648678635335681"/>
    <m/>
    <m/>
    <s v="1111648678635335681"/>
    <m/>
    <b v="0"/>
    <n v="0"/>
    <s v=""/>
    <b v="0"/>
    <s v="en"/>
    <m/>
    <s v=""/>
    <b v="0"/>
    <n v="2"/>
    <s v="1111306616845058049"/>
    <s v="Twitter for iPhone"/>
    <b v="0"/>
    <s v="1111306616845058049"/>
    <s v="Tweet"/>
    <n v="0"/>
    <n v="0"/>
    <m/>
    <m/>
    <m/>
    <m/>
    <m/>
    <m/>
    <m/>
    <m/>
    <n v="1"/>
    <s v="2"/>
    <s v="1"/>
    <m/>
    <m/>
    <m/>
    <m/>
    <m/>
    <m/>
    <m/>
    <m/>
    <m/>
  </r>
  <r>
    <s v="gogooo85"/>
    <s v="riseinteractive"/>
    <m/>
    <m/>
    <m/>
    <m/>
    <m/>
    <m/>
    <m/>
    <m/>
    <s v="No"/>
    <n v="154"/>
    <m/>
    <m/>
    <x v="2"/>
    <d v="2019-03-29T19:42:00.000"/>
    <s v="@jessinaction @4Cinsights @RiseInteractive Thank you Jess"/>
    <m/>
    <m/>
    <x v="1"/>
    <m/>
    <s v="http://pbs.twimg.com/profile_images/378800000759409720/6f3e6929eaa3e35506f0f0e38fba8aec_normal.jpeg"/>
    <x v="45"/>
    <s v="https://twitter.com/#!/gogooo85/status/1111715149164015617"/>
    <m/>
    <m/>
    <s v="1111715149164015617"/>
    <s v="770376784940531713"/>
    <b v="0"/>
    <n v="0"/>
    <s v="291157268"/>
    <b v="0"/>
    <s v="en"/>
    <m/>
    <s v=""/>
    <b v="0"/>
    <n v="0"/>
    <s v=""/>
    <s v="Twitter for Android"/>
    <b v="0"/>
    <s v="770376784940531713"/>
    <s v="Tweet"/>
    <n v="0"/>
    <n v="0"/>
    <s v="22.3559007,41.2358638 _x000a_28.6075897,41.2358638 _x000a_28.6075897,44.2145999 _x000a_22.3559007,44.2145999"/>
    <s v="Bulgaria"/>
    <s v="BG"/>
    <s v="Bulgaria"/>
    <s v="1ef1183ed7056dc1"/>
    <s v="Bulgaria"/>
    <s v="country"/>
    <s v="https://api.twitter.com/1.1/geo/id/1ef1183ed7056dc1.json"/>
    <n v="1"/>
    <s v="10"/>
    <s v="10"/>
    <m/>
    <m/>
    <m/>
    <m/>
    <m/>
    <m/>
    <m/>
    <m/>
    <m/>
  </r>
  <r>
    <s v="paulsmi25487004"/>
    <s v="4cinsights"/>
    <m/>
    <m/>
    <m/>
    <m/>
    <m/>
    <m/>
    <m/>
    <m/>
    <s v="No"/>
    <n v="157"/>
    <m/>
    <m/>
    <x v="2"/>
    <d v="2019-03-31T04:00:10.000"/>
    <s v="The Future of Media Volume 6 â€“ 4Câ€™s 4Ps: Four Predictions for 2018 https://t.co/VqNR8U11Aa via @4Cinsights"/>
    <s v="https://www.4cinsights.com/resource/future-media-volume-6-4cs-4ps-four-predictions-2018/"/>
    <s v="4cinsights.com"/>
    <x v="1"/>
    <m/>
    <s v="http://pbs.twimg.com/profile_images/1106774973094354944/Tj9HlyYT_normal.jpg"/>
    <x v="46"/>
    <s v="https://twitter.com/#!/paulsmi25487004/status/1112202905187053568"/>
    <m/>
    <m/>
    <s v="1112202905187053568"/>
    <m/>
    <b v="0"/>
    <n v="0"/>
    <s v=""/>
    <b v="0"/>
    <s v="en"/>
    <m/>
    <s v=""/>
    <b v="0"/>
    <n v="0"/>
    <s v=""/>
    <s v="Twitter for Android"/>
    <b v="0"/>
    <s v="1112202905187053568"/>
    <s v="Tweet"/>
    <n v="0"/>
    <n v="0"/>
    <m/>
    <m/>
    <m/>
    <m/>
    <m/>
    <m/>
    <m/>
    <m/>
    <n v="1"/>
    <s v="1"/>
    <s v="1"/>
    <n v="0"/>
    <n v="0"/>
    <n v="0"/>
    <n v="0"/>
    <n v="0"/>
    <n v="0"/>
    <n v="16"/>
    <n v="100"/>
    <n v="16"/>
  </r>
  <r>
    <s v="ean112530"/>
    <s v="4cinsights"/>
    <m/>
    <m/>
    <m/>
    <m/>
    <m/>
    <m/>
    <m/>
    <m/>
    <s v="No"/>
    <n v="158"/>
    <m/>
    <m/>
    <x v="2"/>
    <d v="2019-04-02T16:59:24.000"/>
    <s v="RT @AaronGoldman: March Madness from A(ffinity) to Z(ion) https://t.co/a63ACZotCm via @4cinsights"/>
    <s v="https://www.4cinsights.com/2019/03/28/march-madness-affinity-zion/"/>
    <s v="4cinsights.com"/>
    <x v="1"/>
    <m/>
    <s v="http://pbs.twimg.com/profile_images/1098777496416219141/RU6Clkyk_normal.jpg"/>
    <x v="47"/>
    <s v="https://twitter.com/#!/ean112530/status/1113123777553076224"/>
    <m/>
    <m/>
    <s v="1113123777553076224"/>
    <m/>
    <b v="0"/>
    <n v="0"/>
    <s v=""/>
    <b v="0"/>
    <s v="en"/>
    <m/>
    <s v=""/>
    <b v="0"/>
    <n v="3"/>
    <s v="1111306616845058049"/>
    <s v="Twitter for iPhone"/>
    <b v="0"/>
    <s v="1111306616845058049"/>
    <s v="Tweet"/>
    <n v="0"/>
    <n v="0"/>
    <m/>
    <m/>
    <m/>
    <m/>
    <m/>
    <m/>
    <m/>
    <m/>
    <n v="1"/>
    <s v="2"/>
    <s v="1"/>
    <m/>
    <m/>
    <m/>
    <m/>
    <m/>
    <m/>
    <m/>
    <m/>
    <m/>
  </r>
  <r>
    <s v="irishangels"/>
    <s v="milyli"/>
    <m/>
    <m/>
    <m/>
    <m/>
    <m/>
    <m/>
    <m/>
    <m/>
    <s v="No"/>
    <n v="160"/>
    <m/>
    <m/>
    <x v="2"/>
    <d v="2019-04-02T22:55:05.000"/>
    <s v="Do you know what it takes to turn a great idea into a great company? Founders of leading #Chicago #tech companies share how they got started. @BuiltInChicago @4Cinsights @cleverbridge @Milyli https://t.co/GhoWJDJuty"/>
    <s v="https://www.builtinchicago.org/2018/03/22/chicago-tech-founding-stories"/>
    <s v="builtinchicago.org"/>
    <x v="9"/>
    <m/>
    <s v="http://pbs.twimg.com/profile_images/1016815290221563905/o8st2FEF_normal.jpg"/>
    <x v="48"/>
    <s v="https://twitter.com/#!/irishangels/status/1113213292003188740"/>
    <m/>
    <m/>
    <s v="1113213292003188740"/>
    <m/>
    <b v="0"/>
    <n v="0"/>
    <s v=""/>
    <b v="0"/>
    <s v="en"/>
    <m/>
    <s v=""/>
    <b v="0"/>
    <n v="2"/>
    <s v=""/>
    <s v="Hootsuite Inc."/>
    <b v="0"/>
    <s v="1113213292003188740"/>
    <s v="Tweet"/>
    <n v="0"/>
    <n v="0"/>
    <m/>
    <m/>
    <m/>
    <m/>
    <m/>
    <m/>
    <m/>
    <m/>
    <n v="1"/>
    <s v="9"/>
    <s v="9"/>
    <m/>
    <m/>
    <m/>
    <m/>
    <m/>
    <m/>
    <m/>
    <m/>
    <m/>
  </r>
  <r>
    <s v="chicagoedgeblog"/>
    <s v="irishangels"/>
    <m/>
    <m/>
    <m/>
    <m/>
    <m/>
    <m/>
    <m/>
    <m/>
    <s v="No"/>
    <n v="163"/>
    <m/>
    <m/>
    <x v="2"/>
    <d v="2019-04-02T23:27:14.000"/>
    <s v="RT @IrishAngels: Do you know what it takes to turn a great idea into a great company? Founders of leading #Chicago #tech companies share hoâ€¦"/>
    <m/>
    <m/>
    <x v="9"/>
    <m/>
    <s v="http://pbs.twimg.com/profile_images/868404731760312321/faAeQgxA_normal.jpg"/>
    <x v="49"/>
    <s v="https://twitter.com/#!/chicagoedgeblog/status/1113221381448192043"/>
    <m/>
    <m/>
    <s v="1113221381448192043"/>
    <m/>
    <b v="0"/>
    <n v="0"/>
    <s v=""/>
    <b v="0"/>
    <s v="en"/>
    <m/>
    <s v=""/>
    <b v="0"/>
    <n v="2"/>
    <s v="1113213292003188740"/>
    <s v="Twitter for Android"/>
    <b v="0"/>
    <s v="1113213292003188740"/>
    <s v="Tweet"/>
    <n v="0"/>
    <n v="0"/>
    <m/>
    <m/>
    <m/>
    <m/>
    <m/>
    <m/>
    <m/>
    <m/>
    <n v="1"/>
    <s v="9"/>
    <s v="9"/>
    <n v="3"/>
    <n v="12"/>
    <n v="0"/>
    <n v="0"/>
    <n v="0"/>
    <n v="0"/>
    <n v="22"/>
    <n v="88"/>
    <n v="25"/>
  </r>
  <r>
    <s v="domerund"/>
    <s v="irishangels"/>
    <m/>
    <m/>
    <m/>
    <m/>
    <m/>
    <m/>
    <m/>
    <m/>
    <s v="No"/>
    <n v="165"/>
    <m/>
    <m/>
    <x v="2"/>
    <d v="2019-04-02T23:45:47.000"/>
    <s v="RT @IrishAngels: Do you know what it takes to turn a great idea into a great company? Founders of leading #Chicago #tech companies share hoâ€¦"/>
    <m/>
    <m/>
    <x v="9"/>
    <m/>
    <s v="http://pbs.twimg.com/profile_images/576015433620451328/fgcEVFku_normal.jpeg"/>
    <x v="50"/>
    <s v="https://twitter.com/#!/domerund/status/1113226047225507845"/>
    <m/>
    <m/>
    <s v="1113226047225507845"/>
    <m/>
    <b v="0"/>
    <n v="0"/>
    <s v=""/>
    <b v="0"/>
    <s v="en"/>
    <m/>
    <s v=""/>
    <b v="0"/>
    <n v="2"/>
    <s v="1113213292003188740"/>
    <s v="Twitter for Android"/>
    <b v="0"/>
    <s v="1113213292003188740"/>
    <s v="Tweet"/>
    <n v="0"/>
    <n v="0"/>
    <m/>
    <m/>
    <m/>
    <m/>
    <m/>
    <m/>
    <m/>
    <m/>
    <n v="1"/>
    <s v="9"/>
    <s v="9"/>
    <n v="3"/>
    <n v="12"/>
    <n v="0"/>
    <n v="0"/>
    <n v="0"/>
    <n v="0"/>
    <n v="22"/>
    <n v="88"/>
    <n v="25"/>
  </r>
  <r>
    <s v="laughinliz2015"/>
    <s v="4cinsights"/>
    <m/>
    <m/>
    <m/>
    <m/>
    <m/>
    <m/>
    <m/>
    <m/>
    <s v="No"/>
    <n v="166"/>
    <m/>
    <m/>
    <x v="0"/>
    <d v="2019-04-04T09:13:26.000"/>
    <s v="@4Cinsights"/>
    <m/>
    <m/>
    <x v="1"/>
    <m/>
    <s v="http://pbs.twimg.com/profile_images/1113743737069473793/mHFe7MJS_normal.jpg"/>
    <x v="51"/>
    <s v="https://twitter.com/#!/laughinliz2015/status/1113731290799407105"/>
    <m/>
    <m/>
    <s v="1113731290799407105"/>
    <m/>
    <b v="0"/>
    <n v="0"/>
    <s v="2253788118"/>
    <b v="0"/>
    <s v="und"/>
    <m/>
    <s v=""/>
    <b v="0"/>
    <n v="0"/>
    <s v=""/>
    <s v="Twitter for iPhone"/>
    <b v="0"/>
    <s v="1113731290799407105"/>
    <s v="Tweet"/>
    <n v="0"/>
    <n v="0"/>
    <m/>
    <m/>
    <m/>
    <m/>
    <m/>
    <m/>
    <m/>
    <m/>
    <n v="1"/>
    <s v="1"/>
    <s v="1"/>
    <n v="0"/>
    <n v="0"/>
    <n v="0"/>
    <n v="0"/>
    <n v="0"/>
    <n v="0"/>
    <n v="1"/>
    <n v="100"/>
    <n v="1"/>
  </r>
  <r>
    <s v="kcmctoday"/>
    <s v="snap"/>
    <m/>
    <m/>
    <m/>
    <m/>
    <m/>
    <m/>
    <m/>
    <m/>
    <s v="No"/>
    <n v="167"/>
    <m/>
    <m/>
    <x v="2"/>
    <d v="2019-04-04T21:16:29.000"/>
    <s v="RT @4Cinsights: Thanks for having us at the #SnapPartnerSummit today, @Snap! https://t.co/eoWTwIr3gh"/>
    <m/>
    <m/>
    <x v="10"/>
    <s v="https://pbs.twimg.com/media/D3VmG7tXoAAEv7j.jpg"/>
    <s v="https://pbs.twimg.com/media/D3VmG7tXoAAEv7j.jpg"/>
    <x v="52"/>
    <s v="https://twitter.com/#!/kcmctoday/status/1113913251006304256"/>
    <m/>
    <m/>
    <s v="1113913251006304256"/>
    <m/>
    <b v="0"/>
    <n v="0"/>
    <s v=""/>
    <b v="0"/>
    <s v="en"/>
    <m/>
    <s v=""/>
    <b v="0"/>
    <n v="1"/>
    <s v="1113908764921483264"/>
    <s v="Twitter for iPhone"/>
    <b v="0"/>
    <s v="1113908764921483264"/>
    <s v="Tweet"/>
    <n v="0"/>
    <n v="0"/>
    <m/>
    <m/>
    <m/>
    <m/>
    <m/>
    <m/>
    <m/>
    <m/>
    <n v="1"/>
    <s v="1"/>
    <s v="1"/>
    <n v="0"/>
    <n v="0"/>
    <n v="0"/>
    <n v="0"/>
    <n v="0"/>
    <n v="0"/>
    <n v="11"/>
    <n v="100"/>
    <n v="11"/>
  </r>
  <r>
    <s v="newtechnw"/>
    <s v="4cinsights"/>
    <m/>
    <m/>
    <m/>
    <m/>
    <m/>
    <m/>
    <m/>
    <m/>
    <s v="No"/>
    <n v="169"/>
    <m/>
    <m/>
    <x v="2"/>
    <d v="2019-04-05T21:00:31.000"/>
    <s v="If you love creating software and have a knack for coding, then you should grab the chance to be part of the @4Cinsights. They're one of our featured employers in our #NewTechNW job fair. Join us on April 18th! https://t.co/GlyDnkyUcW https://t.co/SxT16b1soA"/>
    <s v="https://www.newtechnorthwest.com/new-tech-job-fair/"/>
    <s v="newtechnorthwest.com"/>
    <x v="11"/>
    <s v="https://pbs.twimg.com/media/D3awIqwW0AESzYx.jpg"/>
    <s v="https://pbs.twimg.com/media/D3awIqwW0AESzYx.jpg"/>
    <x v="53"/>
    <s v="https://twitter.com/#!/newtechnw/status/1114271622112907266"/>
    <m/>
    <m/>
    <s v="1114271622112907266"/>
    <m/>
    <b v="0"/>
    <n v="2"/>
    <s v=""/>
    <b v="0"/>
    <s v="en"/>
    <m/>
    <s v=""/>
    <b v="0"/>
    <n v="0"/>
    <s v=""/>
    <s v="Buffer"/>
    <b v="0"/>
    <s v="1114271622112907266"/>
    <s v="Tweet"/>
    <n v="0"/>
    <n v="0"/>
    <m/>
    <m/>
    <m/>
    <m/>
    <m/>
    <m/>
    <m/>
    <m/>
    <n v="1"/>
    <s v="1"/>
    <s v="1"/>
    <n v="2"/>
    <n v="5.128205128205129"/>
    <n v="0"/>
    <n v="0"/>
    <n v="0"/>
    <n v="0"/>
    <n v="37"/>
    <n v="94.87179487179488"/>
    <n v="39"/>
  </r>
  <r>
    <s v="masterclassing"/>
    <s v="iqmediacorp"/>
    <m/>
    <m/>
    <m/>
    <m/>
    <m/>
    <m/>
    <m/>
    <m/>
    <s v="No"/>
    <n v="170"/>
    <m/>
    <m/>
    <x v="2"/>
    <d v="2019-04-10T10:39:57.000"/>
    <s v="RT @MMMagTweets: Martech firm @4Cinsights acquires stake in @iQmediacorp, leading to the creation of a unified TV intelligence network_x000a_http…"/>
    <m/>
    <m/>
    <x v="1"/>
    <m/>
    <s v="http://pbs.twimg.com/profile_images/1082278449690099712/jNZxSA5E_normal.jpg"/>
    <x v="54"/>
    <s v="https://twitter.com/#!/masterclassing/status/1115927392248266752"/>
    <m/>
    <m/>
    <s v="1115927392248266752"/>
    <m/>
    <b v="0"/>
    <n v="0"/>
    <s v=""/>
    <b v="0"/>
    <s v="en"/>
    <m/>
    <s v=""/>
    <b v="0"/>
    <n v="1"/>
    <s v="1115893149950464000"/>
    <s v="Twitter Web Client"/>
    <b v="0"/>
    <s v="1115893149950464000"/>
    <s v="Tweet"/>
    <n v="0"/>
    <n v="0"/>
    <m/>
    <m/>
    <m/>
    <m/>
    <m/>
    <m/>
    <m/>
    <m/>
    <n v="1"/>
    <s v="3"/>
    <s v="3"/>
    <m/>
    <m/>
    <m/>
    <m/>
    <m/>
    <m/>
    <m/>
    <m/>
    <m/>
  </r>
  <r>
    <s v="melynib"/>
    <s v="melynib"/>
    <m/>
    <m/>
    <m/>
    <m/>
    <m/>
    <m/>
    <m/>
    <m/>
    <s v="No"/>
    <n v="173"/>
    <m/>
    <m/>
    <x v="1"/>
    <d v="2019-04-10T08:16:16.000"/>
    <s v="RT MMMagTweets: Martech firm 4Cinsights acquires majority stake in iQmediacorp, leading to the creation of a unified TV intelligence network_x000a_https://t.co/epoiuRUVEo"/>
    <s v="https://mobilemarketingmagazine.com/4c-insights-iq-media-kinetiq-tv-intelligence-network"/>
    <s v="mobilemarketingmagazine.com"/>
    <x v="1"/>
    <m/>
    <s v="http://pbs.twimg.com/profile_images/586867761357463552/LEf2A7n0_normal.jpg"/>
    <x v="55"/>
    <s v="https://twitter.com/#!/melynib/status/1115891229403885569"/>
    <m/>
    <m/>
    <s v="1115891229403885569"/>
    <m/>
    <b v="0"/>
    <n v="0"/>
    <s v=""/>
    <b v="0"/>
    <s v="en"/>
    <m/>
    <s v=""/>
    <b v="0"/>
    <n v="0"/>
    <s v=""/>
    <s v="IFTTT"/>
    <b v="0"/>
    <s v="1115891229403885569"/>
    <s v="Tweet"/>
    <n v="0"/>
    <n v="0"/>
    <m/>
    <m/>
    <m/>
    <m/>
    <m/>
    <m/>
    <m/>
    <m/>
    <n v="3"/>
    <s v="11"/>
    <s v="11"/>
    <n v="2"/>
    <n v="10"/>
    <n v="0"/>
    <n v="0"/>
    <n v="0"/>
    <n v="0"/>
    <n v="18"/>
    <n v="90"/>
    <n v="20"/>
  </r>
  <r>
    <s v="melynib"/>
    <s v="melynib"/>
    <m/>
    <m/>
    <m/>
    <m/>
    <m/>
    <m/>
    <m/>
    <m/>
    <s v="No"/>
    <n v="174"/>
    <m/>
    <m/>
    <x v="1"/>
    <d v="2019-04-10T08:26:04.000"/>
    <s v="RT MMMagTweets: Martech firm 4Cinsights acquires stake in iQmediacorp, leading to the creation of a unified TV intelligence network_x000a_https://t.co/epoiuRUVEo"/>
    <s v="https://mobilemarketingmagazine.com/4c-insights-iq-media-kinetiq-tv-intelligence-network"/>
    <s v="mobilemarketingmagazine.com"/>
    <x v="1"/>
    <m/>
    <s v="http://pbs.twimg.com/profile_images/586867761357463552/LEf2A7n0_normal.jpg"/>
    <x v="56"/>
    <s v="https://twitter.com/#!/melynib/status/1115893697449791488"/>
    <m/>
    <m/>
    <s v="1115893697449791488"/>
    <m/>
    <b v="0"/>
    <n v="0"/>
    <s v=""/>
    <b v="0"/>
    <s v="en"/>
    <m/>
    <s v=""/>
    <b v="0"/>
    <n v="0"/>
    <s v=""/>
    <s v="IFTTT"/>
    <b v="0"/>
    <s v="1115893697449791488"/>
    <s v="Tweet"/>
    <n v="0"/>
    <n v="0"/>
    <m/>
    <m/>
    <m/>
    <m/>
    <m/>
    <m/>
    <m/>
    <m/>
    <n v="3"/>
    <s v="11"/>
    <s v="11"/>
    <n v="2"/>
    <n v="10.526315789473685"/>
    <n v="0"/>
    <n v="0"/>
    <n v="0"/>
    <n v="0"/>
    <n v="17"/>
    <n v="89.47368421052632"/>
    <n v="19"/>
  </r>
  <r>
    <s v="melynib"/>
    <s v="melynib"/>
    <m/>
    <m/>
    <m/>
    <m/>
    <m/>
    <m/>
    <m/>
    <m/>
    <s v="No"/>
    <n v="175"/>
    <m/>
    <m/>
    <x v="1"/>
    <d v="2019-04-10T10:42:29.000"/>
    <s v="RT masterclassing :RT MMMagTweets: Martech firm 4Cinsights acquires stake in iQmediacorp, leading to the creation of a unified TV intelligence network_x000a_https://t.co/epoiuRUVEo"/>
    <s v="https://mobilemarketingmagazine.com/4c-insights-iq-media-kinetiq-tv-intelligence-network"/>
    <s v="mobilemarketingmagazine.com"/>
    <x v="1"/>
    <m/>
    <s v="http://pbs.twimg.com/profile_images/586867761357463552/LEf2A7n0_normal.jpg"/>
    <x v="57"/>
    <s v="https://twitter.com/#!/melynib/status/1115928027714805760"/>
    <m/>
    <m/>
    <s v="1115928027714805760"/>
    <m/>
    <b v="0"/>
    <n v="0"/>
    <s v=""/>
    <b v="0"/>
    <s v="en"/>
    <m/>
    <s v=""/>
    <b v="0"/>
    <n v="0"/>
    <s v=""/>
    <s v="IFTTT"/>
    <b v="0"/>
    <s v="1115928027714805760"/>
    <s v="Tweet"/>
    <n v="0"/>
    <n v="0"/>
    <m/>
    <m/>
    <m/>
    <m/>
    <m/>
    <m/>
    <m/>
    <m/>
    <n v="3"/>
    <s v="11"/>
    <s v="11"/>
    <n v="2"/>
    <n v="9.523809523809524"/>
    <n v="0"/>
    <n v="0"/>
    <n v="0"/>
    <n v="0"/>
    <n v="19"/>
    <n v="90.47619047619048"/>
    <n v="21"/>
  </r>
  <r>
    <s v="locken8"/>
    <s v="teletrax"/>
    <m/>
    <m/>
    <m/>
    <m/>
    <m/>
    <m/>
    <m/>
    <m/>
    <s v="No"/>
    <n v="176"/>
    <m/>
    <m/>
    <x v="2"/>
    <d v="2019-04-10T13:28:37.000"/>
    <s v="RT @AaronGoldman: Bringing new energy to the TV analytics space! Kinetiq combines @iQmediacorp and @teletrax to form the world’s largest un…"/>
    <m/>
    <m/>
    <x v="1"/>
    <m/>
    <s v="http://pbs.twimg.com/profile_images/705244349873917952/fcD6A8Ws_normal.jpg"/>
    <x v="58"/>
    <s v="https://twitter.com/#!/locken8/status/1115969835572191233"/>
    <m/>
    <m/>
    <s v="1115969835572191233"/>
    <m/>
    <b v="0"/>
    <n v="0"/>
    <s v=""/>
    <b v="0"/>
    <s v="en"/>
    <m/>
    <s v=""/>
    <b v="0"/>
    <n v="3"/>
    <s v="1115931764243955713"/>
    <s v="Twitter for iPhone"/>
    <b v="0"/>
    <s v="1115931764243955713"/>
    <s v="Tweet"/>
    <n v="0"/>
    <n v="0"/>
    <m/>
    <m/>
    <m/>
    <m/>
    <m/>
    <m/>
    <m/>
    <m/>
    <n v="1"/>
    <s v="3"/>
    <s v="3"/>
    <n v="0"/>
    <n v="0"/>
    <n v="0"/>
    <n v="0"/>
    <n v="0"/>
    <n v="0"/>
    <n v="22"/>
    <n v="100"/>
    <n v="22"/>
  </r>
  <r>
    <s v="jschoot2010"/>
    <s v="iqmediacorp"/>
    <m/>
    <m/>
    <m/>
    <m/>
    <m/>
    <m/>
    <m/>
    <m/>
    <s v="No"/>
    <n v="179"/>
    <m/>
    <m/>
    <x v="2"/>
    <d v="2019-04-10T13:36:47.000"/>
    <s v="Kinetiq brings together @4Cinsights’ Teletrax with @iQmediacorp to form the world’s largest unified TV intelligence network. https://t.co/3SvemJ6fZV"/>
    <s v="https://www.4cinsights.com/2019/04/10/4c-acquires-stake-in-iq-media-jointly-create-kinetiq-worlds-largest-unified-tv-intelligence-network/"/>
    <s v="4cinsights.com"/>
    <x v="1"/>
    <m/>
    <s v="http://pbs.twimg.com/profile_images/677583735055908868/LtfulfsY_normal.jpg"/>
    <x v="59"/>
    <s v="https://twitter.com/#!/jschoot2010/status/1115971893809565696"/>
    <m/>
    <m/>
    <s v="1115971893809565696"/>
    <m/>
    <b v="0"/>
    <n v="0"/>
    <s v=""/>
    <b v="0"/>
    <s v="en"/>
    <m/>
    <s v=""/>
    <b v="0"/>
    <n v="0"/>
    <s v=""/>
    <s v="Twitter for Android"/>
    <b v="0"/>
    <s v="1115971893809565696"/>
    <s v="Tweet"/>
    <n v="0"/>
    <n v="0"/>
    <m/>
    <m/>
    <m/>
    <m/>
    <m/>
    <m/>
    <m/>
    <m/>
    <n v="1"/>
    <s v="3"/>
    <s v="3"/>
    <m/>
    <m/>
    <m/>
    <m/>
    <m/>
    <m/>
    <m/>
    <m/>
    <m/>
  </r>
  <r>
    <s v="beet_tv"/>
    <s v="iqmediacorp"/>
    <m/>
    <m/>
    <m/>
    <m/>
    <m/>
    <m/>
    <m/>
    <m/>
    <s v="No"/>
    <n v="181"/>
    <m/>
    <m/>
    <x v="2"/>
    <d v="2019-04-10T13:51:20.000"/>
    <s v="RT @digital_anupam: Kinetiq brings together @4Cinsights’ Teletrax with @iQmediacorp to form the world’s largest unified TV intelligence net…"/>
    <m/>
    <m/>
    <x v="1"/>
    <m/>
    <s v="http://pbs.twimg.com/profile_images/1044964148877045766/T6B5a9G__normal.jpg"/>
    <x v="60"/>
    <s v="https://twitter.com/#!/beet_tv/status/1115975554405150720"/>
    <m/>
    <m/>
    <s v="1115975554405150720"/>
    <m/>
    <b v="0"/>
    <n v="0"/>
    <s v=""/>
    <b v="0"/>
    <s v="en"/>
    <m/>
    <s v=""/>
    <b v="0"/>
    <n v="2"/>
    <s v="1115972578198208513"/>
    <s v="Twitter Web Client"/>
    <b v="0"/>
    <s v="1115972578198208513"/>
    <s v="Tweet"/>
    <n v="0"/>
    <n v="0"/>
    <m/>
    <m/>
    <m/>
    <m/>
    <m/>
    <m/>
    <m/>
    <m/>
    <n v="1"/>
    <s v="3"/>
    <s v="3"/>
    <m/>
    <m/>
    <m/>
    <m/>
    <m/>
    <m/>
    <m/>
    <m/>
    <m/>
  </r>
  <r>
    <s v="hershambuoy"/>
    <s v="iqmediacorp"/>
    <m/>
    <m/>
    <m/>
    <m/>
    <m/>
    <m/>
    <m/>
    <m/>
    <s v="No"/>
    <n v="184"/>
    <m/>
    <m/>
    <x v="2"/>
    <d v="2019-04-10T14:04:33.000"/>
    <s v="RT @4Cinsights: We’re excited to announce the merger of Teletrax and @iQmediacorp to create Kinetiq, the world’s largest unified TV intelli…"/>
    <m/>
    <m/>
    <x v="1"/>
    <m/>
    <s v="http://pbs.twimg.com/profile_images/744896822230061057/NUe4UGzb_normal.jpg"/>
    <x v="61"/>
    <s v="https://twitter.com/#!/hershambuoy/status/1115978881603915776"/>
    <m/>
    <m/>
    <s v="1115978881603915776"/>
    <m/>
    <b v="0"/>
    <n v="0"/>
    <s v=""/>
    <b v="0"/>
    <s v="en"/>
    <m/>
    <s v=""/>
    <b v="0"/>
    <n v="3"/>
    <s v="1115975864741761025"/>
    <s v="Twitter for iPhone"/>
    <b v="0"/>
    <s v="1115975864741761025"/>
    <s v="Tweet"/>
    <n v="0"/>
    <n v="0"/>
    <m/>
    <m/>
    <m/>
    <m/>
    <m/>
    <m/>
    <m/>
    <m/>
    <n v="1"/>
    <s v="3"/>
    <s v="3"/>
    <m/>
    <m/>
    <m/>
    <m/>
    <m/>
    <m/>
    <m/>
    <m/>
    <m/>
  </r>
  <r>
    <s v="mjmac01"/>
    <s v="iqmediacorp"/>
    <m/>
    <m/>
    <m/>
    <m/>
    <m/>
    <m/>
    <m/>
    <m/>
    <s v="No"/>
    <n v="186"/>
    <m/>
    <m/>
    <x v="2"/>
    <d v="2019-04-10T14:37:43.000"/>
    <s v="Kinetiq brings together @4Cinsights’ Teletrax with @iQmediacorp to form the world’s largest unified TV intelligence network._x000a_https://t.co/On1GKrdF33"/>
    <s v="https://www.4cinsights.com/2019/04/10/4c-acquires-stake-in-iq-media-jointly-create-kinetiq-worlds-largest-unified-tv-intelligence-network/"/>
    <s v="4cinsights.com"/>
    <x v="1"/>
    <m/>
    <s v="http://pbs.twimg.com/profile_images/504736293348069376/66Zr6u6S_normal.jpeg"/>
    <x v="62"/>
    <s v="https://twitter.com/#!/mjmac01/status/1115987227706843136"/>
    <m/>
    <m/>
    <s v="1115987227706843136"/>
    <m/>
    <b v="0"/>
    <n v="1"/>
    <s v=""/>
    <b v="0"/>
    <s v="en"/>
    <m/>
    <s v=""/>
    <b v="0"/>
    <n v="0"/>
    <s v=""/>
    <s v="Twitter Web Client"/>
    <b v="0"/>
    <s v="1115987227706843136"/>
    <s v="Tweet"/>
    <n v="0"/>
    <n v="0"/>
    <m/>
    <m/>
    <m/>
    <m/>
    <m/>
    <m/>
    <m/>
    <m/>
    <n v="1"/>
    <s v="3"/>
    <s v="3"/>
    <m/>
    <m/>
    <m/>
    <m/>
    <m/>
    <m/>
    <m/>
    <m/>
    <m/>
  </r>
  <r>
    <s v="channelvmedia"/>
    <s v="friedman_wayne"/>
    <m/>
    <m/>
    <m/>
    <m/>
    <m/>
    <m/>
    <m/>
    <m/>
    <s v="No"/>
    <n v="188"/>
    <m/>
    <m/>
    <x v="2"/>
    <d v="2019-04-10T14:48:33.000"/>
    <s v="Congratulations to @iQMediacorp and @4Cinsights' @teletrax on the creation of @kinetiqtv. Read more about the merger and new global TV measurement powerhouse in @friedman_wayne's column in @mediapost.   https://t.co/BnPo2eumAg"/>
    <s v="https://www.mediapost.com/publications/article/334340/teletrax-iqmedia-form-kinetiq-combie-paid-ads-e.html"/>
    <s v="mediapost.com"/>
    <x v="1"/>
    <m/>
    <s v="http://pbs.twimg.com/profile_images/1011950369084182528/_OZhc85Y_normal.jpg"/>
    <x v="63"/>
    <s v="https://twitter.com/#!/channelvmedia/status/1115989952767115264"/>
    <m/>
    <m/>
    <s v="1115989952767115264"/>
    <m/>
    <b v="0"/>
    <n v="0"/>
    <s v=""/>
    <b v="0"/>
    <s v="en"/>
    <m/>
    <s v=""/>
    <b v="0"/>
    <n v="0"/>
    <s v=""/>
    <s v="Twitter Web Client"/>
    <b v="0"/>
    <s v="1115989952767115264"/>
    <s v="Tweet"/>
    <n v="0"/>
    <n v="0"/>
    <m/>
    <m/>
    <m/>
    <m/>
    <m/>
    <m/>
    <m/>
    <m/>
    <n v="1"/>
    <s v="3"/>
    <s v="3"/>
    <m/>
    <m/>
    <m/>
    <m/>
    <m/>
    <m/>
    <m/>
    <m/>
    <m/>
  </r>
  <r>
    <s v="rcbasm"/>
    <s v="rcbasm"/>
    <m/>
    <m/>
    <m/>
    <m/>
    <m/>
    <m/>
    <m/>
    <m/>
    <s v="No"/>
    <n v="194"/>
    <m/>
    <m/>
    <x v="1"/>
    <d v="2019-04-10T15:43:57.000"/>
    <s v="4C Acquires Stake in iQ Media, Jointly Create Kinetiq, World’s Largest Unified TV Intelligence Network — 4C https://t.co/uppJ53q8D5"/>
    <s v="https://www.4cinsights.com/2019/04/10/4c-acquires-stake-in-iq-media-jointly-create-kinetiq-worlds-largest-unified-tv-intelligence-network/"/>
    <s v="4cinsights.com"/>
    <x v="1"/>
    <m/>
    <s v="http://pbs.twimg.com/profile_images/1469793648/image_normal.jpg"/>
    <x v="64"/>
    <s v="https://twitter.com/#!/rcbasm/status/1116003895539580928"/>
    <m/>
    <m/>
    <s v="1116003895539580928"/>
    <m/>
    <b v="0"/>
    <n v="0"/>
    <s v=""/>
    <b v="0"/>
    <s v="en"/>
    <m/>
    <s v=""/>
    <b v="0"/>
    <n v="0"/>
    <s v=""/>
    <s v="Facebook"/>
    <b v="0"/>
    <s v="1116003895539580928"/>
    <s v="Tweet"/>
    <n v="0"/>
    <n v="0"/>
    <m/>
    <m/>
    <m/>
    <m/>
    <m/>
    <m/>
    <m/>
    <m/>
    <n v="1"/>
    <s v="11"/>
    <s v="11"/>
    <n v="1"/>
    <n v="5.882352941176471"/>
    <n v="0"/>
    <n v="0"/>
    <n v="0"/>
    <n v="0"/>
    <n v="16"/>
    <n v="94.11764705882354"/>
    <n v="17"/>
  </r>
  <r>
    <s v="adamjrhawkins"/>
    <s v="teletrax"/>
    <m/>
    <m/>
    <m/>
    <m/>
    <m/>
    <m/>
    <m/>
    <m/>
    <s v="No"/>
    <n v="195"/>
    <m/>
    <m/>
    <x v="2"/>
    <d v="2019-04-10T11:42:45.000"/>
    <s v="RT @AaronGoldman: Bringing new energy to the TV analytics space! Kinetiq combines @iQmediacorp and @teletrax to form the world’s largest un…"/>
    <m/>
    <m/>
    <x v="1"/>
    <m/>
    <s v="http://pbs.twimg.com/profile_images/961704132049588224/qXQVr4fI_normal.jpg"/>
    <x v="65"/>
    <s v="https://twitter.com/#!/adamjrhawkins/status/1115943192967487488"/>
    <m/>
    <m/>
    <s v="1115943192967487488"/>
    <m/>
    <b v="0"/>
    <n v="0"/>
    <s v=""/>
    <b v="0"/>
    <s v="en"/>
    <m/>
    <s v=""/>
    <b v="0"/>
    <n v="3"/>
    <s v="1115931764243955713"/>
    <s v="Twitter for Android"/>
    <b v="0"/>
    <s v="1115931764243955713"/>
    <s v="Tweet"/>
    <n v="0"/>
    <n v="0"/>
    <m/>
    <m/>
    <m/>
    <m/>
    <m/>
    <m/>
    <m/>
    <m/>
    <n v="1"/>
    <s v="3"/>
    <s v="3"/>
    <m/>
    <m/>
    <m/>
    <m/>
    <m/>
    <m/>
    <m/>
    <m/>
    <m/>
  </r>
  <r>
    <s v="adamjrhawkins"/>
    <s v="iqmediacorp"/>
    <m/>
    <m/>
    <m/>
    <m/>
    <m/>
    <m/>
    <m/>
    <m/>
    <s v="No"/>
    <n v="198"/>
    <m/>
    <m/>
    <x v="2"/>
    <d v="2019-04-10T17:42:09.000"/>
    <s v="RT @4Cinsights: We’re excited to announce the merger of Teletrax and @iQmediacorp to create Kinetiq, the world’s largest unified TV intelli…"/>
    <m/>
    <m/>
    <x v="1"/>
    <m/>
    <s v="http://pbs.twimg.com/profile_images/961704132049588224/qXQVr4fI_normal.jpg"/>
    <x v="66"/>
    <s v="https://twitter.com/#!/adamjrhawkins/status/1116033640083927040"/>
    <m/>
    <m/>
    <s v="1116033640083927040"/>
    <m/>
    <b v="0"/>
    <n v="0"/>
    <s v=""/>
    <b v="0"/>
    <s v="en"/>
    <m/>
    <s v=""/>
    <b v="0"/>
    <n v="3"/>
    <s v="1115975864741761025"/>
    <s v="Twitter for Android"/>
    <b v="0"/>
    <s v="1115975864741761025"/>
    <s v="Tweet"/>
    <n v="0"/>
    <n v="0"/>
    <m/>
    <m/>
    <m/>
    <m/>
    <m/>
    <m/>
    <m/>
    <m/>
    <n v="2"/>
    <s v="3"/>
    <s v="3"/>
    <m/>
    <m/>
    <m/>
    <m/>
    <m/>
    <m/>
    <m/>
    <m/>
    <m/>
  </r>
  <r>
    <s v="edisonventure"/>
    <s v="woodyderham"/>
    <m/>
    <m/>
    <m/>
    <m/>
    <m/>
    <m/>
    <m/>
    <m/>
    <s v="No"/>
    <n v="200"/>
    <m/>
    <m/>
    <x v="2"/>
    <d v="2019-04-10T19:30:00.000"/>
    <s v="Bold new approach to TV data &amp;amp; analytics as @edisonventure co @iQmediacorp merges with @4Cinsights Teletrax to create Kinetiq. Congrats to our partners @makopelman, @KellyAFord and @kevkohn, @woodyderham and team! https://t.co/LNX4wIh39k https://t.co/RAuYgxO2Jz"/>
    <s v="http://www.iq.media/kinetiq/?utm_content=89114691&amp;utm_medium=social&amp;utm_source=twitter&amp;hss_channel=tw-116505974"/>
    <s v="iq.media"/>
    <x v="1"/>
    <s v="https://pbs.twimg.com/media/D30LXcSW0AEZpEc.jpg"/>
    <s v="https://pbs.twimg.com/media/D30LXcSW0AEZpEc.jpg"/>
    <x v="67"/>
    <s v="https://twitter.com/#!/edisonventure/status/1116060781475397633"/>
    <m/>
    <m/>
    <s v="1116060781475397633"/>
    <m/>
    <b v="0"/>
    <n v="2"/>
    <s v=""/>
    <b v="0"/>
    <s v="en"/>
    <m/>
    <s v=""/>
    <b v="0"/>
    <n v="0"/>
    <s v=""/>
    <s v="HubSpot"/>
    <b v="0"/>
    <s v="1116060781475397633"/>
    <s v="Tweet"/>
    <n v="0"/>
    <n v="0"/>
    <m/>
    <m/>
    <m/>
    <m/>
    <m/>
    <m/>
    <m/>
    <m/>
    <n v="1"/>
    <s v="3"/>
    <s v="3"/>
    <m/>
    <m/>
    <m/>
    <m/>
    <m/>
    <m/>
    <m/>
    <m/>
    <m/>
  </r>
  <r>
    <s v="makopelman"/>
    <s v="4cinsights"/>
    <m/>
    <m/>
    <m/>
    <m/>
    <m/>
    <m/>
    <m/>
    <m/>
    <s v="No"/>
    <n v="203"/>
    <m/>
    <m/>
    <x v="2"/>
    <d v="2019-04-10T17:29:24.000"/>
    <s v="Super excited to announce @iQmediacorp and @4Cinsights creating the world’s largest tv intelligence network through formation of Kinetiq.  https://t.co/s03qvZyhDh"/>
    <s v="https://www.broadcastingcable.com/news/4c-iq-media-create-tv-data-firm-kinetiq"/>
    <s v="broadcastingcable.com"/>
    <x v="1"/>
    <m/>
    <s v="http://pbs.twimg.com/profile_images/1029743794466553856/PamnnL1-_normal.jpg"/>
    <x v="68"/>
    <s v="https://twitter.com/#!/makopelman/status/1116030434062864385"/>
    <m/>
    <m/>
    <s v="1116030434062864385"/>
    <m/>
    <b v="0"/>
    <n v="0"/>
    <s v=""/>
    <b v="0"/>
    <s v="en"/>
    <m/>
    <s v=""/>
    <b v="0"/>
    <n v="0"/>
    <s v=""/>
    <s v="Twitter for iPhone"/>
    <b v="0"/>
    <s v="1116030434062864385"/>
    <s v="Tweet"/>
    <n v="0"/>
    <n v="0"/>
    <m/>
    <m/>
    <m/>
    <m/>
    <m/>
    <m/>
    <m/>
    <m/>
    <n v="1"/>
    <s v="3"/>
    <s v="1"/>
    <m/>
    <m/>
    <m/>
    <m/>
    <m/>
    <m/>
    <m/>
    <m/>
    <m/>
  </r>
  <r>
    <s v="mmmagtweets"/>
    <s v="iqmediacorp"/>
    <m/>
    <m/>
    <m/>
    <m/>
    <m/>
    <m/>
    <m/>
    <m/>
    <s v="No"/>
    <n v="208"/>
    <m/>
    <m/>
    <x v="2"/>
    <d v="2019-04-10T08:23:53.000"/>
    <s v="Martech firm @4Cinsights acquires stake in @iQmediacorp, leading to the creation of a unified TV intelligence network_x000a_https://t.co/9IFE6w58QA"/>
    <s v="https://mobilemarketingmagazine.com/4c-insights-iq-media-kinetiq-tv-intelligence-network"/>
    <s v="mobilemarketingmagazine.com"/>
    <x v="1"/>
    <m/>
    <s v="http://pbs.twimg.com/profile_images/1010125647665139713/fWf-9ej3_normal.jpg"/>
    <x v="69"/>
    <s v="https://twitter.com/#!/mmmagtweets/status/1115893149950464000"/>
    <m/>
    <m/>
    <s v="1115893149950464000"/>
    <m/>
    <b v="0"/>
    <n v="0"/>
    <s v=""/>
    <b v="0"/>
    <s v="en"/>
    <m/>
    <s v=""/>
    <b v="0"/>
    <n v="1"/>
    <s v=""/>
    <s v="TweetDeck"/>
    <b v="0"/>
    <s v="1115893149950464000"/>
    <s v="Tweet"/>
    <n v="0"/>
    <n v="0"/>
    <m/>
    <m/>
    <m/>
    <m/>
    <m/>
    <m/>
    <m/>
    <m/>
    <n v="1"/>
    <s v="3"/>
    <s v="3"/>
    <m/>
    <m/>
    <m/>
    <m/>
    <m/>
    <m/>
    <m/>
    <m/>
    <m/>
  </r>
  <r>
    <s v="alexvinogradov4"/>
    <s v="mmmagtweets"/>
    <m/>
    <m/>
    <m/>
    <m/>
    <m/>
    <m/>
    <m/>
    <m/>
    <s v="No"/>
    <n v="210"/>
    <m/>
    <m/>
    <x v="2"/>
    <d v="2019-04-11T04:12:10.000"/>
    <s v="RT @MMMagTweets: Martech firm @4Cinsights acquires stake in @iQmediacorp, leading to the creation of a unified TV intelligence network_x000a_http…"/>
    <m/>
    <m/>
    <x v="1"/>
    <m/>
    <s v="http://pbs.twimg.com/profile_images/984113808317837313/2aRCVbI4_normal.jpg"/>
    <x v="70"/>
    <s v="https://twitter.com/#!/alexvinogradov4/status/1116192187526582274"/>
    <m/>
    <m/>
    <s v="1116192187526582274"/>
    <m/>
    <b v="0"/>
    <n v="0"/>
    <s v=""/>
    <b v="0"/>
    <s v="en"/>
    <m/>
    <s v=""/>
    <b v="0"/>
    <n v="2"/>
    <s v="1115893149950464000"/>
    <s v="Twitter for Android"/>
    <b v="0"/>
    <s v="1115893149950464000"/>
    <s v="Tweet"/>
    <n v="0"/>
    <n v="0"/>
    <m/>
    <m/>
    <m/>
    <m/>
    <m/>
    <m/>
    <m/>
    <m/>
    <n v="1"/>
    <s v="3"/>
    <s v="3"/>
    <m/>
    <m/>
    <m/>
    <m/>
    <m/>
    <m/>
    <m/>
    <m/>
    <m/>
  </r>
  <r>
    <s v="rapidtvnews"/>
    <s v="british_airways"/>
    <m/>
    <m/>
    <m/>
    <m/>
    <m/>
    <m/>
    <m/>
    <m/>
    <s v="No"/>
    <n v="213"/>
    <m/>
    <m/>
    <x v="2"/>
    <d v="2019-03-08T18:12:23.000"/>
    <s v="The celebratory advert of its 100th anniversary saw UK flagship airline @British_Airways break into the top ten of the @4Cinsights TV ad rankings for the month of February._x000a__x000a_https://t.co/bN64jEKxzR https://t.co/JE9zpV3QFh"/>
    <s v="https://www.rapidtvnews.com/2019030855398/celeb-filled-advert-takes-off-for-ba-in-4c-insights-ad-rankings.html#ixzz5hba7dthe"/>
    <s v="rapidtvnews.com"/>
    <x v="1"/>
    <s v="https://pbs.twimg.com/media/D1J84y0X4AIO_YG.jpg"/>
    <s v="https://pbs.twimg.com/media/D1J84y0X4AIO_YG.jpg"/>
    <x v="71"/>
    <s v="https://twitter.com/#!/rapidtvnews/status/1104082451419287552"/>
    <m/>
    <m/>
    <s v="1104082451419287552"/>
    <m/>
    <b v="0"/>
    <n v="0"/>
    <s v=""/>
    <b v="0"/>
    <s v="en"/>
    <m/>
    <s v=""/>
    <b v="0"/>
    <n v="0"/>
    <s v=""/>
    <s v="TweetDeck"/>
    <b v="0"/>
    <s v="1104082451419287552"/>
    <s v="Tweet"/>
    <n v="0"/>
    <n v="0"/>
    <m/>
    <m/>
    <m/>
    <m/>
    <m/>
    <m/>
    <m/>
    <m/>
    <n v="1"/>
    <s v="3"/>
    <s v="3"/>
    <n v="2"/>
    <n v="7.142857142857143"/>
    <n v="1"/>
    <n v="3.5714285714285716"/>
    <n v="0"/>
    <n v="0"/>
    <n v="25"/>
    <n v="89.28571428571429"/>
    <n v="28"/>
  </r>
  <r>
    <s v="salespath"/>
    <s v="mtsembelis"/>
    <m/>
    <m/>
    <m/>
    <m/>
    <m/>
    <m/>
    <m/>
    <m/>
    <s v="No"/>
    <n v="214"/>
    <m/>
    <m/>
    <x v="2"/>
    <d v="2019-04-11T18:33:26.000"/>
    <s v="Awesome #isvmeetup with @mtsembelis on this evening! Thank you! 👏🏼 😊 #Salesforce @4Cinsights #salesforcelondon #4C @SalesPath #salesops #salesforceadmins https://t.co/8o9YrB1NQf"/>
    <m/>
    <m/>
    <x v="12"/>
    <s v="https://pbs.twimg.com/media/D35IAZyX4AAhCJD.jpg"/>
    <s v="https://pbs.twimg.com/media/D35IAZyX4AAhCJD.jpg"/>
    <x v="72"/>
    <s v="https://twitter.com/#!/salespath/status/1116408934175318018"/>
    <m/>
    <m/>
    <s v="1116408934175318018"/>
    <m/>
    <b v="0"/>
    <n v="0"/>
    <s v=""/>
    <b v="0"/>
    <s v="en"/>
    <m/>
    <s v=""/>
    <b v="0"/>
    <n v="0"/>
    <s v=""/>
    <s v="Twitter for iPhone"/>
    <b v="0"/>
    <s v="1116408934175318018"/>
    <s v="Tweet"/>
    <n v="0"/>
    <n v="0"/>
    <m/>
    <m/>
    <m/>
    <m/>
    <m/>
    <m/>
    <m/>
    <m/>
    <n v="1"/>
    <s v="1"/>
    <s v="1"/>
    <n v="2"/>
    <n v="12.5"/>
    <n v="0"/>
    <n v="0"/>
    <n v="0"/>
    <n v="0"/>
    <n v="14"/>
    <n v="87.5"/>
    <n v="16"/>
  </r>
  <r>
    <s v="michaeltilus"/>
    <s v="4cinsights"/>
    <m/>
    <m/>
    <m/>
    <m/>
    <m/>
    <m/>
    <m/>
    <m/>
    <s v="No"/>
    <n v="216"/>
    <m/>
    <m/>
    <x v="2"/>
    <d v="2019-04-11T20:46:13.000"/>
    <s v="RT @AaronGoldman: A Report Has No Name #forthethrone #gameofthrones #got https://t.co/jsaKE0I7HA via @4cinsights"/>
    <s v="https://www.4cinsights.com/resource/report-no-name/"/>
    <s v="4cinsights.com"/>
    <x v="13"/>
    <m/>
    <s v="http://pbs.twimg.com/profile_images/1056998974270390272/5qirnnt5_normal.jpg"/>
    <x v="73"/>
    <s v="https://twitter.com/#!/michaeltilus/status/1116442351763894273"/>
    <m/>
    <m/>
    <s v="1116442351763894273"/>
    <m/>
    <b v="0"/>
    <n v="0"/>
    <s v=""/>
    <b v="0"/>
    <s v="es"/>
    <m/>
    <s v=""/>
    <b v="0"/>
    <n v="2"/>
    <s v="1116442139855065088"/>
    <s v="Twitter Web Client"/>
    <b v="0"/>
    <s v="1116442139855065088"/>
    <s v="Tweet"/>
    <n v="0"/>
    <n v="0"/>
    <m/>
    <m/>
    <m/>
    <m/>
    <m/>
    <m/>
    <m/>
    <m/>
    <n v="1"/>
    <s v="2"/>
    <s v="1"/>
    <m/>
    <m/>
    <m/>
    <m/>
    <m/>
    <m/>
    <m/>
    <m/>
    <m/>
  </r>
  <r>
    <s v="claudiaguedesrj"/>
    <s v="teammediaocean"/>
    <m/>
    <m/>
    <m/>
    <m/>
    <m/>
    <m/>
    <m/>
    <m/>
    <s v="No"/>
    <n v="218"/>
    <m/>
    <m/>
    <x v="2"/>
    <d v="2019-04-11T22:02:27.000"/>
    <s v="RT @billwise: This week, I joined @LanceNeuhauser on @thesqueezecast to discuss my personal path, the history of @TeamMediaocean... and who…"/>
    <m/>
    <m/>
    <x v="1"/>
    <m/>
    <s v="http://pbs.twimg.com/profile_images/1077382450458869760/3pOMGfic_normal.jpg"/>
    <x v="74"/>
    <s v="https://twitter.com/#!/claudiaguedesrj/status/1116461535503822854"/>
    <m/>
    <m/>
    <s v="1116461535503822854"/>
    <m/>
    <b v="0"/>
    <n v="0"/>
    <s v=""/>
    <b v="0"/>
    <s v="en"/>
    <m/>
    <s v=""/>
    <b v="0"/>
    <n v="6"/>
    <s v="1059535913427054594"/>
    <s v="Twitter for iPhone"/>
    <b v="0"/>
    <s v="1059535913427054594"/>
    <s v="Tweet"/>
    <n v="0"/>
    <n v="0"/>
    <m/>
    <m/>
    <m/>
    <m/>
    <m/>
    <m/>
    <m/>
    <m/>
    <n v="1"/>
    <s v="2"/>
    <s v="2"/>
    <m/>
    <m/>
    <m/>
    <m/>
    <m/>
    <m/>
    <m/>
    <m/>
    <m/>
  </r>
  <r>
    <s v="scottwax"/>
    <s v="4cinsights"/>
    <m/>
    <m/>
    <m/>
    <m/>
    <m/>
    <m/>
    <m/>
    <m/>
    <s v="No"/>
    <n v="222"/>
    <m/>
    <m/>
    <x v="2"/>
    <d v="2019-02-07T04:00:04.000"/>
    <s v="Proud to announce that advertisers can now optimize their TV upfronts using audience insights through Scope by @4Cinsights. https://t.co/wU7Z7aA6vt"/>
    <s v="https://www.4cinsights.com/2019/02/06/4c-launches-audience-driven-upfronts-planning-solution-optimize-tv-ad-budgets/"/>
    <s v="4cinsights.com"/>
    <x v="1"/>
    <m/>
    <s v="http://pbs.twimg.com/profile_images/2321094288/9yt12n2fil945ey37imn_normal.jpeg"/>
    <x v="75"/>
    <s v="https://twitter.com/#!/scottwax/status/1093358707323387904"/>
    <m/>
    <m/>
    <s v="1093358707323387904"/>
    <m/>
    <b v="0"/>
    <n v="1"/>
    <s v=""/>
    <b v="0"/>
    <s v="en"/>
    <m/>
    <s v=""/>
    <b v="0"/>
    <n v="0"/>
    <s v=""/>
    <s v="Twitter Web Client"/>
    <b v="0"/>
    <s v="1093358707323387904"/>
    <s v="Tweet"/>
    <n v="0"/>
    <n v="0"/>
    <m/>
    <m/>
    <m/>
    <m/>
    <m/>
    <m/>
    <m/>
    <m/>
    <n v="2"/>
    <s v="3"/>
    <s v="1"/>
    <n v="1"/>
    <n v="5.555555555555555"/>
    <n v="0"/>
    <n v="0"/>
    <n v="0"/>
    <n v="0"/>
    <n v="17"/>
    <n v="94.44444444444444"/>
    <n v="18"/>
  </r>
  <r>
    <s v="scottwax"/>
    <s v="iqmediacorp"/>
    <m/>
    <m/>
    <m/>
    <m/>
    <m/>
    <m/>
    <m/>
    <m/>
    <s v="No"/>
    <n v="223"/>
    <m/>
    <m/>
    <x v="2"/>
    <d v="2019-04-12T03:00:53.000"/>
    <s v="Exciting news at 4C.  Kinetiq brings together @4Cinsights’ Teletrax with @iQmediacorp to form the world’s largest unified TV intelligence network. https://t.co/hrTFqrMtUd"/>
    <s v="https://www.4cinsights.com/2019/04/10/4c-acquires-stake-in-iq-media-jointly-create-kinetiq-worlds-largest-unified-tv-intelligence-network/"/>
    <s v="4cinsights.com"/>
    <x v="1"/>
    <m/>
    <s v="http://pbs.twimg.com/profile_images/2321094288/9yt12n2fil945ey37imn_normal.jpeg"/>
    <x v="76"/>
    <s v="https://twitter.com/#!/scottwax/status/1116536639134818304"/>
    <m/>
    <m/>
    <s v="1116536639134818304"/>
    <m/>
    <b v="0"/>
    <n v="0"/>
    <s v=""/>
    <b v="0"/>
    <s v="en"/>
    <m/>
    <s v=""/>
    <b v="0"/>
    <n v="0"/>
    <s v=""/>
    <s v="Twitter Web Client"/>
    <b v="0"/>
    <s v="1116536639134818304"/>
    <s v="Tweet"/>
    <n v="0"/>
    <n v="0"/>
    <m/>
    <m/>
    <m/>
    <m/>
    <m/>
    <m/>
    <m/>
    <m/>
    <n v="1"/>
    <s v="3"/>
    <s v="3"/>
    <m/>
    <m/>
    <m/>
    <m/>
    <m/>
    <m/>
    <m/>
    <m/>
    <m/>
  </r>
  <r>
    <s v="inscapetv"/>
    <s v="entrepreneur"/>
    <m/>
    <m/>
    <m/>
    <m/>
    <m/>
    <m/>
    <m/>
    <m/>
    <s v="No"/>
    <n v="225"/>
    <m/>
    <m/>
    <x v="2"/>
    <d v="2019-02-21T15:00:01.000"/>
    <s v="“At 4C, the goal is to connect the pipes between channels” -- great insights from @4CInsights CMO @AaronGoldman in @Entrepreneur https://t.co/GFtzEqOFxm"/>
    <s v="https://www.entrepreneur.com/video/328203"/>
    <s v="entrepreneur.com"/>
    <x v="1"/>
    <m/>
    <s v="http://pbs.twimg.com/profile_images/819331001922920448/TCb6gYtx_normal.jpg"/>
    <x v="77"/>
    <s v="https://twitter.com/#!/inscapetv/status/1098598218974162944"/>
    <m/>
    <m/>
    <s v="1098598218974162944"/>
    <m/>
    <b v="0"/>
    <n v="1"/>
    <s v=""/>
    <b v="0"/>
    <s v="en"/>
    <m/>
    <s v=""/>
    <b v="0"/>
    <n v="0"/>
    <s v=""/>
    <s v="Twitter Ads Composer"/>
    <b v="0"/>
    <s v="1098598218974162944"/>
    <s v="Tweet"/>
    <n v="0"/>
    <n v="0"/>
    <m/>
    <m/>
    <m/>
    <m/>
    <m/>
    <m/>
    <m/>
    <m/>
    <n v="1"/>
    <s v="2"/>
    <s v="2"/>
    <n v="1"/>
    <n v="5.2631578947368425"/>
    <n v="0"/>
    <n v="0"/>
    <n v="0"/>
    <n v="0"/>
    <n v="18"/>
    <n v="94.73684210526316"/>
    <n v="19"/>
  </r>
  <r>
    <s v="inscapetv"/>
    <s v="joeyjoh"/>
    <m/>
    <m/>
    <m/>
    <m/>
    <m/>
    <m/>
    <m/>
    <m/>
    <s v="No"/>
    <n v="226"/>
    <m/>
    <m/>
    <x v="2"/>
    <d v="2019-04-12T14:30:00.000"/>
    <s v="Congratulations to our partner @4Cinsights on their investment in @iQmediacorp to create Kinetiq, forming a massive unified TV intelligence network. @RapidTVNews @JoeyJOH https://t.co/tvGm5isEqn"/>
    <s v="https://www.rapidtvnews.com/2019041155739/4c-insights-acquires-majority-stake-in-iq-media.html#axzz5kpTgAOQA"/>
    <s v="rapidtvnews.com"/>
    <x v="1"/>
    <m/>
    <s v="http://pbs.twimg.com/profile_images/819331001922920448/TCb6gYtx_normal.jpg"/>
    <x v="78"/>
    <s v="https://twitter.com/#!/inscapetv/status/1116710060422508544"/>
    <m/>
    <m/>
    <s v="1116710060422508544"/>
    <m/>
    <b v="0"/>
    <n v="3"/>
    <s v=""/>
    <b v="0"/>
    <s v="en"/>
    <m/>
    <s v=""/>
    <b v="0"/>
    <n v="2"/>
    <s v=""/>
    <s v="Twitter Ads Composer"/>
    <b v="0"/>
    <s v="1116710060422508544"/>
    <s v="Tweet"/>
    <n v="0"/>
    <n v="0"/>
    <m/>
    <m/>
    <m/>
    <m/>
    <m/>
    <m/>
    <m/>
    <m/>
    <n v="1"/>
    <s v="2"/>
    <s v="2"/>
    <n v="2"/>
    <n v="9.090909090909092"/>
    <n v="0"/>
    <n v="0"/>
    <n v="0"/>
    <n v="0"/>
    <n v="20"/>
    <n v="90.9090909090909"/>
    <n v="22"/>
  </r>
  <r>
    <s v="martechadvisor"/>
    <s v="4cinsights"/>
    <m/>
    <m/>
    <m/>
    <m/>
    <m/>
    <m/>
    <m/>
    <m/>
    <s v="No"/>
    <n v="227"/>
    <m/>
    <m/>
    <x v="2"/>
    <d v="2019-04-12T15:30:16.000"/>
    <s v="4C Partners with iQ Media, Launches Kinetiq a TV Intelligence Network_x000a_https://t.co/kltGRNDLY0_x000a_@LanceNeuhauser @iQmediacorp @4Cinsights _x000a__x000a_#MarTechAdvisor #TVAnalytics #TVAttribution #TVIntelligence"/>
    <s v="https://www.martechadvisor.com/news/interactive-marketing/4c-partners-with-iqmedia-launches-kinetiq-a-tv-intelligence-network?utm_source=twitter&amp;utm_medium=social&amp;utm_campaign=mta_120419_Xbc_Link&amp;utm_content=4CPartners&amp;utm_term=nina"/>
    <s v="martechadvisor.com"/>
    <x v="14"/>
    <m/>
    <s v="http://pbs.twimg.com/profile_images/950314498685939712/P-fb4dsM_normal.jpg"/>
    <x v="79"/>
    <s v="https://twitter.com/#!/martechadvisor/status/1116725225532665856"/>
    <m/>
    <m/>
    <s v="1116725225532665856"/>
    <m/>
    <b v="0"/>
    <n v="1"/>
    <s v=""/>
    <b v="0"/>
    <s v="en"/>
    <m/>
    <s v=""/>
    <b v="0"/>
    <n v="0"/>
    <s v=""/>
    <s v="Hootsuite Inc."/>
    <b v="0"/>
    <s v="1116725225532665856"/>
    <s v="Tweet"/>
    <n v="0"/>
    <n v="0"/>
    <m/>
    <m/>
    <m/>
    <m/>
    <m/>
    <m/>
    <m/>
    <m/>
    <n v="1"/>
    <s v="3"/>
    <s v="1"/>
    <m/>
    <m/>
    <m/>
    <m/>
    <m/>
    <m/>
    <m/>
    <m/>
    <m/>
  </r>
  <r>
    <s v="kinetiq_tv"/>
    <s v="4cinsights"/>
    <m/>
    <m/>
    <m/>
    <m/>
    <m/>
    <m/>
    <m/>
    <m/>
    <s v="No"/>
    <n v="230"/>
    <m/>
    <m/>
    <x v="2"/>
    <d v="2019-04-12T18:15:15.000"/>
    <s v="RT @MediaPost: .@teletrax @iQMediacorp Form Kinetiq, Combine Paid Ads, Earned Media Metrics @4Cinsights https://t.co/ns1PqwEHu6"/>
    <s v="https://www.mediapost.com/publications/article/334340/teletrax-iqmedia-form-kinetiq-combie-paid-ads-e.html"/>
    <s v="mediapost.com"/>
    <x v="1"/>
    <m/>
    <s v="http://pbs.twimg.com/profile_images/1116724804277686273/ZWYRxLns_normal.jpg"/>
    <x v="80"/>
    <s v="https://twitter.com/#!/kinetiq_tv/status/1116766745656606721"/>
    <m/>
    <m/>
    <s v="1116766745656606721"/>
    <m/>
    <b v="0"/>
    <n v="0"/>
    <s v=""/>
    <b v="0"/>
    <s v="en"/>
    <m/>
    <s v=""/>
    <b v="0"/>
    <n v="1"/>
    <s v="1115983788427948034"/>
    <s v="Twitter Web Client"/>
    <b v="0"/>
    <s v="1115983788427948034"/>
    <s v="Tweet"/>
    <n v="0"/>
    <n v="0"/>
    <m/>
    <m/>
    <m/>
    <m/>
    <m/>
    <m/>
    <m/>
    <m/>
    <n v="1"/>
    <s v="3"/>
    <s v="1"/>
    <m/>
    <m/>
    <m/>
    <m/>
    <m/>
    <m/>
    <m/>
    <m/>
    <m/>
  </r>
  <r>
    <s v="pipinstalldsk"/>
    <s v="4cinsights"/>
    <m/>
    <m/>
    <m/>
    <m/>
    <m/>
    <m/>
    <m/>
    <m/>
    <s v="No"/>
    <n v="234"/>
    <m/>
    <m/>
    <x v="0"/>
    <d v="2019-04-15T04:04:03.000"/>
    <s v="@4Cinsights *0.01549£* love you+*£%#*"/>
    <m/>
    <m/>
    <x v="1"/>
    <m/>
    <s v="http://abs.twimg.com/sticky/default_profile_images/default_profile_normal.png"/>
    <x v="81"/>
    <s v="https://twitter.com/#!/pipinstalldsk/status/1117639697801580545"/>
    <m/>
    <m/>
    <s v="1117639697801580545"/>
    <m/>
    <b v="0"/>
    <n v="0"/>
    <s v="2253788118"/>
    <b v="0"/>
    <s v="en"/>
    <m/>
    <s v=""/>
    <b v="0"/>
    <n v="0"/>
    <s v=""/>
    <s v="Twitter for iPhone"/>
    <b v="0"/>
    <s v="1117639697801580545"/>
    <s v="Tweet"/>
    <n v="0"/>
    <n v="0"/>
    <s v="-118.668404,33.704538 _x000a_-118.155409,33.704538 _x000a_-118.155409,34.337041 _x000a_-118.668404,34.337041"/>
    <s v="United States"/>
    <s v="US"/>
    <s v="Los Angeles, CA"/>
    <s v="3b77caf94bfc81fe"/>
    <s v="Los Angeles"/>
    <s v="city"/>
    <s v="https://api.twitter.com/1.1/geo/id/3b77caf94bfc81fe.json"/>
    <n v="1"/>
    <s v="1"/>
    <s v="1"/>
    <n v="1"/>
    <n v="20"/>
    <n v="0"/>
    <n v="0"/>
    <n v="0"/>
    <n v="0"/>
    <n v="4"/>
    <n v="80"/>
    <n v="5"/>
  </r>
  <r>
    <s v="aliecebattreal1"/>
    <s v="4cinsights"/>
    <m/>
    <m/>
    <m/>
    <m/>
    <m/>
    <m/>
    <m/>
    <m/>
    <s v="No"/>
    <n v="235"/>
    <m/>
    <m/>
    <x v="2"/>
    <d v="2019-04-15T11:01:14.000"/>
    <s v="Quest For More Linear TV Scale Links 4C Insights With a4, MASS Exchange https://t.co/4q6NJfm2Ub via @4cinsights"/>
    <s v="https://www.4cinsights.com/resource/quest-linear-tv-scale-links-4c-insights-a4-mass-exchange/"/>
    <s v="4cinsights.com"/>
    <x v="1"/>
    <m/>
    <s v="http://abs.twimg.com/sticky/default_profile_images/default_profile_normal.png"/>
    <x v="82"/>
    <s v="https://twitter.com/#!/aliecebattreal1/status/1117744686603620353"/>
    <m/>
    <m/>
    <s v="1117744686603620353"/>
    <m/>
    <b v="0"/>
    <n v="0"/>
    <s v=""/>
    <b v="0"/>
    <s v="en"/>
    <m/>
    <s v=""/>
    <b v="0"/>
    <n v="0"/>
    <s v=""/>
    <s v="Twitter Web App"/>
    <b v="0"/>
    <s v="1117744686603620353"/>
    <s v="Tweet"/>
    <n v="0"/>
    <n v="0"/>
    <m/>
    <m/>
    <m/>
    <m/>
    <m/>
    <m/>
    <m/>
    <m/>
    <n v="1"/>
    <s v="1"/>
    <s v="1"/>
    <n v="0"/>
    <n v="0"/>
    <n v="0"/>
    <n v="0"/>
    <n v="0"/>
    <n v="0"/>
    <n v="15"/>
    <n v="100"/>
    <n v="15"/>
  </r>
  <r>
    <s v="gabbariele"/>
    <s v="4cinsights"/>
    <m/>
    <m/>
    <m/>
    <m/>
    <m/>
    <m/>
    <m/>
    <m/>
    <s v="No"/>
    <n v="236"/>
    <m/>
    <m/>
    <x v="0"/>
    <d v="2019-04-15T14:39:15.000"/>
    <s v="@4Cinsights please check the Marketing Distinguo card deck for managers and entrepreneurs, overfunded on Kickstarter! https://t.co/TO9Kw0DNRm"/>
    <s v="http://marketingdistinguo.com"/>
    <s v="marketingdistinguo.com"/>
    <x v="1"/>
    <m/>
    <s v="http://pbs.twimg.com/profile_images/1083044129448316928/ApGPDkx1_normal.jpg"/>
    <x v="83"/>
    <s v="https://twitter.com/#!/gabbariele/status/1117799552919199744"/>
    <m/>
    <m/>
    <s v="1117799552919199744"/>
    <m/>
    <b v="0"/>
    <n v="0"/>
    <s v="2253788118"/>
    <b v="0"/>
    <s v="en"/>
    <m/>
    <s v=""/>
    <b v="0"/>
    <n v="0"/>
    <s v=""/>
    <s v="Glouk gabbo 200616"/>
    <b v="0"/>
    <s v="1117799552919199744"/>
    <s v="Tweet"/>
    <n v="0"/>
    <n v="0"/>
    <m/>
    <m/>
    <m/>
    <m/>
    <m/>
    <m/>
    <m/>
    <m/>
    <n v="1"/>
    <s v="1"/>
    <s v="1"/>
    <n v="0"/>
    <n v="0"/>
    <n v="0"/>
    <n v="0"/>
    <n v="0"/>
    <n v="0"/>
    <n v="15"/>
    <n v="100"/>
    <n v="15"/>
  </r>
  <r>
    <s v="retweett511"/>
    <s v="safcsp"/>
    <m/>
    <m/>
    <m/>
    <m/>
    <m/>
    <m/>
    <m/>
    <m/>
    <s v="No"/>
    <n v="237"/>
    <m/>
    <m/>
    <x v="0"/>
    <d v="2019-04-16T14:56:11.000"/>
    <s v="@SAFCSP When you start out blogging you’re going to hear a lot of different things on what you should be concentrating on https://t.co/CSKLGPsIy0 should focus on SEO, keywords,back links, or having a great commenting system. Those things are great and will have to 4Cinsights wafi"/>
    <s v="http://first.You"/>
    <s v="first.you"/>
    <x v="1"/>
    <m/>
    <s v="http://pbs.twimg.com/profile_images/1039702463127998464/fvuv06v-_normal.jpg"/>
    <x v="84"/>
    <s v="https://twitter.com/#!/retweett511/status/1118166201543294977"/>
    <m/>
    <m/>
    <s v="1118166201543294977"/>
    <s v="1116264237578563584"/>
    <b v="0"/>
    <n v="0"/>
    <s v="930450544208039937"/>
    <b v="0"/>
    <s v="en"/>
    <m/>
    <s v=""/>
    <b v="0"/>
    <n v="0"/>
    <s v=""/>
    <s v="Twitter Web App"/>
    <b v="0"/>
    <s v="1116264237578563584"/>
    <s v="Tweet"/>
    <n v="0"/>
    <n v="0"/>
    <m/>
    <m/>
    <m/>
    <m/>
    <m/>
    <m/>
    <m/>
    <m/>
    <n v="1"/>
    <s v="12"/>
    <s v="12"/>
    <n v="2"/>
    <n v="4.3478260869565215"/>
    <n v="0"/>
    <n v="0"/>
    <n v="0"/>
    <n v="0"/>
    <n v="44"/>
    <n v="95.65217391304348"/>
    <n v="46"/>
  </r>
  <r>
    <s v="rachlyall"/>
    <s v="advancedtv"/>
    <m/>
    <m/>
    <m/>
    <m/>
    <m/>
    <m/>
    <m/>
    <m/>
    <s v="No"/>
    <n v="238"/>
    <m/>
    <m/>
    <x v="2"/>
    <d v="2019-04-17T08:48:55.000"/>
    <s v="Findings from @4Cinsights reveal that Game of Thrones engagers were more vocal about S8 than S7 on social. Find out how satisfied fans were with the S8 premiere in @advancedtv._x000a_#GameofThrones _x000a_https://t.co/Oo3qSyCiDx"/>
    <s v="https://advanced-television.com/2019/04/16/research-1bn-watch-got-social-media-noise-up-73/"/>
    <s v="advanced-television.com"/>
    <x v="15"/>
    <m/>
    <s v="http://pbs.twimg.com/profile_images/1050696082173452293/OG0Ev-5L_normal.jpg"/>
    <x v="85"/>
    <s v="https://twitter.com/#!/rachlyall/status/1118436162924941312"/>
    <m/>
    <m/>
    <s v="1118436162924941312"/>
    <m/>
    <b v="0"/>
    <n v="0"/>
    <s v=""/>
    <b v="0"/>
    <s v="en"/>
    <m/>
    <s v=""/>
    <b v="0"/>
    <n v="0"/>
    <s v=""/>
    <s v="Twitter Web Client"/>
    <b v="0"/>
    <s v="1118436162924941312"/>
    <s v="Tweet"/>
    <n v="0"/>
    <n v="0"/>
    <m/>
    <m/>
    <m/>
    <m/>
    <m/>
    <m/>
    <m/>
    <m/>
    <n v="1"/>
    <s v="1"/>
    <s v="1"/>
    <n v="2"/>
    <n v="6.451612903225806"/>
    <n v="0"/>
    <n v="0"/>
    <n v="0"/>
    <n v="0"/>
    <n v="29"/>
    <n v="93.54838709677419"/>
    <n v="31"/>
  </r>
  <r>
    <s v="billwise"/>
    <s v="teammediaocean"/>
    <m/>
    <m/>
    <m/>
    <m/>
    <m/>
    <m/>
    <m/>
    <m/>
    <s v="No"/>
    <n v="239"/>
    <m/>
    <m/>
    <x v="2"/>
    <d v="2018-11-05T20:00:21.000"/>
    <s v="This week, I joined @LanceNeuhauser on @thesqueezecast to discuss my personal path, the history of @TeamMediaocean... and who would be featured in the advertising industry's Mt Rushmore. Listen on your favorite podcast app or through @4Cinsights' website. https://t.co/4Ko1rNsQEE"/>
    <s v="https://www.4cinsights.com/2018/11/05/episode-11-carving-media-rushmore-feat-bill-wise/"/>
    <s v="4cinsights.com"/>
    <x v="1"/>
    <m/>
    <s v="http://pbs.twimg.com/profile_images/461867213415137280/puQ3418R_normal.jpeg"/>
    <x v="86"/>
    <s v="https://twitter.com/#!/billwise/status/1059535913427054594"/>
    <m/>
    <m/>
    <s v="1059535913427054594"/>
    <m/>
    <b v="0"/>
    <n v="72"/>
    <s v=""/>
    <b v="0"/>
    <s v="en"/>
    <m/>
    <s v=""/>
    <b v="0"/>
    <n v="7"/>
    <s v=""/>
    <s v="Twitter for iPhone"/>
    <b v="0"/>
    <s v="1059535913427054594"/>
    <s v="Retweet"/>
    <n v="0"/>
    <n v="0"/>
    <m/>
    <m/>
    <m/>
    <m/>
    <m/>
    <m/>
    <m/>
    <m/>
    <n v="1"/>
    <s v="2"/>
    <s v="2"/>
    <m/>
    <m/>
    <m/>
    <m/>
    <m/>
    <m/>
    <m/>
    <m/>
    <m/>
  </r>
  <r>
    <s v="nchiselhurst"/>
    <s v="teammediaocean"/>
    <m/>
    <m/>
    <m/>
    <m/>
    <m/>
    <m/>
    <m/>
    <m/>
    <s v="No"/>
    <n v="240"/>
    <m/>
    <m/>
    <x v="2"/>
    <d v="2019-04-17T16:57:11.000"/>
    <s v="RT @billwise: This week, I joined @LanceNeuhauser on @thesqueezecast to discuss my personal path, the history of @TeamMediaocean... and who…"/>
    <m/>
    <m/>
    <x v="1"/>
    <m/>
    <s v="http://pbs.twimg.com/profile_images/1118224948877778945/5DwUWQeX_normal.jpg"/>
    <x v="87"/>
    <s v="https://twitter.com/#!/nchiselhurst/status/1118559041578590213"/>
    <m/>
    <m/>
    <s v="1118559041578590213"/>
    <m/>
    <b v="0"/>
    <n v="0"/>
    <s v=""/>
    <b v="0"/>
    <s v="en"/>
    <m/>
    <s v=""/>
    <b v="0"/>
    <n v="7"/>
    <s v="1059535913427054594"/>
    <s v="Twitter for iPhone"/>
    <b v="0"/>
    <s v="1059535913427054594"/>
    <s v="Tweet"/>
    <n v="0"/>
    <n v="0"/>
    <m/>
    <m/>
    <m/>
    <m/>
    <m/>
    <m/>
    <m/>
    <m/>
    <n v="1"/>
    <s v="2"/>
    <s v="2"/>
    <m/>
    <m/>
    <m/>
    <m/>
    <m/>
    <m/>
    <m/>
    <m/>
    <m/>
  </r>
  <r>
    <s v="karankhanna"/>
    <s v="sparkfoundryww"/>
    <m/>
    <m/>
    <m/>
    <m/>
    <m/>
    <m/>
    <m/>
    <m/>
    <s v="No"/>
    <n v="244"/>
    <m/>
    <m/>
    <x v="2"/>
    <d v="2019-04-18T05:13:30.000"/>
    <s v="RT @3G: Congratulations to the teams at @4Cinsights, @brownforman, @kertiscreative, and @SparkFoundryWW for winning this year's Audience Ho…"/>
    <m/>
    <m/>
    <x v="1"/>
    <m/>
    <s v="http://pbs.twimg.com/profile_images/626456717086167040/c7aCdU5u_normal.png"/>
    <x v="88"/>
    <s v="https://twitter.com/#!/karankhanna/status/1118744340287746048"/>
    <m/>
    <m/>
    <s v="1118744340287746048"/>
    <m/>
    <b v="0"/>
    <n v="0"/>
    <s v=""/>
    <b v="0"/>
    <s v="en"/>
    <m/>
    <s v=""/>
    <b v="0"/>
    <n v="3"/>
    <s v="1118546465012555776"/>
    <s v="Twitter for iPad"/>
    <b v="0"/>
    <s v="1118546465012555776"/>
    <s v="Tweet"/>
    <n v="0"/>
    <n v="0"/>
    <m/>
    <m/>
    <m/>
    <m/>
    <m/>
    <m/>
    <m/>
    <m/>
    <n v="1"/>
    <s v="1"/>
    <s v="1"/>
    <m/>
    <m/>
    <m/>
    <m/>
    <m/>
    <m/>
    <m/>
    <m/>
    <m/>
  </r>
  <r>
    <s v="marketingland"/>
    <s v="amygesenhues"/>
    <m/>
    <m/>
    <m/>
    <m/>
    <m/>
    <m/>
    <m/>
    <m/>
    <s v="No"/>
    <n v="249"/>
    <m/>
    <m/>
    <x v="2"/>
    <d v="2019-02-04T20:17:20.000"/>
    <s v="Which Super Bowl advertisers won the digital game? Verizon, Bud Light, Pepsi by @AmyGesenhues https://t.co/DN8bbyXlPy"/>
    <s v="https://trib.al/AEiwyp7"/>
    <s v="trib.al"/>
    <x v="1"/>
    <m/>
    <s v="http://pbs.twimg.com/profile_images/679041598848696320/Cdf1SOnc_normal.png"/>
    <x v="89"/>
    <s v="https://twitter.com/#!/marketingland/status/1092517481674092546"/>
    <m/>
    <m/>
    <s v="1092517481674092546"/>
    <m/>
    <b v="0"/>
    <n v="4"/>
    <s v=""/>
    <b v="0"/>
    <s v="en"/>
    <m/>
    <s v=""/>
    <b v="0"/>
    <n v="3"/>
    <s v=""/>
    <s v="SocialFlow"/>
    <b v="0"/>
    <s v="1092517481674092546"/>
    <s v="Retweet"/>
    <n v="0"/>
    <n v="0"/>
    <m/>
    <m/>
    <m/>
    <m/>
    <m/>
    <m/>
    <m/>
    <m/>
    <n v="1"/>
    <s v="1"/>
    <s v="1"/>
    <n v="2"/>
    <n v="14.285714285714286"/>
    <n v="0"/>
    <n v="0"/>
    <n v="0"/>
    <n v="0"/>
    <n v="12"/>
    <n v="85.71428571428571"/>
    <n v="14"/>
  </r>
  <r>
    <s v="4cinsights"/>
    <s v="amygesenhues"/>
    <m/>
    <m/>
    <m/>
    <m/>
    <m/>
    <m/>
    <m/>
    <m/>
    <s v="No"/>
    <n v="250"/>
    <m/>
    <m/>
    <x v="2"/>
    <d v="2019-02-04T20:32:47.000"/>
    <s v="RT @Marketingland: Which Super Bowl advertisers won the digital game? Verizon, Bud Light, Pepsi by @AmyGesenhues https://t.co/DN8bbyXlPy"/>
    <s v="https://trib.al/AEiwyp7"/>
    <s v="trib.al"/>
    <x v="1"/>
    <m/>
    <s v="http://pbs.twimg.com/profile_images/686666576288845825/j138bbEs_normal.png"/>
    <x v="90"/>
    <s v="https://twitter.com/#!/4cinsights/status/1092521369752010755"/>
    <m/>
    <m/>
    <s v="1092521369752010755"/>
    <m/>
    <b v="0"/>
    <n v="0"/>
    <s v=""/>
    <b v="0"/>
    <s v="en"/>
    <m/>
    <s v=""/>
    <b v="0"/>
    <n v="3"/>
    <s v="1092517481674092546"/>
    <s v="Twitter Web Client"/>
    <b v="0"/>
    <s v="1092517481674092546"/>
    <s v="Tweet"/>
    <n v="0"/>
    <n v="0"/>
    <m/>
    <m/>
    <m/>
    <m/>
    <m/>
    <m/>
    <m/>
    <m/>
    <n v="1"/>
    <s v="1"/>
    <s v="1"/>
    <n v="2"/>
    <n v="12.5"/>
    <n v="0"/>
    <n v="0"/>
    <n v="0"/>
    <n v="0"/>
    <n v="14"/>
    <n v="87.5"/>
    <n v="16"/>
  </r>
  <r>
    <s v="4cinsights"/>
    <s v="mediatelnews"/>
    <m/>
    <m/>
    <m/>
    <m/>
    <m/>
    <m/>
    <m/>
    <m/>
    <s v="No"/>
    <n v="252"/>
    <m/>
    <m/>
    <x v="2"/>
    <d v="2019-02-07T13:13:17.000"/>
    <s v="Discussing the importance of customer experience with @DiageoGB, @MGOMD and 4C’s Oliver Hansard at @MediatelNews Future of Brands._x000a_#FOBLondon https://t.co/KvyQwwGatg"/>
    <m/>
    <m/>
    <x v="16"/>
    <s v="https://pbs.twimg.com/media/Dyzig8WX0AA2kAz.jpg"/>
    <s v="https://pbs.twimg.com/media/Dyzig8WX0AA2kAz.jpg"/>
    <x v="91"/>
    <s v="https://twitter.com/#!/4cinsights/status/1093497930567348224"/>
    <m/>
    <m/>
    <s v="1093497930567348224"/>
    <m/>
    <b v="0"/>
    <n v="4"/>
    <s v=""/>
    <b v="0"/>
    <s v="en"/>
    <m/>
    <s v=""/>
    <b v="0"/>
    <n v="0"/>
    <s v=""/>
    <s v="Twitter for iPhone"/>
    <b v="0"/>
    <s v="1093497930567348224"/>
    <s v="Tweet"/>
    <n v="0"/>
    <n v="0"/>
    <m/>
    <m/>
    <m/>
    <m/>
    <m/>
    <m/>
    <m/>
    <m/>
    <n v="1"/>
    <s v="1"/>
    <s v="1"/>
    <m/>
    <m/>
    <m/>
    <m/>
    <m/>
    <m/>
    <m/>
    <m/>
    <m/>
  </r>
  <r>
    <s v="4cinsights"/>
    <s v="lan"/>
    <m/>
    <m/>
    <m/>
    <m/>
    <m/>
    <m/>
    <m/>
    <m/>
    <s v="No"/>
    <n v="255"/>
    <m/>
    <m/>
    <x v="2"/>
    <d v="2019-02-07T21:17:27.000"/>
    <s v="RT @AaronGoldman: “This year marks a watershed moment for the upfronts as buyers and sellers embrace truly data-driven methodologies.” @Lan…"/>
    <m/>
    <m/>
    <x v="1"/>
    <m/>
    <s v="http://pbs.twimg.com/profile_images/686666576288845825/j138bbEs_normal.png"/>
    <x v="92"/>
    <s v="https://twitter.com/#!/4cinsights/status/1093619775304073217"/>
    <m/>
    <m/>
    <s v="1093619775304073217"/>
    <m/>
    <b v="0"/>
    <n v="0"/>
    <s v=""/>
    <b v="0"/>
    <s v="en"/>
    <m/>
    <s v=""/>
    <b v="0"/>
    <n v="1"/>
    <s v="1093194002994745344"/>
    <s v="Twitter Web Client"/>
    <b v="0"/>
    <s v="1093194002994745344"/>
    <s v="Tweet"/>
    <n v="0"/>
    <n v="0"/>
    <m/>
    <m/>
    <m/>
    <m/>
    <m/>
    <m/>
    <m/>
    <m/>
    <n v="1"/>
    <s v="1"/>
    <s v="1"/>
    <n v="0"/>
    <n v="0"/>
    <n v="0"/>
    <n v="0"/>
    <n v="0"/>
    <n v="0"/>
    <n v="21"/>
    <n v="100"/>
    <n v="21"/>
  </r>
  <r>
    <s v="rapidtvnews"/>
    <s v="iqmediacorp"/>
    <m/>
    <m/>
    <m/>
    <m/>
    <m/>
    <m/>
    <m/>
    <m/>
    <s v="No"/>
    <n v="257"/>
    <m/>
    <m/>
    <x v="2"/>
    <d v="2019-04-11T09:54:57.000"/>
    <s v="In a move that it says creates the world’s biggest combined TV intelligence network, responding to brands’ and media’s growing focus on globalisation and hyper local targeting, @4Cinsights has taken equity in @iQmediacorp  to create Kinetiq._x000a__x000a_https://t.co/WVwQ3DqzHT https://t.co/5O9xYi1u6T"/>
    <s v="https://www.rapidtvnews.com/2019041155739/4c-insights-acquires-majority-stake-in-iq-media.html#ixzz5kmMrjBMf"/>
    <s v="rapidtvnews.com"/>
    <x v="1"/>
    <s v="https://pbs.twimg.com/media/D33RU63X4AATk1D.jpg"/>
    <s v="https://pbs.twimg.com/media/D33RU63X4AATk1D.jpg"/>
    <x v="93"/>
    <s v="https://twitter.com/#!/rapidtvnews/status/1116278455669350400"/>
    <m/>
    <m/>
    <s v="1116278455669350400"/>
    <m/>
    <b v="0"/>
    <n v="2"/>
    <s v=""/>
    <b v="0"/>
    <s v="en"/>
    <m/>
    <s v=""/>
    <b v="0"/>
    <n v="0"/>
    <s v=""/>
    <s v="TweetDeck"/>
    <b v="0"/>
    <s v="1116278455669350400"/>
    <s v="Tweet"/>
    <n v="0"/>
    <n v="0"/>
    <m/>
    <m/>
    <m/>
    <m/>
    <m/>
    <m/>
    <m/>
    <m/>
    <n v="1"/>
    <s v="3"/>
    <s v="3"/>
    <m/>
    <m/>
    <m/>
    <m/>
    <m/>
    <m/>
    <m/>
    <m/>
    <m/>
  </r>
  <r>
    <s v="4cinsights"/>
    <s v="rapidtvnews"/>
    <m/>
    <m/>
    <m/>
    <m/>
    <m/>
    <m/>
    <m/>
    <m/>
    <s v="Yes"/>
    <n v="260"/>
    <m/>
    <m/>
    <x v="2"/>
    <d v="2019-03-11T18:45:08.000"/>
    <s v="British Airways joined the top overall TV advertisers in the UK in February. Read more in our UK TV Ad Rankings in @RapidTVNews. https://t.co/LuOohZ6YVd"/>
    <s v="https://www.rapidtvnews.com/2019030855398/celeb-filled-advert-takes-off-for-ba-in-4c-insights-ad-rankings.html#axzz5hqasxC2t"/>
    <s v="rapidtvnews.com"/>
    <x v="1"/>
    <m/>
    <s v="http://pbs.twimg.com/profile_images/686666576288845825/j138bbEs_normal.png"/>
    <x v="94"/>
    <s v="https://twitter.com/#!/4cinsights/status/1105177853753204737"/>
    <m/>
    <m/>
    <s v="1105177853753204737"/>
    <m/>
    <b v="0"/>
    <n v="0"/>
    <s v=""/>
    <b v="0"/>
    <s v="en"/>
    <m/>
    <s v=""/>
    <b v="0"/>
    <n v="0"/>
    <s v=""/>
    <s v="Twitter Web Client"/>
    <b v="0"/>
    <s v="1105177853753204737"/>
    <s v="Tweet"/>
    <n v="0"/>
    <n v="0"/>
    <m/>
    <m/>
    <m/>
    <m/>
    <m/>
    <m/>
    <m/>
    <m/>
    <n v="1"/>
    <s v="1"/>
    <s v="3"/>
    <n v="1"/>
    <n v="4.3478260869565215"/>
    <n v="0"/>
    <n v="0"/>
    <n v="0"/>
    <n v="0"/>
    <n v="22"/>
    <n v="95.65217391304348"/>
    <n v="23"/>
  </r>
  <r>
    <s v="cmswire"/>
    <s v="domnicastro"/>
    <m/>
    <m/>
    <m/>
    <m/>
    <m/>
    <m/>
    <m/>
    <m/>
    <s v="No"/>
    <n v="261"/>
    <m/>
    <m/>
    <x v="2"/>
    <d v="2019-03-12T15:07:06.000"/>
    <s v="8 CMOs Discuss What Voice of the Customer Means to Them by @domnicastro https://t.co/YjEpUfoXs6"/>
    <s v="http://dlvr.it/R0gvt4"/>
    <s v="dlvr.it"/>
    <x v="1"/>
    <m/>
    <s v="http://pbs.twimg.com/profile_images/697208585315418114/91W3s3GZ_normal.png"/>
    <x v="95"/>
    <s v="https://twitter.com/#!/cmswire/status/1105485373147250690"/>
    <m/>
    <m/>
    <s v="1105485373147250690"/>
    <m/>
    <b v="0"/>
    <n v="4"/>
    <s v=""/>
    <b v="0"/>
    <s v="en"/>
    <m/>
    <s v=""/>
    <b v="0"/>
    <n v="1"/>
    <s v=""/>
    <s v="dlvr.it"/>
    <b v="0"/>
    <s v="1105485373147250690"/>
    <s v="Retweet"/>
    <n v="0"/>
    <n v="0"/>
    <m/>
    <m/>
    <m/>
    <m/>
    <m/>
    <m/>
    <m/>
    <m/>
    <n v="1"/>
    <s v="5"/>
    <s v="5"/>
    <n v="0"/>
    <n v="0"/>
    <n v="0"/>
    <n v="0"/>
    <n v="0"/>
    <n v="0"/>
    <n v="13"/>
    <n v="100"/>
    <n v="13"/>
  </r>
  <r>
    <s v="4cinsights"/>
    <s v="cmswire"/>
    <m/>
    <m/>
    <m/>
    <m/>
    <m/>
    <m/>
    <m/>
    <m/>
    <s v="No"/>
    <n v="262"/>
    <m/>
    <m/>
    <x v="2"/>
    <d v="2019-03-12T20:00:10.000"/>
    <s v="RT @cmswire: 8 CMOs Discuss What Voice of the Customer Means to Them by @domnicastro https://t.co/YjEpUfoXs6"/>
    <s v="http://dlvr.it/R0gvt4"/>
    <s v="dlvr.it"/>
    <x v="1"/>
    <m/>
    <s v="http://pbs.twimg.com/profile_images/686666576288845825/j138bbEs_normal.png"/>
    <x v="96"/>
    <s v="https://twitter.com/#!/4cinsights/status/1105559126808117249"/>
    <m/>
    <m/>
    <s v="1105559126808117249"/>
    <m/>
    <b v="0"/>
    <n v="0"/>
    <s v=""/>
    <b v="0"/>
    <s v="en"/>
    <m/>
    <s v=""/>
    <b v="0"/>
    <n v="1"/>
    <s v="1105485373147250690"/>
    <s v="Twitter Web Client"/>
    <b v="0"/>
    <s v="1105485373147250690"/>
    <s v="Tweet"/>
    <n v="0"/>
    <n v="0"/>
    <m/>
    <m/>
    <m/>
    <m/>
    <m/>
    <m/>
    <m/>
    <m/>
    <n v="1"/>
    <s v="1"/>
    <s v="5"/>
    <n v="0"/>
    <n v="0"/>
    <n v="0"/>
    <n v="0"/>
    <n v="0"/>
    <n v="0"/>
    <n v="15"/>
    <n v="100"/>
    <n v="15"/>
  </r>
  <r>
    <s v="4cinsights"/>
    <s v="guidedogs"/>
    <m/>
    <m/>
    <m/>
    <m/>
    <m/>
    <m/>
    <m/>
    <m/>
    <s v="No"/>
    <n v="263"/>
    <m/>
    <m/>
    <x v="2"/>
    <d v="2019-03-18T20:35:15.000"/>
    <s v="We're a finalist for @social_shakeup's Facebook Social Good award for our work with @MCandC and @guidedogs! https://t.co/CJBn991aP9"/>
    <s v="https://www.socialshakeupshow.com/go/2019-social-media-awards/#social-media-award-finalists"/>
    <s v="socialshakeupshow.com"/>
    <x v="1"/>
    <m/>
    <s v="http://pbs.twimg.com/profile_images/686666576288845825/j138bbEs_normal.png"/>
    <x v="97"/>
    <s v="https://twitter.com/#!/4cinsights/status/1107742283863130113"/>
    <m/>
    <m/>
    <s v="1107742283863130113"/>
    <m/>
    <b v="0"/>
    <n v="6"/>
    <s v=""/>
    <b v="0"/>
    <s v="en"/>
    <m/>
    <s v=""/>
    <b v="0"/>
    <n v="2"/>
    <s v=""/>
    <s v="Twitter Web Client"/>
    <b v="0"/>
    <s v="1107742283863130113"/>
    <s v="Tweet"/>
    <n v="0"/>
    <n v="0"/>
    <m/>
    <m/>
    <m/>
    <m/>
    <m/>
    <m/>
    <m/>
    <m/>
    <n v="1"/>
    <s v="1"/>
    <s v="1"/>
    <m/>
    <m/>
    <m/>
    <m/>
    <m/>
    <m/>
    <m/>
    <m/>
    <m/>
  </r>
  <r>
    <s v="3g"/>
    <s v="social_shakeup"/>
    <m/>
    <m/>
    <m/>
    <m/>
    <m/>
    <m/>
    <m/>
    <m/>
    <s v="No"/>
    <n v="265"/>
    <m/>
    <m/>
    <x v="2"/>
    <d v="2019-03-12T14:59:29.000"/>
    <s v="Congratulations to @4Cinsights founder @AlokChoudhary01 for being named an Innovator on @social_shakeup’s Movers and Shakers list. https://t.co/zric9za3w5"/>
    <s v="https://www.socialshakeupshow.com/2019-movers-and-shakers-winners"/>
    <s v="socialshakeupshow.com"/>
    <x v="1"/>
    <m/>
    <s v="http://pbs.twimg.com/profile_images/1045548097944920064/6RVOTk78_normal.jpg"/>
    <x v="98"/>
    <s v="https://twitter.com/#!/3g/status/1105483454555275264"/>
    <m/>
    <m/>
    <s v="1105483454555275264"/>
    <m/>
    <b v="0"/>
    <n v="1"/>
    <s v=""/>
    <b v="0"/>
    <s v="en"/>
    <m/>
    <s v=""/>
    <b v="0"/>
    <n v="0"/>
    <s v=""/>
    <s v="Twitter Web App"/>
    <b v="0"/>
    <s v="1105483454555275264"/>
    <s v="Tweet"/>
    <n v="0"/>
    <n v="0"/>
    <m/>
    <m/>
    <m/>
    <m/>
    <m/>
    <m/>
    <m/>
    <m/>
    <n v="1"/>
    <s v="1"/>
    <s v="1"/>
    <m/>
    <m/>
    <m/>
    <m/>
    <m/>
    <m/>
    <m/>
    <m/>
    <m/>
  </r>
  <r>
    <s v="4cinsights"/>
    <s v="social_shakeup"/>
    <m/>
    <m/>
    <m/>
    <m/>
    <m/>
    <m/>
    <m/>
    <m/>
    <s v="No"/>
    <n v="266"/>
    <m/>
    <m/>
    <x v="2"/>
    <d v="2019-03-12T18:15:05.000"/>
    <s v="Congratulations to 4C Founder and Chief Scientist @AlokChoudhary01 for being named an Innovator on @social_shakeup's Movers and Shakers list! https://t.co/nT9skAfEtt"/>
    <s v="https://www.socialshakeupshow.com/2019-movers-and-shakers-winners/"/>
    <s v="socialshakeupshow.com"/>
    <x v="1"/>
    <m/>
    <s v="http://pbs.twimg.com/profile_images/686666576288845825/j138bbEs_normal.png"/>
    <x v="99"/>
    <s v="https://twitter.com/#!/4cinsights/status/1105532679586496519"/>
    <m/>
    <m/>
    <s v="1105532679586496519"/>
    <m/>
    <b v="0"/>
    <n v="0"/>
    <s v=""/>
    <b v="0"/>
    <s v="en"/>
    <m/>
    <s v=""/>
    <b v="0"/>
    <n v="1"/>
    <s v=""/>
    <s v="Twitter Web Client"/>
    <b v="0"/>
    <s v="1105532679586496519"/>
    <s v="Tweet"/>
    <n v="0"/>
    <n v="0"/>
    <m/>
    <m/>
    <m/>
    <m/>
    <m/>
    <m/>
    <m/>
    <m/>
    <n v="2"/>
    <s v="1"/>
    <s v="1"/>
    <m/>
    <m/>
    <m/>
    <m/>
    <m/>
    <m/>
    <m/>
    <m/>
    <m/>
  </r>
  <r>
    <s v="shortyawards"/>
    <s v="sparkfoundryww"/>
    <m/>
    <m/>
    <m/>
    <m/>
    <m/>
    <m/>
    <m/>
    <m/>
    <s v="No"/>
    <n v="268"/>
    <m/>
    <m/>
    <x v="2"/>
    <d v="2019-03-26T14:37:27.000"/>
    <s v="@4Cinsights @brownforman @kertiscreative @SparkFoundryWW Congrats!! https://t.co/6xa7ZwCLFe"/>
    <m/>
    <m/>
    <x v="1"/>
    <s v="https://pbs.twimg.com/tweet_video_thumb/D2l4i9yWkAAxObB.jpg"/>
    <s v="https://pbs.twimg.com/tweet_video_thumb/D2l4i9yWkAAxObB.jpg"/>
    <x v="100"/>
    <s v="https://twitter.com/#!/shortyawards/status/1110551342211305472"/>
    <m/>
    <m/>
    <s v="1110551342211305472"/>
    <s v="1110550768304697344"/>
    <b v="0"/>
    <n v="1"/>
    <s v="2253788118"/>
    <b v="0"/>
    <s v="en"/>
    <m/>
    <s v=""/>
    <b v="0"/>
    <n v="0"/>
    <s v=""/>
    <s v="Twitter Web Client"/>
    <b v="0"/>
    <s v="1110550768304697344"/>
    <s v="Tweet"/>
    <n v="0"/>
    <n v="0"/>
    <m/>
    <m/>
    <m/>
    <m/>
    <m/>
    <m/>
    <m/>
    <m/>
    <n v="1"/>
    <s v="1"/>
    <s v="1"/>
    <m/>
    <m/>
    <m/>
    <m/>
    <m/>
    <m/>
    <m/>
    <m/>
    <m/>
  </r>
  <r>
    <s v="3g"/>
    <s v="shortyawards"/>
    <m/>
    <m/>
    <m/>
    <m/>
    <m/>
    <m/>
    <m/>
    <m/>
    <s v="No"/>
    <n v="272"/>
    <m/>
    <m/>
    <x v="2"/>
    <d v="2019-03-26T15:28:14.000"/>
    <s v="Congratulations to the teams at @4Cinsights, @brownforman, @kertiscreative, and @SparkFoundryWW for being named a @shortyawards finalist! https://t.co/zquZ7zaBcf"/>
    <s v="https://shortyawards.com/11th/the-kentucky-way-with-woodford-reserve"/>
    <s v="shortyawards.com"/>
    <x v="1"/>
    <m/>
    <s v="http://pbs.twimg.com/profile_images/1045548097944920064/6RVOTk78_normal.jpg"/>
    <x v="101"/>
    <s v="https://twitter.com/#!/3g/status/1110564119869050881"/>
    <m/>
    <m/>
    <s v="1110564119869050881"/>
    <m/>
    <b v="0"/>
    <n v="1"/>
    <s v=""/>
    <b v="0"/>
    <s v="en"/>
    <m/>
    <s v=""/>
    <b v="0"/>
    <n v="0"/>
    <s v=""/>
    <s v="Twitter Web App"/>
    <b v="0"/>
    <s v="1110564119869050881"/>
    <s v="Tweet"/>
    <n v="0"/>
    <n v="0"/>
    <m/>
    <m/>
    <m/>
    <m/>
    <m/>
    <m/>
    <m/>
    <m/>
    <n v="1"/>
    <s v="1"/>
    <s v="1"/>
    <n v="1"/>
    <n v="6.25"/>
    <n v="0"/>
    <n v="0"/>
    <n v="0"/>
    <n v="0"/>
    <n v="15"/>
    <n v="93.75"/>
    <n v="16"/>
  </r>
  <r>
    <s v="4cinsights"/>
    <s v="shortyawards"/>
    <m/>
    <m/>
    <m/>
    <m/>
    <m/>
    <m/>
    <m/>
    <m/>
    <s v="Yes"/>
    <n v="273"/>
    <m/>
    <m/>
    <x v="2"/>
    <d v="2019-03-26T14:35:10.000"/>
    <s v="We're a @shortyawards finalist for our work with @brownforman, @kertiscreative, and @SparkFoundryWW! https://t.co/rVyAPBmjj6"/>
    <s v="https://shortyawards.com/11th/brands-and-orgs/finalists"/>
    <s v="shortyawards.com"/>
    <x v="1"/>
    <m/>
    <s v="http://pbs.twimg.com/profile_images/686666576288845825/j138bbEs_normal.png"/>
    <x v="102"/>
    <s v="https://twitter.com/#!/4cinsights/status/1110550768304697344"/>
    <m/>
    <m/>
    <s v="1110550768304697344"/>
    <m/>
    <b v="0"/>
    <n v="6"/>
    <s v=""/>
    <b v="0"/>
    <s v="en"/>
    <m/>
    <s v=""/>
    <b v="0"/>
    <n v="1"/>
    <s v=""/>
    <s v="Twitter Web Client"/>
    <b v="0"/>
    <s v="1110550768304697344"/>
    <s v="Tweet"/>
    <n v="0"/>
    <n v="0"/>
    <m/>
    <m/>
    <m/>
    <m/>
    <m/>
    <m/>
    <m/>
    <m/>
    <n v="2"/>
    <s v="1"/>
    <s v="1"/>
    <n v="1"/>
    <n v="8.333333333333334"/>
    <n v="0"/>
    <n v="0"/>
    <n v="0"/>
    <n v="0"/>
    <n v="11"/>
    <n v="91.66666666666667"/>
    <n v="12"/>
  </r>
  <r>
    <s v="4cinsights"/>
    <s v="shortyawards"/>
    <m/>
    <m/>
    <m/>
    <m/>
    <m/>
    <m/>
    <m/>
    <m/>
    <s v="Yes"/>
    <n v="274"/>
    <m/>
    <m/>
    <x v="2"/>
    <d v="2019-03-27T16:19:18.000"/>
    <s v="RT @3G: Congratulations to the teams at @4Cinsights, @brownforman, @kertiscreative, and @SparkFoundryWW for being named a @shortyawards fin…"/>
    <m/>
    <m/>
    <x v="1"/>
    <m/>
    <s v="http://pbs.twimg.com/profile_images/686666576288845825/j138bbEs_normal.png"/>
    <x v="103"/>
    <s v="https://twitter.com/#!/4cinsights/status/1110939361615532032"/>
    <m/>
    <m/>
    <s v="1110939361615532032"/>
    <m/>
    <b v="0"/>
    <n v="0"/>
    <s v=""/>
    <b v="0"/>
    <s v="en"/>
    <m/>
    <s v=""/>
    <b v="0"/>
    <n v="0"/>
    <s v="1110564119869050881"/>
    <s v="Twitter Web Client"/>
    <b v="0"/>
    <s v="1110564119869050881"/>
    <s v="Tweet"/>
    <n v="0"/>
    <n v="0"/>
    <m/>
    <m/>
    <m/>
    <m/>
    <m/>
    <m/>
    <m/>
    <m/>
    <n v="2"/>
    <s v="1"/>
    <s v="1"/>
    <n v="1"/>
    <n v="5.555555555555555"/>
    <n v="0"/>
    <n v="0"/>
    <n v="0"/>
    <n v="0"/>
    <n v="17"/>
    <n v="94.44444444444444"/>
    <n v="18"/>
  </r>
  <r>
    <s v="3g"/>
    <s v="adage"/>
    <m/>
    <m/>
    <m/>
    <m/>
    <m/>
    <m/>
    <m/>
    <m/>
    <s v="No"/>
    <n v="275"/>
    <m/>
    <m/>
    <x v="2"/>
    <d v="2019-04-09T15:54:07.000"/>
    <s v="CMO @AaronGoldman of @4Cinsights discusses @Snap's latest opportunities for brands in @adage. https://t.co/ZVXY3qEJn8"/>
    <s v="https://adage.com/article/digital/snapchat-gives-tinder-some-love-stories-and-announces-new-ad-network-partner-summit"/>
    <s v="adage.com"/>
    <x v="1"/>
    <m/>
    <s v="http://pbs.twimg.com/profile_images/1045548097944920064/6RVOTk78_normal.jpg"/>
    <x v="104"/>
    <s v="https://twitter.com/#!/3g/status/1115644064244879361"/>
    <m/>
    <m/>
    <s v="1115644064244879361"/>
    <m/>
    <b v="0"/>
    <n v="2"/>
    <s v=""/>
    <b v="0"/>
    <s v="en"/>
    <m/>
    <s v=""/>
    <b v="0"/>
    <n v="1"/>
    <s v=""/>
    <s v="Twitter Web Client"/>
    <b v="0"/>
    <s v="1115644064244879361"/>
    <s v="Tweet"/>
    <n v="0"/>
    <n v="0"/>
    <m/>
    <m/>
    <m/>
    <m/>
    <m/>
    <m/>
    <m/>
    <m/>
    <n v="1"/>
    <s v="1"/>
    <s v="1"/>
    <n v="0"/>
    <n v="0"/>
    <n v="0"/>
    <n v="0"/>
    <n v="0"/>
    <n v="0"/>
    <n v="12"/>
    <n v="100"/>
    <n v="12"/>
  </r>
  <r>
    <s v="4cinsights"/>
    <s v="adage"/>
    <m/>
    <m/>
    <m/>
    <m/>
    <m/>
    <m/>
    <m/>
    <m/>
    <s v="No"/>
    <n v="276"/>
    <m/>
    <m/>
    <x v="2"/>
    <d v="2019-04-09T16:21:49.000"/>
    <s v="RT @3G: CMO @AaronGoldman of @4Cinsights discusses @Snap's latest opportunities for brands in @adage. https://t.co/ZVXY3qEJn8"/>
    <s v="https://adage.com/article/digital/snapchat-gives-tinder-some-love-stories-and-announces-new-ad-network-partner-summit"/>
    <s v="adage.com"/>
    <x v="1"/>
    <m/>
    <s v="http://pbs.twimg.com/profile_images/686666576288845825/j138bbEs_normal.png"/>
    <x v="105"/>
    <s v="https://twitter.com/#!/4cinsights/status/1115651036608368640"/>
    <m/>
    <m/>
    <s v="1115651036608368640"/>
    <m/>
    <b v="0"/>
    <n v="0"/>
    <s v=""/>
    <b v="0"/>
    <s v="en"/>
    <m/>
    <s v=""/>
    <b v="0"/>
    <n v="1"/>
    <s v="1115644064244879361"/>
    <s v="Twitter Web Client"/>
    <b v="0"/>
    <s v="1115644064244879361"/>
    <s v="Tweet"/>
    <n v="0"/>
    <n v="0"/>
    <m/>
    <m/>
    <m/>
    <m/>
    <m/>
    <m/>
    <m/>
    <m/>
    <n v="1"/>
    <s v="1"/>
    <s v="1"/>
    <n v="0"/>
    <n v="0"/>
    <n v="0"/>
    <n v="0"/>
    <n v="0"/>
    <n v="0"/>
    <n v="14"/>
    <n v="100"/>
    <n v="14"/>
  </r>
  <r>
    <s v="4cinsights"/>
    <s v="snap"/>
    <m/>
    <m/>
    <m/>
    <m/>
    <m/>
    <m/>
    <m/>
    <m/>
    <s v="No"/>
    <n v="278"/>
    <m/>
    <m/>
    <x v="2"/>
    <d v="2019-04-04T20:58:39.000"/>
    <s v="Thanks for having us at the #SnapPartnerSummit today, @Snap! https://t.co/eoWTwIr3gh"/>
    <m/>
    <m/>
    <x v="10"/>
    <s v="https://pbs.twimg.com/media/D3VmG7tXoAAEv7j.jpg"/>
    <s v="https://pbs.twimg.com/media/D3VmG7tXoAAEv7j.jpg"/>
    <x v="106"/>
    <s v="https://twitter.com/#!/4cinsights/status/1113908764921483264"/>
    <m/>
    <m/>
    <s v="1113908764921483264"/>
    <m/>
    <b v="0"/>
    <n v="5"/>
    <s v=""/>
    <b v="0"/>
    <s v="en"/>
    <m/>
    <s v=""/>
    <b v="0"/>
    <n v="1"/>
    <s v=""/>
    <s v="Twitter for iPhone"/>
    <b v="0"/>
    <s v="1113908764921483264"/>
    <s v="Tweet"/>
    <n v="0"/>
    <n v="0"/>
    <m/>
    <m/>
    <m/>
    <m/>
    <m/>
    <m/>
    <m/>
    <m/>
    <n v="2"/>
    <s v="1"/>
    <s v="1"/>
    <n v="0"/>
    <n v="0"/>
    <n v="0"/>
    <n v="0"/>
    <n v="0"/>
    <n v="0"/>
    <n v="9"/>
    <n v="100"/>
    <n v="9"/>
  </r>
  <r>
    <s v="digital_anupam"/>
    <s v="iqmediacorp"/>
    <m/>
    <m/>
    <m/>
    <m/>
    <m/>
    <m/>
    <m/>
    <m/>
    <s v="No"/>
    <n v="280"/>
    <m/>
    <m/>
    <x v="2"/>
    <d v="2019-04-10T13:39:31.000"/>
    <s v="Kinetiq brings together @4Cinsights’ Teletrax with @iQmediacorp to form the world’s largest unified TV intelligence network. https://t.co/E8lJlOtoVL"/>
    <s v="https://www.4cinsights.com/2019/04/10/4c-acquires-stake-in-iq-media-jointly-create-kinetiq-worlds-largest-unified-tv-intelligence-network/"/>
    <s v="4cinsights.com"/>
    <x v="1"/>
    <m/>
    <s v="http://pbs.twimg.com/profile_images/954416604288176128/zyl4in2S_normal.jpg"/>
    <x v="107"/>
    <s v="https://twitter.com/#!/digital_anupam/status/1115972578198208513"/>
    <m/>
    <m/>
    <s v="1115972578198208513"/>
    <m/>
    <b v="0"/>
    <n v="0"/>
    <s v=""/>
    <b v="0"/>
    <s v="en"/>
    <m/>
    <s v=""/>
    <b v="0"/>
    <n v="2"/>
    <s v=""/>
    <s v="Twitter for iPhone"/>
    <b v="0"/>
    <s v="1115972578198208513"/>
    <s v="Tweet"/>
    <n v="0"/>
    <n v="0"/>
    <m/>
    <m/>
    <m/>
    <m/>
    <m/>
    <m/>
    <m/>
    <m/>
    <n v="1"/>
    <s v="3"/>
    <s v="3"/>
    <m/>
    <m/>
    <m/>
    <m/>
    <m/>
    <m/>
    <m/>
    <m/>
    <m/>
  </r>
  <r>
    <s v="4cinsights"/>
    <s v="digital_anupam"/>
    <m/>
    <m/>
    <m/>
    <m/>
    <m/>
    <m/>
    <m/>
    <m/>
    <s v="Yes"/>
    <n v="282"/>
    <m/>
    <m/>
    <x v="2"/>
    <d v="2019-04-10T15:09:00.000"/>
    <s v="RT @digital_anupam: Kinetiq brings together @4Cinsights’ Teletrax with @iQmediacorp to form the world’s largest unified TV intelligence net…"/>
    <m/>
    <m/>
    <x v="1"/>
    <m/>
    <s v="http://pbs.twimg.com/profile_images/686666576288845825/j138bbEs_normal.png"/>
    <x v="108"/>
    <s v="https://twitter.com/#!/4cinsights/status/1115995099140435973"/>
    <m/>
    <m/>
    <s v="1115995099140435973"/>
    <m/>
    <b v="0"/>
    <n v="0"/>
    <s v=""/>
    <b v="0"/>
    <s v="en"/>
    <m/>
    <s v=""/>
    <b v="0"/>
    <n v="2"/>
    <s v="1115972578198208513"/>
    <s v="Buffer"/>
    <b v="0"/>
    <s v="1115972578198208513"/>
    <s v="Tweet"/>
    <n v="0"/>
    <n v="0"/>
    <m/>
    <m/>
    <m/>
    <m/>
    <m/>
    <m/>
    <m/>
    <m/>
    <n v="1"/>
    <s v="1"/>
    <s v="3"/>
    <n v="1"/>
    <n v="5.2631578947368425"/>
    <n v="0"/>
    <n v="0"/>
    <n v="0"/>
    <n v="0"/>
    <n v="18"/>
    <n v="94.73684210526316"/>
    <n v="19"/>
  </r>
  <r>
    <s v="thesqueezecast"/>
    <s v="thoughtsonbiz"/>
    <m/>
    <m/>
    <m/>
    <m/>
    <m/>
    <m/>
    <m/>
    <m/>
    <s v="No"/>
    <n v="283"/>
    <m/>
    <m/>
    <x v="2"/>
    <d v="2019-04-11T19:20:39.000"/>
    <s v="This week on #thesqueezepodcast, @LanceNeuhauser sits down with @evoJetsCharter and @Convene co-founder @ThoughtsOnBiz. Happy listening! https://t.co/ss1tfQSNl5"/>
    <s v="https://podcasts.apple.com/us/podcast/the-squeeze/id1398431538?i=1000434463536"/>
    <s v="apple.com"/>
    <x v="17"/>
    <m/>
    <s v="http://pbs.twimg.com/profile_images/1047511710339420162/DFsOKAQh_normal.jpg"/>
    <x v="109"/>
    <s v="https://twitter.com/#!/thesqueezecast/status/1116420816508473346"/>
    <m/>
    <m/>
    <s v="1116420816508473346"/>
    <m/>
    <b v="0"/>
    <n v="1"/>
    <s v=""/>
    <b v="0"/>
    <s v="en"/>
    <m/>
    <s v=""/>
    <b v="0"/>
    <n v="2"/>
    <s v=""/>
    <s v="Twitter for iPhone"/>
    <b v="0"/>
    <s v="1116420816508473346"/>
    <s v="Retweet"/>
    <n v="0"/>
    <n v="0"/>
    <m/>
    <m/>
    <m/>
    <m/>
    <m/>
    <m/>
    <m/>
    <m/>
    <n v="1"/>
    <s v="2"/>
    <s v="2"/>
    <m/>
    <m/>
    <m/>
    <m/>
    <m/>
    <m/>
    <m/>
    <m/>
    <m/>
  </r>
  <r>
    <s v="4cinsights"/>
    <s v="thoughtsonbiz"/>
    <m/>
    <m/>
    <m/>
    <m/>
    <m/>
    <m/>
    <m/>
    <m/>
    <s v="No"/>
    <n v="284"/>
    <m/>
    <m/>
    <x v="2"/>
    <d v="2019-04-11T20:06:05.000"/>
    <s v="RT @thesqueezecast: This week on #thesqueezepodcast, @LanceNeuhauser sits down with @evoJetsCharter and @Convene co-founder @ThoughtsOnBiz.…"/>
    <m/>
    <m/>
    <x v="17"/>
    <m/>
    <s v="http://pbs.twimg.com/profile_images/686666576288845825/j138bbEs_normal.png"/>
    <x v="110"/>
    <s v="https://twitter.com/#!/4cinsights/status/1116432249002627074"/>
    <m/>
    <m/>
    <s v="1116432249002627074"/>
    <m/>
    <b v="0"/>
    <n v="0"/>
    <s v=""/>
    <b v="0"/>
    <s v="en"/>
    <m/>
    <s v=""/>
    <b v="0"/>
    <n v="2"/>
    <s v="1116420816508473346"/>
    <s v="Twitter Web Client"/>
    <b v="0"/>
    <s v="1116420816508473346"/>
    <s v="Tweet"/>
    <n v="0"/>
    <n v="0"/>
    <m/>
    <m/>
    <m/>
    <m/>
    <m/>
    <m/>
    <m/>
    <m/>
    <n v="1"/>
    <s v="1"/>
    <s v="2"/>
    <m/>
    <m/>
    <m/>
    <m/>
    <m/>
    <m/>
    <m/>
    <m/>
    <m/>
  </r>
  <r>
    <s v="inscapetv"/>
    <s v="aarongoldman"/>
    <m/>
    <m/>
    <m/>
    <m/>
    <m/>
    <m/>
    <m/>
    <m/>
    <s v="No"/>
    <n v="289"/>
    <m/>
    <m/>
    <x v="2"/>
    <d v="2019-02-05T22:30:03.000"/>
    <s v="&quot;With ever-increasing competition for consumer attention across platforms and devices, the Super Bowl represents a unique opportunity for brands to reach a large audience with messaging on TV and digital channels.&quot; - @4Cinsights' @AaronGoldman https://t.co/tvKIquij1T"/>
    <s v="https://twitter.com/Marketingland/status/1092517481674092546"/>
    <s v="twitter.com"/>
    <x v="1"/>
    <m/>
    <s v="http://pbs.twimg.com/profile_images/819331001922920448/TCb6gYtx_normal.jpg"/>
    <x v="111"/>
    <s v="https://twitter.com/#!/inscapetv/status/1092913270221037568"/>
    <m/>
    <m/>
    <s v="1092913270221037568"/>
    <m/>
    <b v="0"/>
    <n v="3"/>
    <s v=""/>
    <b v="1"/>
    <s v="en"/>
    <m/>
    <s v="1092517481674092546"/>
    <b v="0"/>
    <n v="1"/>
    <s v=""/>
    <s v="Twitter Web Client"/>
    <b v="0"/>
    <s v="1092913270221037568"/>
    <s v="Tweet"/>
    <n v="0"/>
    <n v="0"/>
    <m/>
    <m/>
    <m/>
    <m/>
    <m/>
    <m/>
    <m/>
    <m/>
    <n v="2"/>
    <s v="2"/>
    <s v="2"/>
    <m/>
    <m/>
    <m/>
    <m/>
    <m/>
    <m/>
    <m/>
    <m/>
    <m/>
  </r>
  <r>
    <s v="inscapetv"/>
    <s v="adexchanger"/>
    <m/>
    <m/>
    <m/>
    <m/>
    <m/>
    <m/>
    <m/>
    <m/>
    <s v="No"/>
    <n v="291"/>
    <m/>
    <m/>
    <x v="2"/>
    <d v="2019-02-07T15:56:35.000"/>
    <s v="“Data is the new economy of scale in media.” -- @4Cinsights CEO @LanceNeuhauser in @adexchanger https://t.co/xicbqXqIhw"/>
    <s v="https://adexchanger.com/tv-and-video/dtc-adoption-will-help-make-tv-a-performance-medium/"/>
    <s v="adexchanger.com"/>
    <x v="1"/>
    <m/>
    <s v="http://pbs.twimg.com/profile_images/819331001922920448/TCb6gYtx_normal.jpg"/>
    <x v="112"/>
    <s v="https://twitter.com/#!/inscapetv/status/1093539027079245824"/>
    <m/>
    <m/>
    <s v="1093539027079245824"/>
    <m/>
    <b v="0"/>
    <n v="0"/>
    <s v=""/>
    <b v="0"/>
    <s v="en"/>
    <m/>
    <s v=""/>
    <b v="0"/>
    <n v="0"/>
    <s v=""/>
    <s v="Twitter Web Client"/>
    <b v="0"/>
    <s v="1093539027079245824"/>
    <s v="Tweet"/>
    <n v="0"/>
    <n v="0"/>
    <m/>
    <m/>
    <m/>
    <m/>
    <m/>
    <m/>
    <m/>
    <m/>
    <n v="3"/>
    <s v="2"/>
    <s v="2"/>
    <n v="0"/>
    <n v="0"/>
    <n v="0"/>
    <n v="0"/>
    <n v="0"/>
    <n v="0"/>
    <n v="14"/>
    <n v="100"/>
    <n v="14"/>
  </r>
  <r>
    <s v="inscapetv"/>
    <s v="adexchanger"/>
    <m/>
    <m/>
    <m/>
    <m/>
    <m/>
    <m/>
    <m/>
    <m/>
    <s v="No"/>
    <n v="294"/>
    <m/>
    <m/>
    <x v="2"/>
    <d v="2019-02-14T15:30:00.000"/>
    <s v="“Convergent TV … is the branding power that advertisers have always adored in TV, communicated directly to select audiences at an individual and household level.” @LanceNeuhauser of @4Cinsights in @adexchanger https://t.co/xicbqX97pY"/>
    <s v="https://adexchanger.com/tv-and-video/dtc-adoption-will-help-make-tv-a-performance-medium/"/>
    <s v="adexchanger.com"/>
    <x v="1"/>
    <m/>
    <s v="http://pbs.twimg.com/profile_images/819331001922920448/TCb6gYtx_normal.jpg"/>
    <x v="113"/>
    <s v="https://twitter.com/#!/inscapetv/status/1096069052101988354"/>
    <m/>
    <m/>
    <s v="1096069052101988354"/>
    <m/>
    <b v="0"/>
    <n v="1"/>
    <s v=""/>
    <b v="0"/>
    <s v="en"/>
    <m/>
    <s v=""/>
    <b v="0"/>
    <n v="0"/>
    <s v=""/>
    <s v="Twitter Ads Composer"/>
    <b v="0"/>
    <s v="1096069052101988354"/>
    <s v="Tweet"/>
    <n v="0"/>
    <n v="0"/>
    <m/>
    <m/>
    <m/>
    <m/>
    <m/>
    <m/>
    <m/>
    <m/>
    <n v="3"/>
    <s v="2"/>
    <s v="2"/>
    <n v="1"/>
    <n v="3.4482758620689653"/>
    <n v="0"/>
    <n v="0"/>
    <n v="0"/>
    <n v="0"/>
    <n v="28"/>
    <n v="96.55172413793103"/>
    <n v="29"/>
  </r>
  <r>
    <s v="inscapetv"/>
    <s v="adexchanger"/>
    <m/>
    <m/>
    <m/>
    <m/>
    <m/>
    <m/>
    <m/>
    <m/>
    <s v="No"/>
    <n v="299"/>
    <m/>
    <m/>
    <x v="2"/>
    <d v="2019-03-26T14:00:02.000"/>
    <s v="&quot;Data is the new economy of scale in media.&quot; -- @4Cinsights' @LanceNeuhauser @adexchanger https://t.co/6NnJpBoQoa"/>
    <s v="https://adexchanger.com/data-driven-thinking/marketing-isnt-the-only-way-to-go-direct-to-consumer/"/>
    <s v="adexchanger.com"/>
    <x v="1"/>
    <m/>
    <s v="http://pbs.twimg.com/profile_images/819331001922920448/TCb6gYtx_normal.jpg"/>
    <x v="114"/>
    <s v="https://twitter.com/#!/inscapetv/status/1110541924329357313"/>
    <m/>
    <m/>
    <s v="1110541924329357313"/>
    <m/>
    <b v="0"/>
    <n v="0"/>
    <s v=""/>
    <b v="0"/>
    <s v="en"/>
    <m/>
    <s v=""/>
    <b v="0"/>
    <n v="0"/>
    <s v=""/>
    <s v="Twitter Ads Composer"/>
    <b v="0"/>
    <s v="1110541924329357313"/>
    <s v="Tweet"/>
    <n v="0"/>
    <n v="0"/>
    <m/>
    <m/>
    <m/>
    <m/>
    <m/>
    <m/>
    <m/>
    <m/>
    <n v="3"/>
    <s v="2"/>
    <s v="2"/>
    <n v="0"/>
    <n v="0"/>
    <n v="0"/>
    <n v="0"/>
    <n v="0"/>
    <n v="0"/>
    <n v="12"/>
    <n v="100"/>
    <n v="12"/>
  </r>
  <r>
    <s v="4cinsights"/>
    <s v="inscapetv"/>
    <m/>
    <m/>
    <m/>
    <m/>
    <m/>
    <m/>
    <m/>
    <m/>
    <s v="Yes"/>
    <n v="304"/>
    <m/>
    <m/>
    <x v="2"/>
    <d v="2019-02-14T17:24:33.000"/>
    <s v="RT @inscapetv: “Convergent TV … is the branding power that advertisers have always adored in TV, communicated directly to select audiences…"/>
    <m/>
    <m/>
    <x v="1"/>
    <m/>
    <s v="http://pbs.twimg.com/profile_images/686666576288845825/j138bbEs_normal.png"/>
    <x v="115"/>
    <s v="https://twitter.com/#!/4cinsights/status/1096097879192682496"/>
    <m/>
    <m/>
    <s v="1096097879192682496"/>
    <m/>
    <b v="0"/>
    <n v="0"/>
    <s v=""/>
    <b v="0"/>
    <s v="en"/>
    <m/>
    <s v=""/>
    <b v="0"/>
    <n v="2"/>
    <s v="1096069052101988354"/>
    <s v="Twitter Web Client"/>
    <b v="0"/>
    <s v="1096069052101988354"/>
    <s v="Tweet"/>
    <n v="0"/>
    <n v="0"/>
    <m/>
    <m/>
    <m/>
    <m/>
    <m/>
    <m/>
    <m/>
    <m/>
    <n v="2"/>
    <s v="1"/>
    <s v="2"/>
    <n v="1"/>
    <n v="5"/>
    <n v="0"/>
    <n v="0"/>
    <n v="0"/>
    <n v="0"/>
    <n v="19"/>
    <n v="95"/>
    <n v="20"/>
  </r>
  <r>
    <s v="4cinsights"/>
    <s v="inscapetv"/>
    <m/>
    <m/>
    <m/>
    <m/>
    <m/>
    <m/>
    <m/>
    <m/>
    <s v="Yes"/>
    <n v="305"/>
    <m/>
    <m/>
    <x v="2"/>
    <d v="2019-04-12T16:28:08.000"/>
    <s v="RT @inscapetv: Congratulations to our partner @4Cinsights on their investment in @iQmediacorp to create Kinetiq, forming a massive unified…"/>
    <m/>
    <m/>
    <x v="1"/>
    <m/>
    <s v="http://pbs.twimg.com/profile_images/686666576288845825/j138bbEs_normal.png"/>
    <x v="116"/>
    <s v="https://twitter.com/#!/4cinsights/status/1116739790559485958"/>
    <m/>
    <m/>
    <s v="1116739790559485958"/>
    <m/>
    <b v="0"/>
    <n v="0"/>
    <s v=""/>
    <b v="0"/>
    <s v="en"/>
    <m/>
    <s v=""/>
    <b v="0"/>
    <n v="2"/>
    <s v="1116710060422508544"/>
    <s v="Twitter Web Client"/>
    <b v="0"/>
    <s v="1116710060422508544"/>
    <s v="Tweet"/>
    <n v="0"/>
    <n v="0"/>
    <m/>
    <m/>
    <m/>
    <m/>
    <m/>
    <m/>
    <m/>
    <m/>
    <n v="2"/>
    <s v="1"/>
    <s v="2"/>
    <m/>
    <m/>
    <m/>
    <m/>
    <m/>
    <m/>
    <m/>
    <m/>
    <m/>
  </r>
  <r>
    <s v="4cinsights"/>
    <s v="rachlyall"/>
    <m/>
    <m/>
    <m/>
    <m/>
    <m/>
    <m/>
    <m/>
    <m/>
    <s v="Yes"/>
    <n v="307"/>
    <m/>
    <m/>
    <x v="2"/>
    <d v="2019-04-18T13:45:04.000"/>
    <s v="RT @rachlyall: Findings from @4Cinsights reveal that Game of Thrones engagers were more vocal about S8 than S7 on social. Find out how sati…"/>
    <m/>
    <m/>
    <x v="1"/>
    <m/>
    <s v="http://pbs.twimg.com/profile_images/686666576288845825/j138bbEs_normal.png"/>
    <x v="117"/>
    <s v="https://twitter.com/#!/4cinsights/status/1118873078531072001"/>
    <m/>
    <m/>
    <s v="1118873078531072001"/>
    <m/>
    <b v="0"/>
    <n v="0"/>
    <s v=""/>
    <b v="0"/>
    <s v="en"/>
    <m/>
    <s v=""/>
    <b v="0"/>
    <n v="1"/>
    <s v="1118436162924941312"/>
    <s v="Buffer"/>
    <b v="0"/>
    <s v="1118436162924941312"/>
    <s v="Tweet"/>
    <n v="0"/>
    <n v="0"/>
    <m/>
    <m/>
    <m/>
    <m/>
    <m/>
    <m/>
    <m/>
    <m/>
    <n v="1"/>
    <s v="1"/>
    <s v="1"/>
    <n v="0"/>
    <n v="0"/>
    <n v="0"/>
    <n v="0"/>
    <n v="0"/>
    <n v="0"/>
    <n v="24"/>
    <n v="100"/>
    <n v="24"/>
  </r>
  <r>
    <s v="joycemsullivan"/>
    <s v="ecava"/>
    <m/>
    <m/>
    <m/>
    <m/>
    <m/>
    <m/>
    <m/>
    <m/>
    <s v="No"/>
    <n v="308"/>
    <m/>
    <m/>
    <x v="0"/>
    <d v="2017-01-06T02:09:23.000"/>
    <s v="@ECava @4Cinsights Congrats on the new role! #4CTheFutureofMedia"/>
    <m/>
    <m/>
    <x v="6"/>
    <m/>
    <s v="http://pbs.twimg.com/profile_images/683472631073497088/qZIheQxd_normal.jpg"/>
    <x v="118"/>
    <s v="https://twitter.com/#!/joycemsullivan/status/817191302521556992"/>
    <m/>
    <m/>
    <s v="817191302521556992"/>
    <s v="817030867654705153"/>
    <b v="0"/>
    <n v="6"/>
    <s v="820394"/>
    <b v="0"/>
    <s v="en"/>
    <m/>
    <s v=""/>
    <b v="0"/>
    <n v="1"/>
    <s v=""/>
    <s v="TweetDeck"/>
    <b v="0"/>
    <s v="817030867654705153"/>
    <s v="Retweet"/>
    <n v="0"/>
    <n v="0"/>
    <m/>
    <m/>
    <m/>
    <m/>
    <m/>
    <m/>
    <m/>
    <m/>
    <n v="1"/>
    <s v="1"/>
    <s v="1"/>
    <n v="0"/>
    <n v="0"/>
    <n v="0"/>
    <n v="0"/>
    <n v="0"/>
    <n v="0"/>
    <n v="8"/>
    <n v="100"/>
    <n v="8"/>
  </r>
  <r>
    <s v="ecava"/>
    <s v="4cinsights"/>
    <m/>
    <m/>
    <m/>
    <m/>
    <m/>
    <m/>
    <m/>
    <m/>
    <s v="No"/>
    <n v="309"/>
    <m/>
    <m/>
    <x v="2"/>
    <d v="2019-02-06T19:48:07.000"/>
    <s v="Optimize your TV upfronts planning using audience insights through Scope by @4Cinsights. https://t.co/jft6AUn9YU https://t.co/gMeGysidVF"/>
    <s v="https://www.4cinsights.com/2019/02/06/4c-launches-audience-driven-upfronts-planning-solution-optimize-tv-ad-budgets/"/>
    <s v="4cinsights.com"/>
    <x v="1"/>
    <s v="https://pbs.twimg.com/tweet_video_thumb/DyvzWTiX0AIlpaH.jpg"/>
    <s v="https://pbs.twimg.com/tweet_video_thumb/DyvzWTiX0AIlpaH.jpg"/>
    <x v="119"/>
    <s v="https://twitter.com/#!/ecava/status/1093234905079840768"/>
    <m/>
    <m/>
    <s v="1093234905079840768"/>
    <m/>
    <b v="0"/>
    <n v="1"/>
    <s v=""/>
    <b v="0"/>
    <s v="en"/>
    <m/>
    <s v=""/>
    <b v="0"/>
    <n v="0"/>
    <s v=""/>
    <s v="Twitter Web App"/>
    <b v="0"/>
    <s v="1093234905079840768"/>
    <s v="Tweet"/>
    <n v="0"/>
    <n v="0"/>
    <m/>
    <m/>
    <m/>
    <m/>
    <m/>
    <m/>
    <m/>
    <m/>
    <n v="1"/>
    <s v="1"/>
    <s v="1"/>
    <n v="0"/>
    <n v="0"/>
    <n v="0"/>
    <n v="0"/>
    <n v="0"/>
    <n v="0"/>
    <n v="12"/>
    <n v="100"/>
    <n v="12"/>
  </r>
  <r>
    <s v="nyeinnyeinnain5"/>
    <s v="ecava"/>
    <m/>
    <m/>
    <m/>
    <m/>
    <m/>
    <m/>
    <m/>
    <m/>
    <s v="No"/>
    <n v="310"/>
    <m/>
    <m/>
    <x v="2"/>
    <d v="2019-04-19T06:08:59.000"/>
    <s v="RT @JoyceMSullivan: @ECava @4Cinsights Congrats on the new role! #4CTheFutureofMedia"/>
    <m/>
    <m/>
    <x v="6"/>
    <m/>
    <s v="http://pbs.twimg.com/profile_images/1115355458313658368/DnUx_ZNT_normal.jpg"/>
    <x v="120"/>
    <s v="https://twitter.com/#!/nyeinnyeinnain5/status/1119120691708608512"/>
    <m/>
    <m/>
    <s v="1119120691708608512"/>
    <m/>
    <b v="0"/>
    <n v="0"/>
    <s v=""/>
    <b v="0"/>
    <s v="en"/>
    <m/>
    <s v=""/>
    <b v="0"/>
    <n v="1"/>
    <s v="817191302521556992"/>
    <s v="Twitter for iPhone"/>
    <b v="0"/>
    <s v="817191302521556992"/>
    <s v="Tweet"/>
    <n v="0"/>
    <n v="0"/>
    <m/>
    <m/>
    <m/>
    <m/>
    <m/>
    <m/>
    <m/>
    <m/>
    <n v="1"/>
    <s v="1"/>
    <s v="1"/>
    <m/>
    <m/>
    <m/>
    <m/>
    <m/>
    <m/>
    <m/>
    <m/>
    <m/>
  </r>
  <r>
    <s v="broadsheetcomms"/>
    <s v="deadline"/>
    <m/>
    <m/>
    <m/>
    <m/>
    <m/>
    <m/>
    <m/>
    <m/>
    <s v="No"/>
    <n v="314"/>
    <m/>
    <m/>
    <x v="2"/>
    <d v="2019-02-01T18:28:30.000"/>
    <s v="“The sense brands have is that viewers want to know, what are the top values of these brands?” said @AaronGoldman Goldman, CMO of @4Cinsights, a data science and marketing tech company.&quot; @dadehayes @DEADLINE _x000a_https://t.co/slRYYwafLV"/>
    <s v="https://deadline.com/2019/02/super-bowl-commercials-ad-sales-watch-1202545469/"/>
    <s v="deadline.com"/>
    <x v="1"/>
    <m/>
    <s v="http://pbs.twimg.com/profile_images/825386307362787329/WlTqtdn6_normal.jpg"/>
    <x v="121"/>
    <s v="https://twitter.com/#!/broadsheetcomms/status/1091402930400514048"/>
    <m/>
    <m/>
    <s v="1091402930400514048"/>
    <m/>
    <b v="0"/>
    <n v="5"/>
    <s v=""/>
    <b v="0"/>
    <s v="en"/>
    <m/>
    <s v=""/>
    <b v="0"/>
    <n v="1"/>
    <s v=""/>
    <s v="Twitter Web Client"/>
    <b v="0"/>
    <s v="1091402930400514048"/>
    <s v="Tweet"/>
    <n v="0"/>
    <n v="0"/>
    <m/>
    <m/>
    <m/>
    <m/>
    <m/>
    <m/>
    <m/>
    <m/>
    <n v="1"/>
    <s v="2"/>
    <s v="2"/>
    <m/>
    <m/>
    <m/>
    <m/>
    <m/>
    <m/>
    <m/>
    <m/>
    <m/>
  </r>
  <r>
    <s v="martechseries"/>
    <s v="4cinsights"/>
    <m/>
    <m/>
    <m/>
    <m/>
    <m/>
    <m/>
    <m/>
    <m/>
    <s v="No"/>
    <n v="316"/>
    <m/>
    <m/>
    <x v="2"/>
    <d v="2019-04-11T14:30:30.000"/>
    <s v="4C Acquires Stake in iQ Media, Jointly Create Kinetiq, World’s Largest Unified TV Intelligence Network https://t.co/XO5tXMchb6 @4Cinsights #MarTech #Tech"/>
    <s v="https://martechseries.com/video/video-advertising/4c-acquires-stake-iq-media-jointly-create-kinetiq-worlds-largest-unified-tv-intelligence-network/"/>
    <s v="martechseries.com"/>
    <x v="18"/>
    <m/>
    <s v="http://pbs.twimg.com/profile_images/1011625208208338944/9bRLHwxq_normal.jpg"/>
    <x v="122"/>
    <s v="https://twitter.com/#!/martechseries/status/1116347796641255425"/>
    <m/>
    <m/>
    <s v="1116347796641255425"/>
    <m/>
    <b v="0"/>
    <n v="1"/>
    <s v=""/>
    <b v="0"/>
    <s v="en"/>
    <m/>
    <s v=""/>
    <b v="0"/>
    <n v="0"/>
    <s v=""/>
    <s v="Hootsuite Inc."/>
    <b v="0"/>
    <s v="1116347796641255425"/>
    <s v="Tweet"/>
    <n v="0"/>
    <n v="0"/>
    <m/>
    <m/>
    <m/>
    <m/>
    <m/>
    <m/>
    <m/>
    <m/>
    <n v="1"/>
    <s v="2"/>
    <s v="1"/>
    <n v="1"/>
    <n v="5.2631578947368425"/>
    <n v="0"/>
    <n v="0"/>
    <n v="0"/>
    <n v="0"/>
    <n v="18"/>
    <n v="94.73684210526316"/>
    <n v="19"/>
  </r>
  <r>
    <s v="broadsheetcomms"/>
    <s v="martechseries"/>
    <m/>
    <m/>
    <m/>
    <m/>
    <m/>
    <m/>
    <m/>
    <m/>
    <s v="No"/>
    <n v="317"/>
    <m/>
    <m/>
    <x v="2"/>
    <d v="2019-02-04T14:48:23.000"/>
    <s v="â€œMultiscreen engagement is transforming media to the point where the new  living room experience is sometimes better than actually being at the game,â€ said @AaronGoldman Goldman, Chief Marketing Officer at @4Cinsights Insights.&quot; -@MarTechSeries _x000a_https://t.co/M8sMjqxkot"/>
    <s v="https://martechseries.com/mts-insights/guest-authors/big-game-shows-tv-social-media-work-hand-hand-brands/"/>
    <s v="martechseries.com"/>
    <x v="1"/>
    <m/>
    <s v="http://pbs.twimg.com/profile_images/825386307362787329/WlTqtdn6_normal.jpg"/>
    <x v="123"/>
    <s v="https://twitter.com/#!/broadsheetcomms/status/1092434698373091328"/>
    <m/>
    <m/>
    <s v="1092434698373091328"/>
    <m/>
    <b v="0"/>
    <n v="2"/>
    <s v=""/>
    <b v="0"/>
    <s v="en"/>
    <m/>
    <s v=""/>
    <b v="0"/>
    <n v="1"/>
    <s v=""/>
    <s v="Twitter Web Client"/>
    <b v="0"/>
    <s v="1092434698373091328"/>
    <s v="Tweet"/>
    <n v="0"/>
    <n v="0"/>
    <m/>
    <m/>
    <m/>
    <m/>
    <m/>
    <m/>
    <m/>
    <m/>
    <n v="1"/>
    <s v="2"/>
    <s v="2"/>
    <n v="1"/>
    <n v="2.857142857142857"/>
    <n v="0"/>
    <n v="0"/>
    <n v="0"/>
    <n v="0"/>
    <n v="34"/>
    <n v="97.14285714285714"/>
    <n v="35"/>
  </r>
  <r>
    <s v="broadsheetcomms"/>
    <s v="reuters"/>
    <m/>
    <m/>
    <m/>
    <m/>
    <m/>
    <m/>
    <m/>
    <m/>
    <s v="No"/>
    <n v="318"/>
    <m/>
    <m/>
    <x v="2"/>
    <d v="2019-02-07T17:23:10.000"/>
    <s v="“Twitter’s pivot to mDAUs (monetizable daily active users) helps ad buyers better understand the potential reach for their advertising,” said @AaronGoldman, CMO at @4Cinsights.&quot; Read more below on @Reuters _x000a_https://t.co/LU5U03IeSD"/>
    <s v="https://www.reuters.com/article/us-twitter-results/twitter-shares-tumble-on-forecasts-for-weaker-revenue-higher-costs-idUSKCN1PW1AS"/>
    <s v="reuters.com"/>
    <x v="1"/>
    <m/>
    <s v="http://pbs.twimg.com/profile_images/825386307362787329/WlTqtdn6_normal.jpg"/>
    <x v="124"/>
    <s v="https://twitter.com/#!/broadsheetcomms/status/1093560817050677249"/>
    <m/>
    <m/>
    <s v="1093560817050677249"/>
    <m/>
    <b v="0"/>
    <n v="1"/>
    <s v=""/>
    <b v="0"/>
    <s v="en"/>
    <m/>
    <s v=""/>
    <b v="0"/>
    <n v="2"/>
    <s v=""/>
    <s v="Twitter Web Client"/>
    <b v="0"/>
    <s v="1093560817050677249"/>
    <s v="Tweet"/>
    <n v="0"/>
    <n v="0"/>
    <m/>
    <m/>
    <m/>
    <m/>
    <m/>
    <m/>
    <m/>
    <m/>
    <n v="1"/>
    <s v="2"/>
    <s v="2"/>
    <n v="1"/>
    <n v="3.3333333333333335"/>
    <n v="0"/>
    <n v="0"/>
    <n v="0"/>
    <n v="0"/>
    <n v="29"/>
    <n v="96.66666666666667"/>
    <n v="30"/>
  </r>
  <r>
    <s v="broadsheetcomms"/>
    <s v="oschiffey"/>
    <m/>
    <m/>
    <m/>
    <m/>
    <m/>
    <m/>
    <m/>
    <m/>
    <s v="No"/>
    <n v="319"/>
    <m/>
    <m/>
    <x v="2"/>
    <d v="2019-04-15T16:57:22.000"/>
    <s v="&quot;Buyers also want the ability to adjust their pricing so they can bid separately for audience network inventory versus Snapchat inventory, said @AaronGoldman, CMO of @4Cinsights a Snapchat licensed ads partner.&quot; - @adexchanger @OSchiffey _x000a_https://t.co/95ZdkIlj7J"/>
    <s v="https://adexchanger.com/platforms/the-ad-buyers-wish-list-for-snapchats-tbd-audience-network/#more-123165"/>
    <s v="adexchanger.com"/>
    <x v="1"/>
    <m/>
    <s v="http://pbs.twimg.com/profile_images/825386307362787329/WlTqtdn6_normal.jpg"/>
    <x v="125"/>
    <s v="https://twitter.com/#!/broadsheetcomms/status/1117834309648441349"/>
    <m/>
    <m/>
    <s v="1117834309648441349"/>
    <m/>
    <b v="0"/>
    <n v="1"/>
    <s v=""/>
    <b v="0"/>
    <s v="en"/>
    <m/>
    <s v=""/>
    <b v="0"/>
    <n v="0"/>
    <s v=""/>
    <s v="Twitter Web Client"/>
    <b v="0"/>
    <s v="1117834309648441349"/>
    <s v="Tweet"/>
    <n v="0"/>
    <n v="0"/>
    <m/>
    <m/>
    <m/>
    <m/>
    <m/>
    <m/>
    <m/>
    <m/>
    <n v="2"/>
    <s v="2"/>
    <s v="2"/>
    <n v="0"/>
    <n v="0"/>
    <n v="0"/>
    <n v="0"/>
    <n v="0"/>
    <n v="0"/>
    <n v="33"/>
    <n v="100"/>
    <n v="33"/>
  </r>
  <r>
    <s v="broadsheetcomms"/>
    <s v="oschiffey"/>
    <m/>
    <m/>
    <m/>
    <m/>
    <m/>
    <m/>
    <m/>
    <m/>
    <s v="No"/>
    <n v="320"/>
    <m/>
    <m/>
    <x v="2"/>
    <d v="2019-04-22T18:11:49.000"/>
    <s v="Taken altogether, TEGNA already “has the assets to deliver a large marketing value proposition,” said Lance Neuhauser, CEO of @4Cinsights @adexchanger @OSchiffey https://t.co/bPgTZUdWOm"/>
    <s v="https://adexchanger.com/digital-tv/which-tv-players-could-be-in-the-market-to-acquire-ad-tech/"/>
    <s v="adexchanger.com"/>
    <x v="1"/>
    <m/>
    <s v="http://pbs.twimg.com/profile_images/825386307362787329/WlTqtdn6_normal.jpg"/>
    <x v="126"/>
    <s v="https://twitter.com/#!/broadsheetcomms/status/1120389762936967172"/>
    <m/>
    <m/>
    <s v="1120389762936967172"/>
    <m/>
    <b v="0"/>
    <n v="0"/>
    <s v=""/>
    <b v="0"/>
    <s v="en"/>
    <m/>
    <s v=""/>
    <b v="0"/>
    <n v="0"/>
    <s v=""/>
    <s v="Twitter for iPhone"/>
    <b v="0"/>
    <s v="1120389762936967172"/>
    <s v="Tweet"/>
    <n v="0"/>
    <n v="0"/>
    <m/>
    <m/>
    <m/>
    <m/>
    <m/>
    <m/>
    <m/>
    <m/>
    <n v="2"/>
    <s v="2"/>
    <s v="2"/>
    <n v="0"/>
    <n v="0"/>
    <n v="0"/>
    <n v="0"/>
    <n v="0"/>
    <n v="0"/>
    <n v="22"/>
    <n v="100"/>
    <n v="22"/>
  </r>
  <r>
    <s v="aarongoldman"/>
    <s v="adweek"/>
    <m/>
    <m/>
    <m/>
    <m/>
    <m/>
    <m/>
    <m/>
    <m/>
    <s v="No"/>
    <n v="321"/>
    <m/>
    <m/>
    <x v="2"/>
    <d v="2019-02-22T16:45:27.000"/>
    <s v="Here's my take on #JustBlewIt &quot;Despite Initial Negativity, Zion Williamson’s Blown-Out Shoe Actually Provides an Opportunity for Nike&quot; https://t.co/ZRpRc394YY via @adweek"/>
    <s v="http://www.adweek.com/brand-marketing/despite-initial-negativity-zion-williamsons-blown-out-shoe-actually-provides-an-opportunity-for-nike/"/>
    <s v="adweek.com"/>
    <x v="19"/>
    <m/>
    <s v="http://pbs.twimg.com/profile_images/504729262/who_tweeted3_normal.gif"/>
    <x v="127"/>
    <s v="https://twitter.com/#!/aarongoldman/status/1098987142448103424"/>
    <m/>
    <m/>
    <s v="1098987142448103424"/>
    <m/>
    <b v="0"/>
    <n v="0"/>
    <s v=""/>
    <b v="0"/>
    <s v="en"/>
    <m/>
    <s v=""/>
    <b v="0"/>
    <n v="1"/>
    <s v=""/>
    <s v="Twitter Web Client"/>
    <b v="0"/>
    <s v="1098987142448103424"/>
    <s v="Retweet"/>
    <n v="0"/>
    <n v="0"/>
    <m/>
    <m/>
    <m/>
    <m/>
    <m/>
    <m/>
    <m/>
    <m/>
    <n v="1"/>
    <s v="2"/>
    <s v="2"/>
    <n v="0"/>
    <n v="0"/>
    <n v="1"/>
    <n v="4.545454545454546"/>
    <n v="0"/>
    <n v="0"/>
    <n v="21"/>
    <n v="95.45454545454545"/>
    <n v="22"/>
  </r>
  <r>
    <s v="broadsheetcomms"/>
    <s v="adexchanger"/>
    <m/>
    <m/>
    <m/>
    <m/>
    <m/>
    <m/>
    <m/>
    <m/>
    <s v="No"/>
    <n v="326"/>
    <m/>
    <m/>
    <x v="2"/>
    <d v="2019-02-07T14:17:51.000"/>
    <s v="According to @LanceNeuhauser, CEO of @4Cinsights, &quot;As performance-minded DTC marketers ramp up spend in converged TV, they will accelerate video’s transformation into a performance medium that  impacts all stages of the marketing funnel.&quot;  @adexchanger _x000a_https://t.co/33abuAcaBp"/>
    <s v="https://adexchanger.com/tv-and-video/dtc-adoption-will-help-make-tv-a-performance-medium/"/>
    <s v="adexchanger.com"/>
    <x v="1"/>
    <m/>
    <s v="http://pbs.twimg.com/profile_images/825386307362787329/WlTqtdn6_normal.jpg"/>
    <x v="128"/>
    <s v="https://twitter.com/#!/broadsheetcomms/status/1093514179552727040"/>
    <m/>
    <m/>
    <s v="1093514179552727040"/>
    <m/>
    <b v="0"/>
    <n v="0"/>
    <s v=""/>
    <b v="0"/>
    <s v="en"/>
    <m/>
    <s v=""/>
    <b v="0"/>
    <n v="0"/>
    <s v=""/>
    <s v="Twitter Web Client"/>
    <b v="0"/>
    <s v="1093514179552727040"/>
    <s v="Tweet"/>
    <n v="0"/>
    <n v="0"/>
    <m/>
    <m/>
    <m/>
    <m/>
    <m/>
    <m/>
    <m/>
    <m/>
    <n v="4"/>
    <s v="2"/>
    <s v="2"/>
    <n v="0"/>
    <n v="0"/>
    <n v="0"/>
    <n v="0"/>
    <n v="0"/>
    <n v="0"/>
    <n v="36"/>
    <n v="100"/>
    <n v="36"/>
  </r>
  <r>
    <s v="broadsheetcomms"/>
    <s v="4cinsights"/>
    <m/>
    <m/>
    <m/>
    <m/>
    <m/>
    <m/>
    <m/>
    <m/>
    <s v="No"/>
    <n v="329"/>
    <m/>
    <m/>
    <x v="2"/>
    <d v="2019-02-07T16:12:41.000"/>
    <s v="RT @AaronGoldman: 4C State of Media: Parsing the D2C Phenomenon https://t.co/JvpsyYpMMf via @4cinsights #brandweek"/>
    <s v="https://www.4cinsights.com/2019/02/07/4c-state-media-parsing-d2c-phenomenon/"/>
    <s v="4cinsights.com"/>
    <x v="20"/>
    <m/>
    <s v="http://pbs.twimg.com/profile_images/825386307362787329/WlTqtdn6_normal.jpg"/>
    <x v="129"/>
    <s v="https://twitter.com/#!/broadsheetcomms/status/1093543078923784193"/>
    <m/>
    <m/>
    <s v="1093543078923784193"/>
    <m/>
    <b v="0"/>
    <n v="0"/>
    <s v=""/>
    <b v="0"/>
    <s v="en"/>
    <m/>
    <s v=""/>
    <b v="0"/>
    <n v="1"/>
    <s v="1093539733253312513"/>
    <s v="Twitter Web Client"/>
    <b v="0"/>
    <s v="1093539733253312513"/>
    <s v="Tweet"/>
    <n v="0"/>
    <n v="0"/>
    <m/>
    <m/>
    <m/>
    <m/>
    <m/>
    <m/>
    <m/>
    <m/>
    <n v="9"/>
    <s v="2"/>
    <s v="1"/>
    <m/>
    <m/>
    <m/>
    <m/>
    <m/>
    <m/>
    <m/>
    <m/>
    <m/>
  </r>
  <r>
    <s v="broadsheetcomms"/>
    <s v="4cinsights"/>
    <m/>
    <m/>
    <m/>
    <m/>
    <m/>
    <m/>
    <m/>
    <m/>
    <s v="No"/>
    <n v="333"/>
    <m/>
    <m/>
    <x v="2"/>
    <d v="2019-02-07T20:48:22.000"/>
    <s v="RT @adexchanger: DTC Adoption Will Help Make TV A Performance Medium https://t.co/WwEoBk6218 by @LanceNeuhauser, @4Cinsights"/>
    <s v="https://adexchanger.com/tv-and-video/dtc-adoption-will-help-make-tv-a-performance-medium/"/>
    <s v="adexchanger.com"/>
    <x v="1"/>
    <m/>
    <s v="http://pbs.twimg.com/profile_images/825386307362787329/WlTqtdn6_normal.jpg"/>
    <x v="130"/>
    <s v="https://twitter.com/#!/broadsheetcomms/status/1093612457136918529"/>
    <m/>
    <m/>
    <s v="1093612457136918529"/>
    <m/>
    <b v="0"/>
    <n v="0"/>
    <s v=""/>
    <b v="0"/>
    <s v="en"/>
    <m/>
    <s v=""/>
    <b v="0"/>
    <n v="3"/>
    <s v="1093505589232222208"/>
    <s v="Twitter Web Client"/>
    <b v="0"/>
    <s v="1093505589232222208"/>
    <s v="Tweet"/>
    <n v="0"/>
    <n v="0"/>
    <m/>
    <m/>
    <m/>
    <m/>
    <m/>
    <m/>
    <m/>
    <m/>
    <n v="9"/>
    <s v="2"/>
    <s v="1"/>
    <m/>
    <m/>
    <m/>
    <m/>
    <m/>
    <m/>
    <m/>
    <m/>
    <m/>
  </r>
  <r>
    <s v="broadsheetcomms"/>
    <s v="tanyagazdik"/>
    <m/>
    <m/>
    <m/>
    <m/>
    <m/>
    <m/>
    <m/>
    <m/>
    <s v="No"/>
    <n v="336"/>
    <m/>
    <m/>
    <x v="2"/>
    <d v="2019-02-14T22:05:12.000"/>
    <s v="RT @MediaPost: Dating app choices reveal #brand preferences, per #4CInsights, reports @TanyaGazdik https://t.co/mi2jrKz5WH @TanyaGazdik htt…"/>
    <s v="https://www.mediapost.com/publications/article/331967/dating-app-choices-reveal-brand-preferences.html"/>
    <s v="mediapost.com"/>
    <x v="2"/>
    <m/>
    <s v="http://pbs.twimg.com/profile_images/825386307362787329/WlTqtdn6_normal.jpg"/>
    <x v="131"/>
    <s v="https://twitter.com/#!/broadsheetcomms/status/1096168508776423425"/>
    <m/>
    <m/>
    <s v="1096168508776423425"/>
    <m/>
    <b v="0"/>
    <n v="0"/>
    <s v=""/>
    <b v="0"/>
    <s v="en"/>
    <m/>
    <s v=""/>
    <b v="0"/>
    <n v="3"/>
    <s v="1096104045054447616"/>
    <s v="Twitter for iPhone"/>
    <b v="0"/>
    <s v="1096104045054447616"/>
    <s v="Tweet"/>
    <n v="0"/>
    <n v="0"/>
    <m/>
    <m/>
    <m/>
    <m/>
    <m/>
    <m/>
    <m/>
    <m/>
    <n v="2"/>
    <s v="2"/>
    <s v="2"/>
    <m/>
    <m/>
    <m/>
    <m/>
    <m/>
    <m/>
    <m/>
    <m/>
    <m/>
  </r>
  <r>
    <s v="broadsheetcomms"/>
    <s v="mediapost"/>
    <m/>
    <m/>
    <m/>
    <m/>
    <m/>
    <m/>
    <m/>
    <m/>
    <s v="No"/>
    <n v="338"/>
    <m/>
    <m/>
    <x v="2"/>
    <d v="2019-02-15T14:24:26.000"/>
    <s v="&quot;Brands can learn a lot about consumers based on which dating app they choose. @4Cinsights also looked into the audiences of popular flower delivery and chocolate brands, which represent common Valentine’s Day gifts.&quot; @TanyaGazdik @mediapost https://t.co/ZRo0vDahul"/>
    <s v="https://www.mediapost.com/publications/article/331967/dating-app-choices-reveal-brand-preferences.html"/>
    <s v="mediapost.com"/>
    <x v="1"/>
    <m/>
    <s v="http://pbs.twimg.com/profile_images/825386307362787329/WlTqtdn6_normal.jpg"/>
    <x v="132"/>
    <s v="https://twitter.com/#!/broadsheetcomms/status/1096414938522890240"/>
    <m/>
    <m/>
    <s v="1096414938522890240"/>
    <m/>
    <b v="0"/>
    <n v="0"/>
    <s v=""/>
    <b v="0"/>
    <s v="en"/>
    <m/>
    <s v=""/>
    <b v="0"/>
    <n v="0"/>
    <s v=""/>
    <s v="Twitter Web Client"/>
    <b v="0"/>
    <s v="1096414938522890240"/>
    <s v="Tweet"/>
    <n v="0"/>
    <n v="0"/>
    <m/>
    <m/>
    <m/>
    <m/>
    <m/>
    <m/>
    <m/>
    <m/>
    <n v="2"/>
    <s v="2"/>
    <s v="2"/>
    <n v="1"/>
    <n v="2.7777777777777777"/>
    <n v="0"/>
    <n v="0"/>
    <n v="0"/>
    <n v="0"/>
    <n v="35"/>
    <n v="97.22222222222223"/>
    <n v="36"/>
  </r>
  <r>
    <s v="aarongoldman"/>
    <s v="broadsheetcomms"/>
    <m/>
    <m/>
    <m/>
    <m/>
    <m/>
    <m/>
    <m/>
    <m/>
    <s v="Yes"/>
    <n v="346"/>
    <m/>
    <m/>
    <x v="2"/>
    <d v="2019-02-01T22:54:04.000"/>
    <s v="RT @broadsheetcomms: “The sense brands have is that viewers want to know, what are the top values of these brands?” said @AaronGoldman Gold…"/>
    <m/>
    <m/>
    <x v="1"/>
    <m/>
    <s v="http://pbs.twimg.com/profile_images/504729262/who_tweeted3_normal.gif"/>
    <x v="133"/>
    <s v="https://twitter.com/#!/aarongoldman/status/1091469763832885249"/>
    <m/>
    <m/>
    <s v="1091469763832885249"/>
    <m/>
    <b v="0"/>
    <n v="0"/>
    <s v=""/>
    <b v="0"/>
    <s v="en"/>
    <m/>
    <s v=""/>
    <b v="0"/>
    <n v="1"/>
    <s v="1091402930400514048"/>
    <s v="Twitter Web Client"/>
    <b v="0"/>
    <s v="1091402930400514048"/>
    <s v="Tweet"/>
    <n v="0"/>
    <n v="0"/>
    <m/>
    <m/>
    <m/>
    <m/>
    <m/>
    <m/>
    <m/>
    <m/>
    <n v="3"/>
    <s v="2"/>
    <s v="2"/>
    <n v="2"/>
    <n v="8.695652173913043"/>
    <n v="0"/>
    <n v="0"/>
    <n v="0"/>
    <n v="0"/>
    <n v="21"/>
    <n v="91.30434782608695"/>
    <n v="23"/>
  </r>
  <r>
    <s v="aarongoldman"/>
    <s v="broadsheetcomms"/>
    <m/>
    <m/>
    <m/>
    <m/>
    <m/>
    <m/>
    <m/>
    <m/>
    <s v="Yes"/>
    <n v="347"/>
    <m/>
    <m/>
    <x v="2"/>
    <d v="2019-02-04T15:02:05.000"/>
    <s v="RT @broadsheetcomms: â€œMultiscreen engagement is transforming media to the point where the new  living room experience is sometimes better tâ€¦"/>
    <m/>
    <m/>
    <x v="1"/>
    <m/>
    <s v="http://pbs.twimg.com/profile_images/504729262/who_tweeted3_normal.gif"/>
    <x v="134"/>
    <s v="https://twitter.com/#!/aarongoldman/status/1092438145898024960"/>
    <m/>
    <m/>
    <s v="1092438145898024960"/>
    <m/>
    <b v="0"/>
    <n v="0"/>
    <s v=""/>
    <b v="0"/>
    <s v="en"/>
    <m/>
    <s v=""/>
    <b v="0"/>
    <n v="1"/>
    <s v="1092434698373091328"/>
    <s v="Twitter Web Client"/>
    <b v="0"/>
    <s v="1092434698373091328"/>
    <s v="Tweet"/>
    <n v="0"/>
    <n v="0"/>
    <m/>
    <m/>
    <m/>
    <m/>
    <m/>
    <m/>
    <m/>
    <m/>
    <n v="3"/>
    <s v="2"/>
    <s v="2"/>
    <n v="1"/>
    <n v="4.761904761904762"/>
    <n v="0"/>
    <n v="0"/>
    <n v="0"/>
    <n v="0"/>
    <n v="20"/>
    <n v="95.23809523809524"/>
    <n v="21"/>
  </r>
  <r>
    <s v="aarongoldman"/>
    <s v="broadsheetcomms"/>
    <m/>
    <m/>
    <m/>
    <m/>
    <m/>
    <m/>
    <m/>
    <m/>
    <s v="Yes"/>
    <n v="348"/>
    <m/>
    <m/>
    <x v="2"/>
    <d v="2019-02-07T17:25:42.000"/>
    <s v="RT @broadsheetcomms: “Twitter’s pivot to mDAUs (monetizable daily active users) helps ad buyers better understand the potential reach for t…"/>
    <m/>
    <m/>
    <x v="1"/>
    <m/>
    <s v="http://pbs.twimg.com/profile_images/504729262/who_tweeted3_normal.gif"/>
    <x v="135"/>
    <s v="https://twitter.com/#!/aarongoldman/status/1093561451271372801"/>
    <m/>
    <m/>
    <s v="1093561451271372801"/>
    <m/>
    <b v="0"/>
    <n v="0"/>
    <s v=""/>
    <b v="0"/>
    <s v="en"/>
    <m/>
    <s v=""/>
    <b v="0"/>
    <n v="2"/>
    <s v="1093560817050677249"/>
    <s v="Twitter Web Client"/>
    <b v="0"/>
    <s v="1093560817050677249"/>
    <s v="Tweet"/>
    <n v="0"/>
    <n v="0"/>
    <m/>
    <m/>
    <m/>
    <m/>
    <m/>
    <m/>
    <m/>
    <m/>
    <n v="3"/>
    <s v="2"/>
    <s v="2"/>
    <n v="1"/>
    <n v="4.761904761904762"/>
    <n v="0"/>
    <n v="0"/>
    <n v="0"/>
    <n v="0"/>
    <n v="20"/>
    <n v="95.23809523809524"/>
    <n v="21"/>
  </r>
  <r>
    <s v="tanyagazdik"/>
    <s v="mediapost"/>
    <m/>
    <m/>
    <m/>
    <m/>
    <m/>
    <m/>
    <m/>
    <m/>
    <s v="Yes"/>
    <n v="349"/>
    <m/>
    <m/>
    <x v="2"/>
    <d v="2019-02-14T20:49:05.000"/>
    <s v="RT @MediaPost: Dating app choices reveal #brand preferences, per #4CInsights, reports @TanyaGazdik https://t.co/mi2jrKz5WH @TanyaGazdik htt…"/>
    <s v="https://www.mediapost.com/publications/article/331967/dating-app-choices-reveal-brand-preferences.html"/>
    <s v="mediapost.com"/>
    <x v="2"/>
    <m/>
    <s v="http://pbs.twimg.com/profile_images/1120395098800492549/hTxxjlBm_normal.png"/>
    <x v="136"/>
    <s v="https://twitter.com/#!/tanyagazdik/status/1096149352656052228"/>
    <m/>
    <m/>
    <s v="1096149352656052228"/>
    <m/>
    <b v="0"/>
    <n v="0"/>
    <s v=""/>
    <b v="0"/>
    <s v="en"/>
    <m/>
    <s v=""/>
    <b v="0"/>
    <n v="3"/>
    <s v="1096104045054447616"/>
    <s v="Twitter for iPhone"/>
    <b v="0"/>
    <s v="1096104045054447616"/>
    <s v="Tweet"/>
    <n v="0"/>
    <n v="0"/>
    <m/>
    <m/>
    <m/>
    <m/>
    <m/>
    <m/>
    <m/>
    <m/>
    <n v="1"/>
    <s v="2"/>
    <s v="2"/>
    <n v="0"/>
    <n v="0"/>
    <n v="0"/>
    <n v="0"/>
    <n v="0"/>
    <n v="0"/>
    <n v="14"/>
    <n v="100"/>
    <n v="14"/>
  </r>
  <r>
    <s v="mediapost"/>
    <s v="tanyagazdik"/>
    <m/>
    <m/>
    <m/>
    <m/>
    <m/>
    <m/>
    <m/>
    <m/>
    <s v="Yes"/>
    <n v="350"/>
    <m/>
    <m/>
    <x v="2"/>
    <d v="2019-02-14T17:49:03.000"/>
    <s v="Dating app choices reveal #brand preferences, per #4CInsights, reports @TanyaGazdik https://t.co/mi2jrKz5WH @TanyaGazdik https://t.co/pSbuapGHOC"/>
    <s v="https://www.mediapost.com/publications/article/331967/dating-app-choices-reveal-brand-preferences.html"/>
    <s v="mediapost.com"/>
    <x v="2"/>
    <s v="https://pbs.twimg.com/media/DzYk0g9XQAAfnIr.jpg"/>
    <s v="https://pbs.twimg.com/media/DzYk0g9XQAAfnIr.jpg"/>
    <x v="137"/>
    <s v="https://twitter.com/#!/mediapost/status/1096104045054447616"/>
    <m/>
    <m/>
    <s v="1096104045054447616"/>
    <m/>
    <b v="0"/>
    <n v="2"/>
    <s v=""/>
    <b v="0"/>
    <s v="en"/>
    <m/>
    <s v=""/>
    <b v="0"/>
    <n v="3"/>
    <s v=""/>
    <s v="MediaPost"/>
    <b v="0"/>
    <s v="1096104045054447616"/>
    <s v="Tweet"/>
    <n v="0"/>
    <n v="0"/>
    <m/>
    <m/>
    <m/>
    <m/>
    <m/>
    <m/>
    <m/>
    <m/>
    <n v="1"/>
    <s v="2"/>
    <s v="2"/>
    <n v="0"/>
    <n v="0"/>
    <n v="0"/>
    <n v="0"/>
    <n v="0"/>
    <n v="0"/>
    <n v="11"/>
    <n v="100"/>
    <n v="11"/>
  </r>
  <r>
    <s v="mediapost"/>
    <s v="4cinsights"/>
    <m/>
    <m/>
    <m/>
    <m/>
    <m/>
    <m/>
    <m/>
    <m/>
    <s v="Yes"/>
    <n v="351"/>
    <m/>
    <m/>
    <x v="2"/>
    <d v="2019-04-10T14:24:03.000"/>
    <s v=".@teletrax @iQMediacorp Form Kinetiq, Combine Paid Ads, Earned Media Metrics @4Cinsights https://t.co/ns1PqwEHu6"/>
    <s v="https://www.mediapost.com/publications/article/334340/teletrax-iqmedia-form-kinetiq-combie-paid-ads-e.html"/>
    <s v="mediapost.com"/>
    <x v="1"/>
    <m/>
    <s v="http://pbs.twimg.com/profile_images/917498315092107264/wUNdoiyh_normal.jpg"/>
    <x v="138"/>
    <s v="https://twitter.com/#!/mediapost/status/1115983788427948034"/>
    <m/>
    <m/>
    <s v="1115983788427948034"/>
    <m/>
    <b v="0"/>
    <n v="0"/>
    <s v=""/>
    <b v="0"/>
    <s v="en"/>
    <m/>
    <s v=""/>
    <b v="0"/>
    <n v="0"/>
    <s v=""/>
    <s v="MediaPost"/>
    <b v="0"/>
    <s v="1115983788427948034"/>
    <s v="Tweet"/>
    <n v="0"/>
    <n v="0"/>
    <m/>
    <m/>
    <m/>
    <m/>
    <m/>
    <m/>
    <m/>
    <m/>
    <n v="2"/>
    <s v="2"/>
    <s v="1"/>
    <m/>
    <m/>
    <m/>
    <m/>
    <m/>
    <m/>
    <m/>
    <m/>
    <m/>
  </r>
  <r>
    <s v="mediapost"/>
    <s v="4cinsights"/>
    <m/>
    <m/>
    <m/>
    <m/>
    <m/>
    <m/>
    <m/>
    <m/>
    <s v="Yes"/>
    <n v="354"/>
    <m/>
    <m/>
    <x v="2"/>
    <d v="2019-04-10T14:26:03.000"/>
    <s v=".@teletrax @iQMediacorp Form Kinetiq, Combie Paid Ads, Earned Media Metrics @4Cinsights https://t.co/ns1PqwEHu6"/>
    <s v="https://www.mediapost.com/publications/article/334340/teletrax-iqmedia-form-kinetiq-combie-paid-ads-e.html"/>
    <s v="mediapost.com"/>
    <x v="1"/>
    <m/>
    <s v="http://pbs.twimg.com/profile_images/917498315092107264/wUNdoiyh_normal.jpg"/>
    <x v="139"/>
    <s v="https://twitter.com/#!/mediapost/status/1115984290859429896"/>
    <m/>
    <m/>
    <s v="1115984290859429896"/>
    <m/>
    <b v="0"/>
    <n v="2"/>
    <s v=""/>
    <b v="0"/>
    <s v="en"/>
    <m/>
    <s v=""/>
    <b v="0"/>
    <n v="0"/>
    <s v=""/>
    <s v="MediaPost"/>
    <b v="0"/>
    <s v="1115984290859429896"/>
    <s v="Tweet"/>
    <n v="0"/>
    <n v="0"/>
    <m/>
    <m/>
    <m/>
    <m/>
    <m/>
    <m/>
    <m/>
    <m/>
    <n v="2"/>
    <s v="2"/>
    <s v="1"/>
    <m/>
    <m/>
    <m/>
    <m/>
    <m/>
    <m/>
    <m/>
    <m/>
    <m/>
  </r>
  <r>
    <s v="3g"/>
    <s v="mediapost"/>
    <m/>
    <m/>
    <m/>
    <m/>
    <m/>
    <m/>
    <m/>
    <m/>
    <s v="No"/>
    <n v="357"/>
    <m/>
    <m/>
    <x v="2"/>
    <d v="2019-02-19T16:41:52.000"/>
    <s v="What does your dating app of choice say about you? Find out with data from @4Cinsights in @mediapost. https://t.co/g56zk6lyzf"/>
    <s v="https://www.mediapost.com/publications/article/331967/dating-app-choices-reveal-brand-preferences.html"/>
    <s v="mediapost.com"/>
    <x v="1"/>
    <m/>
    <s v="http://pbs.twimg.com/profile_images/1045548097944920064/6RVOTk78_normal.jpg"/>
    <x v="140"/>
    <s v="https://twitter.com/#!/3g/status/1097899075012382721"/>
    <m/>
    <m/>
    <s v="1097899075012382721"/>
    <m/>
    <b v="0"/>
    <n v="0"/>
    <s v=""/>
    <b v="0"/>
    <s v="en"/>
    <m/>
    <s v=""/>
    <b v="0"/>
    <n v="0"/>
    <s v=""/>
    <s v="Twitter Web App"/>
    <b v="0"/>
    <s v="1097899075012382721"/>
    <s v="Tweet"/>
    <n v="0"/>
    <n v="0"/>
    <m/>
    <m/>
    <m/>
    <m/>
    <m/>
    <m/>
    <m/>
    <m/>
    <n v="1"/>
    <s v="1"/>
    <s v="2"/>
    <m/>
    <m/>
    <m/>
    <m/>
    <m/>
    <m/>
    <m/>
    <m/>
    <m/>
  </r>
  <r>
    <s v="4cinsights"/>
    <s v="mediapost"/>
    <m/>
    <m/>
    <m/>
    <m/>
    <m/>
    <m/>
    <m/>
    <m/>
    <s v="Yes"/>
    <n v="358"/>
    <m/>
    <m/>
    <x v="2"/>
    <d v="2019-02-15T14:55:54.000"/>
    <s v="RT @AaronGoldman: Dating app choices reveal brand preferences, per @4CInsights, reports @TanyaGazdik @MediaPost https://t.co/HsuR9S68D4"/>
    <s v="https://www.mediapost.com/publications/article/331967/dating-app-choices-reveal-brand-preferences.html"/>
    <s v="mediapost.com"/>
    <x v="1"/>
    <m/>
    <s v="http://pbs.twimg.com/profile_images/686666576288845825/j138bbEs_normal.png"/>
    <x v="141"/>
    <s v="https://twitter.com/#!/4cinsights/status/1096422859285630977"/>
    <m/>
    <m/>
    <s v="1096422859285630977"/>
    <m/>
    <b v="0"/>
    <n v="0"/>
    <s v=""/>
    <b v="0"/>
    <s v="en"/>
    <m/>
    <s v=""/>
    <b v="0"/>
    <n v="2"/>
    <s v="1096249606550286336"/>
    <s v="Twitter Web Client"/>
    <b v="0"/>
    <s v="1096249606550286336"/>
    <s v="Tweet"/>
    <n v="0"/>
    <n v="0"/>
    <m/>
    <m/>
    <m/>
    <m/>
    <m/>
    <m/>
    <m/>
    <m/>
    <n v="2"/>
    <s v="1"/>
    <s v="2"/>
    <n v="0"/>
    <n v="0"/>
    <n v="0"/>
    <n v="0"/>
    <n v="0"/>
    <n v="0"/>
    <n v="13"/>
    <n v="100"/>
    <n v="13"/>
  </r>
  <r>
    <s v="4cinsights"/>
    <s v="mediapost"/>
    <m/>
    <m/>
    <m/>
    <m/>
    <m/>
    <m/>
    <m/>
    <m/>
    <s v="Yes"/>
    <n v="359"/>
    <m/>
    <m/>
    <x v="2"/>
    <d v="2019-02-21T13:19:35.000"/>
    <s v="RT @3G: What does your dating app of choice say about you? Find out with data from @4Cinsights in @mediapost. https://t.co/g56zk6lyzf"/>
    <s v="https://www.mediapost.com/publications/article/331967/dating-app-choices-reveal-brand-preferences.html"/>
    <s v="mediapost.com"/>
    <x v="1"/>
    <m/>
    <s v="http://pbs.twimg.com/profile_images/686666576288845825/j138bbEs_normal.png"/>
    <x v="142"/>
    <s v="https://twitter.com/#!/4cinsights/status/1098572946321408000"/>
    <m/>
    <m/>
    <s v="1098572946321408000"/>
    <m/>
    <b v="0"/>
    <n v="0"/>
    <s v=""/>
    <b v="0"/>
    <s v="en"/>
    <m/>
    <s v=""/>
    <b v="0"/>
    <n v="1"/>
    <s v="1097899075012382721"/>
    <s v="Twitter for iPhone"/>
    <b v="0"/>
    <s v="1097899075012382721"/>
    <s v="Tweet"/>
    <n v="0"/>
    <n v="0"/>
    <m/>
    <m/>
    <m/>
    <m/>
    <m/>
    <m/>
    <m/>
    <m/>
    <n v="2"/>
    <s v="1"/>
    <s v="2"/>
    <m/>
    <m/>
    <m/>
    <m/>
    <m/>
    <m/>
    <m/>
    <m/>
    <m/>
  </r>
  <r>
    <s v="aarongoldman"/>
    <s v="mediapost"/>
    <m/>
    <m/>
    <m/>
    <m/>
    <m/>
    <m/>
    <m/>
    <m/>
    <s v="No"/>
    <n v="360"/>
    <m/>
    <m/>
    <x v="2"/>
    <d v="2019-02-15T03:27:28.000"/>
    <s v="Dating app choices reveal brand preferences, per @4CInsights, reports @TanyaGazdik @MediaPost https://t.co/HsuR9S68D4"/>
    <s v="https://www.mediapost.com/publications/article/331967/dating-app-choices-reveal-brand-preferences.html"/>
    <s v="mediapost.com"/>
    <x v="1"/>
    <m/>
    <s v="http://pbs.twimg.com/profile_images/504729262/who_tweeted3_normal.gif"/>
    <x v="143"/>
    <s v="https://twitter.com/#!/aarongoldman/status/1096249606550286336"/>
    <m/>
    <m/>
    <s v="1096249606550286336"/>
    <m/>
    <b v="0"/>
    <n v="0"/>
    <s v=""/>
    <b v="0"/>
    <s v="en"/>
    <m/>
    <s v=""/>
    <b v="0"/>
    <n v="2"/>
    <s v=""/>
    <s v="Twitter for iPhone"/>
    <b v="0"/>
    <s v="1096249606550286336"/>
    <s v="Tweet"/>
    <n v="0"/>
    <n v="0"/>
    <m/>
    <m/>
    <m/>
    <m/>
    <m/>
    <m/>
    <m/>
    <m/>
    <n v="1"/>
    <s v="2"/>
    <s v="2"/>
    <n v="0"/>
    <n v="0"/>
    <n v="0"/>
    <n v="0"/>
    <n v="0"/>
    <n v="0"/>
    <n v="11"/>
    <n v="100"/>
    <n v="11"/>
  </r>
  <r>
    <s v="3g"/>
    <s v="businessofapps"/>
    <m/>
    <m/>
    <m/>
    <m/>
    <m/>
    <m/>
    <m/>
    <m/>
    <s v="No"/>
    <n v="363"/>
    <m/>
    <m/>
    <x v="2"/>
    <d v="2019-03-05T02:11:42.000"/>
    <s v="RT @AaronGoldman: Great look at data from @4Cinsights and wisdom from @3G https://t.co/r07gpaFdrJ via @BusinessofApps"/>
    <s v="http://www.businessofapps.com/news/brands-are-spending-more-on-pinterest-and-snapchat-ads-says-4c-insights/"/>
    <s v="businessofapps.com"/>
    <x v="1"/>
    <m/>
    <s v="http://pbs.twimg.com/profile_images/1045548097944920064/6RVOTk78_normal.jpg"/>
    <x v="144"/>
    <s v="https://twitter.com/#!/3g/status/1102753523673063424"/>
    <m/>
    <m/>
    <s v="1102753523673063424"/>
    <m/>
    <b v="0"/>
    <n v="0"/>
    <s v=""/>
    <b v="0"/>
    <s v="en"/>
    <m/>
    <s v=""/>
    <b v="0"/>
    <n v="2"/>
    <s v="1102753227727089682"/>
    <s v="Twitter for iPhone"/>
    <b v="0"/>
    <s v="1102753227727089682"/>
    <s v="Tweet"/>
    <n v="0"/>
    <n v="0"/>
    <m/>
    <m/>
    <m/>
    <m/>
    <m/>
    <m/>
    <m/>
    <m/>
    <n v="1"/>
    <s v="1"/>
    <s v="1"/>
    <n v="2"/>
    <n v="14.285714285714286"/>
    <n v="0"/>
    <n v="0"/>
    <n v="0"/>
    <n v="0"/>
    <n v="12"/>
    <n v="85.71428571428571"/>
    <n v="14"/>
  </r>
  <r>
    <s v="4cinsights"/>
    <s v="businessofapps"/>
    <m/>
    <m/>
    <m/>
    <m/>
    <m/>
    <m/>
    <m/>
    <m/>
    <s v="No"/>
    <n v="364"/>
    <m/>
    <m/>
    <x v="2"/>
    <d v="2019-03-05T15:07:51.000"/>
    <s v="RT @AaronGoldman: Great look at data from @4Cinsights and wisdom from @3G https://t.co/r07gpaFdrJ via @BusinessofApps"/>
    <s v="http://www.businessofapps.com/news/brands-are-spending-more-on-pinterest-and-snapchat-ads-says-4c-insights/"/>
    <s v="businessofapps.com"/>
    <x v="1"/>
    <m/>
    <s v="http://pbs.twimg.com/profile_images/686666576288845825/j138bbEs_normal.png"/>
    <x v="145"/>
    <s v="https://twitter.com/#!/4cinsights/status/1102948846433456129"/>
    <m/>
    <m/>
    <s v="1102948846433456129"/>
    <m/>
    <b v="0"/>
    <n v="0"/>
    <s v=""/>
    <b v="0"/>
    <s v="en"/>
    <m/>
    <s v=""/>
    <b v="0"/>
    <n v="2"/>
    <s v="1102753227727089682"/>
    <s v="Twitter Web Client"/>
    <b v="0"/>
    <s v="1102753227727089682"/>
    <s v="Tweet"/>
    <n v="0"/>
    <n v="0"/>
    <m/>
    <m/>
    <m/>
    <m/>
    <m/>
    <m/>
    <m/>
    <m/>
    <n v="1"/>
    <s v="1"/>
    <s v="1"/>
    <n v="2"/>
    <n v="14.285714285714286"/>
    <n v="0"/>
    <n v="0"/>
    <n v="0"/>
    <n v="0"/>
    <n v="12"/>
    <n v="85.71428571428571"/>
    <n v="14"/>
  </r>
  <r>
    <s v="aarongoldman"/>
    <s v="businessofapps"/>
    <m/>
    <m/>
    <m/>
    <m/>
    <m/>
    <m/>
    <m/>
    <m/>
    <s v="No"/>
    <n v="365"/>
    <m/>
    <m/>
    <x v="2"/>
    <d v="2019-03-05T02:10:32.000"/>
    <s v="Great look at data from @4Cinsights and wisdom from @3G https://t.co/r07gpaFdrJ via @BusinessofApps"/>
    <s v="http://www.businessofapps.com/news/brands-are-spending-more-on-pinterest-and-snapchat-ads-says-4c-insights/"/>
    <s v="businessofapps.com"/>
    <x v="1"/>
    <m/>
    <s v="http://pbs.twimg.com/profile_images/504729262/who_tweeted3_normal.gif"/>
    <x v="146"/>
    <s v="https://twitter.com/#!/aarongoldman/status/1102753227727089682"/>
    <m/>
    <m/>
    <s v="1102753227727089682"/>
    <m/>
    <b v="0"/>
    <n v="3"/>
    <s v=""/>
    <b v="0"/>
    <s v="en"/>
    <m/>
    <s v=""/>
    <b v="0"/>
    <n v="2"/>
    <s v=""/>
    <s v="Twitter for iPhone"/>
    <b v="0"/>
    <s v="1102753227727089682"/>
    <s v="Tweet"/>
    <n v="0"/>
    <n v="0"/>
    <m/>
    <m/>
    <m/>
    <m/>
    <m/>
    <m/>
    <m/>
    <m/>
    <n v="1"/>
    <s v="2"/>
    <s v="1"/>
    <n v="2"/>
    <n v="16.666666666666668"/>
    <n v="0"/>
    <n v="0"/>
    <n v="0"/>
    <n v="0"/>
    <n v="10"/>
    <n v="83.33333333333333"/>
    <n v="12"/>
  </r>
  <r>
    <s v="aarongoldman"/>
    <s v="g2crowd"/>
    <m/>
    <m/>
    <m/>
    <m/>
    <m/>
    <m/>
    <m/>
    <m/>
    <s v="No"/>
    <n v="366"/>
    <m/>
    <m/>
    <x v="2"/>
    <d v="2019-03-11T18:42:52.000"/>
    <s v="Never get tired of seeing this @G2Crowd @4Cinsights https://t.co/6mi8lNE28u"/>
    <m/>
    <m/>
    <x v="1"/>
    <s v="https://pbs.twimg.com/media/D1Zg4dMX0AEa7_u.jpg"/>
    <s v="https://pbs.twimg.com/media/D1Zg4dMX0AEa7_u.jpg"/>
    <x v="147"/>
    <s v="https://twitter.com/#!/aarongoldman/status/1105177285878001665"/>
    <m/>
    <m/>
    <s v="1105177285878001665"/>
    <m/>
    <b v="0"/>
    <n v="3"/>
    <s v=""/>
    <b v="0"/>
    <s v="en"/>
    <m/>
    <s v=""/>
    <b v="0"/>
    <n v="0"/>
    <s v=""/>
    <s v="Twitter for iPhone"/>
    <b v="0"/>
    <s v="1105177285878001665"/>
    <s v="Tweet"/>
    <n v="0"/>
    <n v="0"/>
    <m/>
    <m/>
    <m/>
    <m/>
    <m/>
    <m/>
    <m/>
    <m/>
    <n v="1"/>
    <s v="2"/>
    <s v="7"/>
    <m/>
    <m/>
    <m/>
    <m/>
    <m/>
    <m/>
    <m/>
    <m/>
    <m/>
  </r>
  <r>
    <s v="aarongoldman"/>
    <s v="alokchoudhary01"/>
    <m/>
    <m/>
    <m/>
    <m/>
    <m/>
    <m/>
    <m/>
    <m/>
    <s v="No"/>
    <n v="369"/>
    <m/>
    <m/>
    <x v="2"/>
    <d v="2019-03-12T01:12:13.000"/>
    <s v="Meet the 2019 Movers and Shakers in Social Media including @AlokChoudhary01 repping @4Cinsights in the Innovators category: https://t.co/EdIvwBfyiE"/>
    <s v="https://www.socialshakeupshow.com/2019-movers-and-shakers-winners/#.XIcHFHCS7jg.twitter"/>
    <s v="socialshakeupshow.com"/>
    <x v="1"/>
    <m/>
    <s v="http://pbs.twimg.com/profile_images/504729262/who_tweeted3_normal.gif"/>
    <x v="148"/>
    <s v="https://twitter.com/#!/aarongoldman/status/1105275267818422273"/>
    <m/>
    <m/>
    <s v="1105275267818422273"/>
    <m/>
    <b v="0"/>
    <n v="0"/>
    <s v=""/>
    <b v="0"/>
    <s v="en"/>
    <m/>
    <s v=""/>
    <b v="0"/>
    <n v="0"/>
    <s v=""/>
    <s v="Twitter Web Client"/>
    <b v="0"/>
    <s v="1105275267818422273"/>
    <s v="Tweet"/>
    <n v="0"/>
    <n v="0"/>
    <m/>
    <m/>
    <m/>
    <m/>
    <m/>
    <m/>
    <m/>
    <m/>
    <n v="1"/>
    <s v="2"/>
    <s v="1"/>
    <n v="0"/>
    <n v="0"/>
    <n v="0"/>
    <n v="0"/>
    <n v="0"/>
    <n v="0"/>
    <n v="17"/>
    <n v="100"/>
    <n v="17"/>
  </r>
  <r>
    <s v="instart"/>
    <s v="w"/>
    <m/>
    <m/>
    <m/>
    <m/>
    <m/>
    <m/>
    <m/>
    <m/>
    <s v="No"/>
    <n v="370"/>
    <m/>
    <m/>
    <x v="2"/>
    <d v="2019-03-12T19:34:12.000"/>
    <s v="RT @DomNicastro: .@PaulHagen _x000a_@WestMonroe_x000a_@nflambert _x000a_@Instart_x000a_@randyfrisch_x000a_@Uberflip_x000a_@Shutterstock _x000a_@Calabrio  _x000a_@amtrak_x000a_@kristiknight91_x000a_@W…"/>
    <m/>
    <m/>
    <x v="1"/>
    <m/>
    <s v="http://pbs.twimg.com/profile_images/1011312294255476740/DIl4zL-Q_normal.jpg"/>
    <x v="149"/>
    <s v="https://twitter.com/#!/instart/status/1105552589670617088"/>
    <m/>
    <m/>
    <s v="1105552589670617088"/>
    <m/>
    <b v="0"/>
    <n v="0"/>
    <s v=""/>
    <b v="1"/>
    <s v="en"/>
    <m/>
    <s v="1105485373147250690"/>
    <b v="0"/>
    <n v="5"/>
    <s v="1105523805680734208"/>
    <s v="Twitter Web Client"/>
    <b v="0"/>
    <s v="1105523805680734208"/>
    <s v="Tweet"/>
    <n v="0"/>
    <n v="0"/>
    <m/>
    <m/>
    <m/>
    <m/>
    <m/>
    <m/>
    <m/>
    <m/>
    <n v="1"/>
    <s v="5"/>
    <s v="5"/>
    <m/>
    <m/>
    <m/>
    <m/>
    <m/>
    <m/>
    <m/>
    <m/>
    <m/>
  </r>
  <r>
    <s v="westmonroe"/>
    <s v="w"/>
    <m/>
    <m/>
    <m/>
    <m/>
    <m/>
    <m/>
    <m/>
    <m/>
    <s v="No"/>
    <n v="371"/>
    <m/>
    <m/>
    <x v="2"/>
    <d v="2019-03-13T15:08:00.000"/>
    <s v="RT @DomNicastro: .@PaulHagen _x000a_@WestMonroe_x000a_@nflambert _x000a_@Instart_x000a_@randyfrisch_x000a_@Uberflip_x000a_@Shutterstock _x000a_@Calabrio  _x000a_@amtrak_x000a_@kristiknight91_x000a_@W…"/>
    <m/>
    <m/>
    <x v="1"/>
    <m/>
    <s v="http://pbs.twimg.com/profile_images/526748964175892480/eMBtL9uv_normal.jpeg"/>
    <x v="150"/>
    <s v="https://twitter.com/#!/westmonroe/status/1105847988352618496"/>
    <m/>
    <m/>
    <s v="1105847988352618496"/>
    <m/>
    <b v="0"/>
    <n v="0"/>
    <s v=""/>
    <b v="1"/>
    <s v="en"/>
    <m/>
    <s v="1105485373147250690"/>
    <b v="0"/>
    <n v="5"/>
    <s v="1105523805680734208"/>
    <s v="Twitter Web Client"/>
    <b v="0"/>
    <s v="1105523805680734208"/>
    <s v="Tweet"/>
    <n v="0"/>
    <n v="0"/>
    <m/>
    <m/>
    <m/>
    <m/>
    <m/>
    <m/>
    <m/>
    <m/>
    <n v="1"/>
    <s v="5"/>
    <s v="5"/>
    <m/>
    <m/>
    <m/>
    <m/>
    <m/>
    <m/>
    <m/>
    <m/>
    <m/>
  </r>
  <r>
    <s v="aarongoldman"/>
    <s v="w"/>
    <m/>
    <m/>
    <m/>
    <m/>
    <m/>
    <m/>
    <m/>
    <m/>
    <s v="No"/>
    <n v="372"/>
    <m/>
    <m/>
    <x v="2"/>
    <d v="2019-03-12T19:56:46.000"/>
    <s v="RT @DomNicastro: .@PaulHagen _x000a_@WestMonroe_x000a_@nflambert _x000a_@Instart_x000a_@randyfrisch_x000a_@Uberflip_x000a_@Shutterstock _x000a_@Calabrio  _x000a_@amtrak_x000a_@kristiknight91_x000a_@W…"/>
    <m/>
    <m/>
    <x v="1"/>
    <m/>
    <s v="http://pbs.twimg.com/profile_images/504729262/who_tweeted3_normal.gif"/>
    <x v="151"/>
    <s v="https://twitter.com/#!/aarongoldman/status/1105558270343868417"/>
    <m/>
    <m/>
    <s v="1105558270343868417"/>
    <m/>
    <b v="0"/>
    <n v="0"/>
    <s v=""/>
    <b v="1"/>
    <s v="en"/>
    <m/>
    <s v="1105485373147250690"/>
    <b v="0"/>
    <n v="5"/>
    <s v="1105523805680734208"/>
    <s v="Twitter for iPhone"/>
    <b v="0"/>
    <s v="1105523805680734208"/>
    <s v="Tweet"/>
    <n v="0"/>
    <n v="0"/>
    <m/>
    <m/>
    <m/>
    <m/>
    <m/>
    <m/>
    <m/>
    <m/>
    <n v="1"/>
    <s v="2"/>
    <s v="5"/>
    <m/>
    <m/>
    <m/>
    <m/>
    <m/>
    <m/>
    <m/>
    <m/>
    <m/>
  </r>
  <r>
    <s v="aarongoldman"/>
    <s v="billwise"/>
    <m/>
    <m/>
    <m/>
    <m/>
    <m/>
    <m/>
    <m/>
    <m/>
    <s v="No"/>
    <n v="420"/>
    <m/>
    <m/>
    <x v="2"/>
    <d v="2019-04-10T02:27:46.000"/>
    <s v="Hard to pick a favorite ep. of @thesqueezecast but Season 2 kicked off strong with @LanceNeuhauser interviewing @AVSeebohm and that #BillyBlockchain ad by @billwise really put it over the top! https://t.co/dGgCO1OtMR via @4cinsights"/>
    <s v="https://www.4cinsights.com/2019/03/25/episode-12-luxury-time-feat-annastasia-seebohm/"/>
    <s v="4cinsights.com"/>
    <x v="21"/>
    <m/>
    <s v="http://pbs.twimg.com/profile_images/504729262/who_tweeted3_normal.gif"/>
    <x v="152"/>
    <s v="https://twitter.com/#!/aarongoldman/status/1115803528168185856"/>
    <m/>
    <m/>
    <s v="1115803528168185856"/>
    <m/>
    <b v="0"/>
    <n v="2"/>
    <s v=""/>
    <b v="0"/>
    <s v="en"/>
    <m/>
    <s v=""/>
    <b v="0"/>
    <n v="1"/>
    <s v=""/>
    <s v="Twitter Web Client"/>
    <b v="0"/>
    <s v="1115803528168185856"/>
    <s v="Tweet"/>
    <n v="0"/>
    <n v="0"/>
    <m/>
    <m/>
    <m/>
    <m/>
    <m/>
    <m/>
    <m/>
    <m/>
    <n v="1"/>
    <s v="2"/>
    <s v="2"/>
    <m/>
    <m/>
    <m/>
    <m/>
    <m/>
    <m/>
    <m/>
    <m/>
    <m/>
  </r>
  <r>
    <s v="3g"/>
    <s v="sparkfoundryww"/>
    <m/>
    <m/>
    <m/>
    <m/>
    <m/>
    <m/>
    <m/>
    <m/>
    <s v="No"/>
    <n v="422"/>
    <m/>
    <m/>
    <x v="2"/>
    <d v="2019-04-17T16:07:13.000"/>
    <s v="Congratulations to the teams at @4Cinsights, @brownforman, @kertiscreative, and @SparkFoundryWW for winning this year's Audience Honor in the Real Time Media Buy category. https://t.co/zquZ7zaBcf"/>
    <s v="https://shortyawards.com/11th/the-kentucky-way-with-woodford-reserve"/>
    <s v="shortyawards.com"/>
    <x v="1"/>
    <m/>
    <s v="http://pbs.twimg.com/profile_images/1045548097944920064/6RVOTk78_normal.jpg"/>
    <x v="153"/>
    <s v="https://twitter.com/#!/3g/status/1118546465012555776"/>
    <m/>
    <m/>
    <s v="1118546465012555776"/>
    <m/>
    <b v="0"/>
    <n v="1"/>
    <s v=""/>
    <b v="0"/>
    <s v="en"/>
    <m/>
    <s v=""/>
    <b v="0"/>
    <n v="1"/>
    <s v=""/>
    <s v="Twitter Web Client"/>
    <b v="0"/>
    <s v="1118546465012555776"/>
    <s v="Tweet"/>
    <n v="0"/>
    <n v="0"/>
    <m/>
    <m/>
    <m/>
    <m/>
    <m/>
    <m/>
    <m/>
    <m/>
    <n v="2"/>
    <s v="1"/>
    <s v="1"/>
    <m/>
    <m/>
    <m/>
    <m/>
    <m/>
    <m/>
    <m/>
    <m/>
    <m/>
  </r>
  <r>
    <s v="4cinsights"/>
    <s v="sparkfoundryww"/>
    <m/>
    <m/>
    <m/>
    <m/>
    <m/>
    <m/>
    <m/>
    <m/>
    <s v="No"/>
    <n v="425"/>
    <m/>
    <m/>
    <x v="2"/>
    <d v="2019-04-17T19:45:31.000"/>
    <s v="RT @3G: Congratulations to the teams at @4Cinsights, @brownforman, @kertiscreative, and @SparkFoundryWW for winning this year's Audience Ho…"/>
    <m/>
    <m/>
    <x v="1"/>
    <m/>
    <s v="http://pbs.twimg.com/profile_images/686666576288845825/j138bbEs_normal.png"/>
    <x v="154"/>
    <s v="https://twitter.com/#!/4cinsights/status/1118601403218497536"/>
    <m/>
    <m/>
    <s v="1118601403218497536"/>
    <m/>
    <b v="0"/>
    <n v="0"/>
    <s v=""/>
    <b v="0"/>
    <s v="en"/>
    <m/>
    <s v=""/>
    <b v="0"/>
    <n v="1"/>
    <s v="1118546465012555776"/>
    <s v="Twitter Web Client"/>
    <b v="0"/>
    <s v="1118546465012555776"/>
    <s v="Tweet"/>
    <n v="0"/>
    <n v="0"/>
    <m/>
    <m/>
    <m/>
    <m/>
    <m/>
    <m/>
    <m/>
    <m/>
    <n v="3"/>
    <s v="1"/>
    <s v="1"/>
    <m/>
    <m/>
    <m/>
    <m/>
    <m/>
    <m/>
    <m/>
    <m/>
    <m/>
  </r>
  <r>
    <s v="aarongoldman"/>
    <s v="sparkfoundryww"/>
    <m/>
    <m/>
    <m/>
    <m/>
    <m/>
    <m/>
    <m/>
    <m/>
    <s v="No"/>
    <n v="426"/>
    <m/>
    <m/>
    <x v="2"/>
    <d v="2019-04-17T21:07:28.000"/>
    <s v="RT @3G: Congratulations to the teams at @4Cinsights, @brownforman, @kertiscreative, and @SparkFoundryWW for winning this year's Audience Ho…"/>
    <m/>
    <m/>
    <x v="1"/>
    <m/>
    <s v="http://pbs.twimg.com/profile_images/504729262/who_tweeted3_normal.gif"/>
    <x v="155"/>
    <s v="https://twitter.com/#!/aarongoldman/status/1118622024979451904"/>
    <m/>
    <m/>
    <s v="1118622024979451904"/>
    <m/>
    <b v="0"/>
    <n v="0"/>
    <s v=""/>
    <b v="0"/>
    <s v="en"/>
    <m/>
    <s v=""/>
    <b v="0"/>
    <n v="3"/>
    <s v="1118546465012555776"/>
    <s v="Twitter for iPhone"/>
    <b v="0"/>
    <s v="1118546465012555776"/>
    <s v="Tweet"/>
    <n v="0"/>
    <n v="0"/>
    <m/>
    <m/>
    <m/>
    <m/>
    <m/>
    <m/>
    <m/>
    <m/>
    <n v="1"/>
    <s v="2"/>
    <s v="1"/>
    <m/>
    <m/>
    <m/>
    <m/>
    <m/>
    <m/>
    <m/>
    <m/>
    <m/>
  </r>
  <r>
    <s v="aarongoldman"/>
    <s v="mwalrath"/>
    <m/>
    <m/>
    <m/>
    <m/>
    <m/>
    <m/>
    <m/>
    <m/>
    <s v="No"/>
    <n v="439"/>
    <m/>
    <m/>
    <x v="2"/>
    <d v="2019-04-22T21:30:29.000"/>
    <s v="“I got a random phone call and reach out from a guy who’s working at DoubleClick and the guy said: My name is Mike and I sell ads that are called banner ads and they’re on every website in the world.” @jonahgoodhart tells @lanceneuhauser about @mwalrath 🙌 https://t.co/F1snP7u2er"/>
    <s v="https://www.4cinsights.com/2019/04/22/episode-15-everythings-free-internet-feat-jonah-goodhart/"/>
    <s v="4cinsights.com"/>
    <x v="1"/>
    <m/>
    <s v="http://pbs.twimg.com/profile_images/504729262/who_tweeted3_normal.gif"/>
    <x v="156"/>
    <s v="https://twitter.com/#!/aarongoldman/status/1120439757954326528"/>
    <m/>
    <m/>
    <s v="1120439757954326528"/>
    <m/>
    <b v="0"/>
    <n v="2"/>
    <s v=""/>
    <b v="0"/>
    <s v="en"/>
    <m/>
    <s v=""/>
    <b v="0"/>
    <n v="1"/>
    <s v=""/>
    <s v="Twitter for iPhone"/>
    <b v="0"/>
    <s v="1120439757954326528"/>
    <s v="Tweet"/>
    <n v="0"/>
    <n v="0"/>
    <m/>
    <m/>
    <m/>
    <m/>
    <m/>
    <m/>
    <m/>
    <m/>
    <n v="1"/>
    <s v="2"/>
    <s v="2"/>
    <m/>
    <m/>
    <m/>
    <m/>
    <m/>
    <m/>
    <m/>
    <m/>
    <m/>
  </r>
  <r>
    <s v="adexchanger"/>
    <s v="4cinsights"/>
    <m/>
    <m/>
    <m/>
    <m/>
    <m/>
    <m/>
    <m/>
    <m/>
    <s v="Yes"/>
    <n v="441"/>
    <m/>
    <m/>
    <x v="2"/>
    <d v="2019-02-07T13:43:43.000"/>
    <s v="DTC Adoption Will Help Make TV A Performance Medium https://t.co/WwEoBk6218 by @LanceNeuhauser, @4Cinsights"/>
    <s v="https://adexchanger.com/tv-and-video/dtc-adoption-will-help-make-tv-a-performance-medium/"/>
    <s v="adexchanger.com"/>
    <x v="1"/>
    <m/>
    <s v="http://pbs.twimg.com/profile_images/2383604654/tfl1xfov0col4lhvcur8_normal.png"/>
    <x v="157"/>
    <s v="https://twitter.com/#!/adexchanger/status/1093505589232222208"/>
    <m/>
    <m/>
    <s v="1093505589232222208"/>
    <m/>
    <b v="0"/>
    <n v="2"/>
    <s v=""/>
    <b v="0"/>
    <s v="en"/>
    <m/>
    <s v=""/>
    <b v="0"/>
    <n v="3"/>
    <s v=""/>
    <s v="TweetDeck"/>
    <b v="0"/>
    <s v="1093505589232222208"/>
    <s v="Tweet"/>
    <n v="0"/>
    <n v="0"/>
    <m/>
    <m/>
    <m/>
    <m/>
    <m/>
    <m/>
    <m/>
    <m/>
    <n v="2"/>
    <s v="2"/>
    <s v="1"/>
    <m/>
    <m/>
    <m/>
    <m/>
    <m/>
    <m/>
    <m/>
    <m/>
    <m/>
  </r>
  <r>
    <s v="adexchanger"/>
    <s v="4cinsights"/>
    <m/>
    <m/>
    <m/>
    <m/>
    <m/>
    <m/>
    <m/>
    <m/>
    <s v="Yes"/>
    <n v="443"/>
    <m/>
    <m/>
    <x v="2"/>
    <d v="2019-03-21T12:39:13.000"/>
    <s v="Marketing Isn’t The Only Way To Go Direct To Consumer https://t.co/MknM33tDho by @LanceNeuhauser, @4Cinsights"/>
    <s v="https://adexchanger.com/data-driven-thinking/marketing-isnt-the-only-way-to-go-direct-to-consumer/"/>
    <s v="adexchanger.com"/>
    <x v="1"/>
    <m/>
    <s v="http://pbs.twimg.com/profile_images/2383604654/tfl1xfov0col4lhvcur8_normal.png"/>
    <x v="158"/>
    <s v="https://twitter.com/#!/adexchanger/status/1108709647719059457"/>
    <m/>
    <m/>
    <s v="1108709647719059457"/>
    <m/>
    <b v="0"/>
    <n v="0"/>
    <s v=""/>
    <b v="0"/>
    <s v="en"/>
    <m/>
    <s v=""/>
    <b v="0"/>
    <n v="1"/>
    <s v=""/>
    <s v="TweetDeck"/>
    <b v="0"/>
    <s v="1108709647719059457"/>
    <s v="Tweet"/>
    <n v="0"/>
    <n v="0"/>
    <m/>
    <m/>
    <m/>
    <m/>
    <m/>
    <m/>
    <m/>
    <m/>
    <n v="2"/>
    <s v="2"/>
    <s v="1"/>
    <m/>
    <m/>
    <m/>
    <m/>
    <m/>
    <m/>
    <m/>
    <m/>
    <m/>
  </r>
  <r>
    <s v="4cinsights"/>
    <s v="adexchanger"/>
    <m/>
    <m/>
    <m/>
    <m/>
    <m/>
    <m/>
    <m/>
    <m/>
    <s v="Yes"/>
    <n v="445"/>
    <m/>
    <m/>
    <x v="2"/>
    <d v="2019-02-07T14:59:25.000"/>
    <s v="RT @adexchanger: DTC Adoption Will Help Make TV A Performance Medium https://t.co/WwEoBk6218 by @LanceNeuhauser, @4Cinsights"/>
    <s v="https://adexchanger.com/tv-and-video/dtc-adoption-will-help-make-tv-a-performance-medium/"/>
    <s v="adexchanger.com"/>
    <x v="1"/>
    <m/>
    <s v="http://pbs.twimg.com/profile_images/686666576288845825/j138bbEs_normal.png"/>
    <x v="159"/>
    <s v="https://twitter.com/#!/4cinsights/status/1093524638133637120"/>
    <m/>
    <m/>
    <s v="1093524638133637120"/>
    <m/>
    <b v="0"/>
    <n v="0"/>
    <s v=""/>
    <b v="0"/>
    <s v="en"/>
    <m/>
    <s v=""/>
    <b v="0"/>
    <n v="3"/>
    <s v="1093505589232222208"/>
    <s v="Twitter Web Client"/>
    <b v="0"/>
    <s v="1093505589232222208"/>
    <s v="Tweet"/>
    <n v="0"/>
    <n v="0"/>
    <m/>
    <m/>
    <m/>
    <m/>
    <m/>
    <m/>
    <m/>
    <m/>
    <n v="2"/>
    <s v="1"/>
    <s v="2"/>
    <n v="0"/>
    <n v="0"/>
    <n v="0"/>
    <n v="0"/>
    <n v="0"/>
    <n v="0"/>
    <n v="14"/>
    <n v="100"/>
    <n v="14"/>
  </r>
  <r>
    <s v="4cinsights"/>
    <s v="adexchanger"/>
    <m/>
    <m/>
    <m/>
    <m/>
    <m/>
    <m/>
    <m/>
    <m/>
    <s v="Yes"/>
    <n v="446"/>
    <m/>
    <m/>
    <x v="2"/>
    <d v="2019-03-21T14:07:55.000"/>
    <s v="RT @adexchanger: Marketing Isn’t The Only Way To Go Direct To Consumer https://t.co/MknM33tDho by @LanceNeuhauser, @4Cinsights"/>
    <s v="https://adexchanger.com/data-driven-thinking/marketing-isnt-the-only-way-to-go-direct-to-consumer/"/>
    <s v="adexchanger.com"/>
    <x v="1"/>
    <m/>
    <s v="http://pbs.twimg.com/profile_images/686666576288845825/j138bbEs_normal.png"/>
    <x v="160"/>
    <s v="https://twitter.com/#!/4cinsights/status/1108731971767881729"/>
    <m/>
    <m/>
    <s v="1108731971767881729"/>
    <m/>
    <b v="0"/>
    <n v="0"/>
    <s v=""/>
    <b v="0"/>
    <s v="en"/>
    <m/>
    <s v=""/>
    <b v="0"/>
    <n v="1"/>
    <s v="1108709647719059457"/>
    <s v="Twitter Web Client"/>
    <b v="0"/>
    <s v="1108709647719059457"/>
    <s v="Tweet"/>
    <n v="0"/>
    <n v="0"/>
    <m/>
    <m/>
    <m/>
    <m/>
    <m/>
    <m/>
    <m/>
    <m/>
    <n v="2"/>
    <s v="1"/>
    <s v="2"/>
    <n v="0"/>
    <n v="0"/>
    <n v="0"/>
    <n v="0"/>
    <n v="0"/>
    <n v="0"/>
    <n v="16"/>
    <n v="100"/>
    <n v="16"/>
  </r>
  <r>
    <s v="aarongoldman"/>
    <s v="adexchanger"/>
    <m/>
    <m/>
    <m/>
    <m/>
    <m/>
    <m/>
    <m/>
    <m/>
    <s v="No"/>
    <n v="447"/>
    <m/>
    <m/>
    <x v="2"/>
    <d v="2019-02-07T15:01:45.000"/>
    <s v="RT @adexchanger: DTC Adoption Will Help Make TV A Performance Medium https://t.co/WwEoBk6218 by @LanceNeuhauser, @4Cinsights"/>
    <s v="https://adexchanger.com/tv-and-video/dtc-adoption-will-help-make-tv-a-performance-medium/"/>
    <s v="adexchanger.com"/>
    <x v="1"/>
    <m/>
    <s v="http://pbs.twimg.com/profile_images/504729262/who_tweeted3_normal.gif"/>
    <x v="161"/>
    <s v="https://twitter.com/#!/aarongoldman/status/1093525227177422849"/>
    <m/>
    <m/>
    <s v="1093525227177422849"/>
    <m/>
    <b v="0"/>
    <n v="0"/>
    <s v=""/>
    <b v="0"/>
    <s v="en"/>
    <m/>
    <s v=""/>
    <b v="0"/>
    <n v="3"/>
    <s v="1093505589232222208"/>
    <s v="Twitter for iPhone"/>
    <b v="0"/>
    <s v="1093505589232222208"/>
    <s v="Tweet"/>
    <n v="0"/>
    <n v="0"/>
    <m/>
    <m/>
    <m/>
    <m/>
    <m/>
    <m/>
    <m/>
    <m/>
    <n v="2"/>
    <s v="2"/>
    <s v="2"/>
    <n v="0"/>
    <n v="0"/>
    <n v="0"/>
    <n v="0"/>
    <n v="0"/>
    <n v="0"/>
    <n v="14"/>
    <n v="100"/>
    <n v="14"/>
  </r>
  <r>
    <s v="aarongoldman"/>
    <s v="adexchanger"/>
    <m/>
    <m/>
    <m/>
    <m/>
    <m/>
    <m/>
    <m/>
    <m/>
    <s v="No"/>
    <n v="448"/>
    <m/>
    <m/>
    <x v="2"/>
    <d v="2019-03-22T00:01:37.000"/>
    <s v="RT @adexchanger: Marketing Isn’t The Only Way To Go Direct To Consumer https://t.co/MknM33tDho by @LanceNeuhauser, @4Cinsights"/>
    <s v="https://adexchanger.com/data-driven-thinking/marketing-isnt-the-only-way-to-go-direct-to-consumer/"/>
    <s v="adexchanger.com"/>
    <x v="1"/>
    <m/>
    <s v="http://pbs.twimg.com/profile_images/504729262/who_tweeted3_normal.gif"/>
    <x v="162"/>
    <s v="https://twitter.com/#!/aarongoldman/status/1108881380996509696"/>
    <m/>
    <m/>
    <s v="1108881380996509696"/>
    <m/>
    <b v="0"/>
    <n v="0"/>
    <s v=""/>
    <b v="0"/>
    <s v="en"/>
    <m/>
    <s v=""/>
    <b v="0"/>
    <n v="3"/>
    <s v="1108709647719059457"/>
    <s v="Twitter for iPhone"/>
    <b v="0"/>
    <s v="1108709647719059457"/>
    <s v="Tweet"/>
    <n v="0"/>
    <n v="0"/>
    <m/>
    <m/>
    <m/>
    <m/>
    <m/>
    <m/>
    <m/>
    <m/>
    <n v="2"/>
    <s v="2"/>
    <s v="2"/>
    <n v="0"/>
    <n v="0"/>
    <n v="0"/>
    <n v="0"/>
    <n v="0"/>
    <n v="0"/>
    <n v="16"/>
    <n v="100"/>
    <n v="16"/>
  </r>
  <r>
    <s v="lanceneuhauser"/>
    <s v="adexchanger"/>
    <m/>
    <m/>
    <m/>
    <m/>
    <m/>
    <m/>
    <m/>
    <m/>
    <s v="Yes"/>
    <n v="449"/>
    <m/>
    <m/>
    <x v="2"/>
    <d v="2019-03-22T17:40:51.000"/>
    <s v="Self promo: Marketing Isn’t The Only Way To Go Direct To Consumer https://t.co/t9rYtI5qhV @AdExchanger @4Cinsights"/>
    <s v="https://adexchanger.com/data-driven-thinking/marketing-isnt-the-only-way-to-go-direct-to-consumer/"/>
    <s v="adexchanger.com"/>
    <x v="1"/>
    <m/>
    <s v="http://pbs.twimg.com/profile_images/521086833665392640/LWY7m9NF_normal.png"/>
    <x v="163"/>
    <s v="https://twitter.com/#!/lanceneuhauser/status/1109147942210940929"/>
    <m/>
    <m/>
    <s v="1109147942210940929"/>
    <m/>
    <b v="0"/>
    <n v="4"/>
    <s v=""/>
    <b v="0"/>
    <s v="en"/>
    <m/>
    <s v=""/>
    <b v="0"/>
    <n v="0"/>
    <s v=""/>
    <s v="Twitter Web Client"/>
    <b v="0"/>
    <s v="1109147942210940929"/>
    <s v="Tweet"/>
    <n v="0"/>
    <n v="0"/>
    <m/>
    <m/>
    <m/>
    <m/>
    <m/>
    <m/>
    <m/>
    <m/>
    <n v="1"/>
    <s v="2"/>
    <s v="2"/>
    <n v="0"/>
    <n v="0"/>
    <n v="0"/>
    <n v="0"/>
    <n v="0"/>
    <n v="0"/>
    <n v="15"/>
    <n v="100"/>
    <n v="15"/>
  </r>
  <r>
    <s v="3g"/>
    <s v="thesqueezecast"/>
    <m/>
    <m/>
    <m/>
    <m/>
    <m/>
    <m/>
    <m/>
    <m/>
    <s v="No"/>
    <n v="451"/>
    <m/>
    <m/>
    <x v="2"/>
    <d v="2019-03-25T21:58:31.000"/>
    <s v="The Squeeze is back! CEO @lanceneuhauser of @4Cinsights interviews @AVSeebohm of @Q_LDN on the latest episode of @thesqueezecast. https://t.co/1wcUY6wqbn"/>
    <s v="https://www.4cinsights.com/2019/03/25/episode-12-luxury-time-feat-annastasia-seebohm/"/>
    <s v="4cinsights.com"/>
    <x v="1"/>
    <m/>
    <s v="http://pbs.twimg.com/profile_images/1045548097944920064/6RVOTk78_normal.jpg"/>
    <x v="164"/>
    <s v="https://twitter.com/#!/3g/status/1110299953115680768"/>
    <m/>
    <m/>
    <s v="1110299953115680768"/>
    <m/>
    <b v="0"/>
    <n v="0"/>
    <s v=""/>
    <b v="0"/>
    <s v="en"/>
    <m/>
    <s v=""/>
    <b v="0"/>
    <n v="0"/>
    <s v=""/>
    <s v="Twitter Web App"/>
    <b v="0"/>
    <s v="1110299953115680768"/>
    <s v="Tweet"/>
    <n v="0"/>
    <n v="0"/>
    <m/>
    <m/>
    <m/>
    <m/>
    <m/>
    <m/>
    <m/>
    <m/>
    <n v="1"/>
    <s v="1"/>
    <s v="2"/>
    <m/>
    <m/>
    <m/>
    <m/>
    <m/>
    <m/>
    <m/>
    <m/>
    <m/>
  </r>
  <r>
    <s v="4cinsights"/>
    <s v="thesqueezecast"/>
    <m/>
    <m/>
    <m/>
    <m/>
    <m/>
    <m/>
    <m/>
    <m/>
    <s v="No"/>
    <n v="452"/>
    <m/>
    <m/>
    <x v="2"/>
    <d v="2019-04-01T18:57:30.000"/>
    <s v="RT @3G: The Squeeze is back! CEO @lanceneuhauser of @4Cinsights interviews @AVSeebohm of @Q_LDN on the latest episode of @thesqueezecast. hâ€¦"/>
    <m/>
    <m/>
    <x v="1"/>
    <m/>
    <s v="http://pbs.twimg.com/profile_images/686666576288845825/j138bbEs_normal.png"/>
    <x v="165"/>
    <s v="https://twitter.com/#!/4cinsights/status/1112791112345968640"/>
    <m/>
    <m/>
    <s v="1112791112345968640"/>
    <m/>
    <b v="0"/>
    <n v="0"/>
    <s v=""/>
    <b v="0"/>
    <s v="en"/>
    <m/>
    <s v=""/>
    <b v="0"/>
    <n v="2"/>
    <s v="1110299953115680768"/>
    <s v="Twitter Web Client"/>
    <b v="0"/>
    <s v="1110299953115680768"/>
    <s v="Tweet"/>
    <n v="0"/>
    <n v="0"/>
    <m/>
    <m/>
    <m/>
    <m/>
    <m/>
    <m/>
    <m/>
    <m/>
    <n v="3"/>
    <s v="1"/>
    <s v="2"/>
    <m/>
    <m/>
    <m/>
    <m/>
    <m/>
    <m/>
    <m/>
    <m/>
    <m/>
  </r>
  <r>
    <s v="4cinsights"/>
    <s v="thesqueezecast"/>
    <m/>
    <m/>
    <m/>
    <m/>
    <m/>
    <m/>
    <m/>
    <m/>
    <s v="No"/>
    <n v="453"/>
    <m/>
    <m/>
    <x v="2"/>
    <d v="2019-04-10T19:10:01.000"/>
    <s v="RT @AaronGoldman: Hard to pick a favorite ep. of @thesqueezecast but Season 2 kicked off strong with @LanceNeuhauser interviewing @AVSeeboh…"/>
    <m/>
    <m/>
    <x v="1"/>
    <m/>
    <s v="http://pbs.twimg.com/profile_images/686666576288845825/j138bbEs_normal.png"/>
    <x v="166"/>
    <s v="https://twitter.com/#!/4cinsights/status/1116055751276023809"/>
    <m/>
    <m/>
    <s v="1116055751276023809"/>
    <m/>
    <b v="0"/>
    <n v="0"/>
    <s v=""/>
    <b v="0"/>
    <s v="en"/>
    <m/>
    <s v=""/>
    <b v="0"/>
    <n v="1"/>
    <s v="1115803528168185856"/>
    <s v="Buffer"/>
    <b v="0"/>
    <s v="1115803528168185856"/>
    <s v="Tweet"/>
    <n v="0"/>
    <n v="0"/>
    <m/>
    <m/>
    <m/>
    <m/>
    <m/>
    <m/>
    <m/>
    <m/>
    <n v="3"/>
    <s v="1"/>
    <s v="2"/>
    <m/>
    <m/>
    <m/>
    <m/>
    <m/>
    <m/>
    <m/>
    <m/>
    <m/>
  </r>
  <r>
    <s v="lanceneuhauser"/>
    <s v="thesqueezecast"/>
    <m/>
    <m/>
    <m/>
    <m/>
    <m/>
    <m/>
    <m/>
    <m/>
    <s v="Yes"/>
    <n v="456"/>
    <m/>
    <m/>
    <x v="2"/>
    <d v="2019-03-28T18:18:59.000"/>
    <s v="RT @3G: The Squeeze is back! CEO @lanceneuhauser of @4Cinsights interviews @AVSeebohm of @Q_LDN on the latest episode of @thesqueezecast. h…"/>
    <m/>
    <m/>
    <x v="1"/>
    <m/>
    <s v="http://pbs.twimg.com/profile_images/521086833665392640/LWY7m9NF_normal.png"/>
    <x v="167"/>
    <s v="https://twitter.com/#!/lanceneuhauser/status/1111331866668343296"/>
    <m/>
    <m/>
    <s v="1111331866668343296"/>
    <m/>
    <b v="0"/>
    <n v="0"/>
    <s v=""/>
    <b v="0"/>
    <s v="en"/>
    <m/>
    <s v=""/>
    <b v="0"/>
    <n v="1"/>
    <s v="1110299953115680768"/>
    <s v="Twitter for iPhone"/>
    <b v="0"/>
    <s v="1110299953115680768"/>
    <s v="Tweet"/>
    <n v="0"/>
    <n v="0"/>
    <m/>
    <m/>
    <m/>
    <m/>
    <m/>
    <m/>
    <m/>
    <m/>
    <n v="1"/>
    <s v="2"/>
    <s v="2"/>
    <m/>
    <m/>
    <m/>
    <m/>
    <m/>
    <m/>
    <m/>
    <m/>
    <m/>
  </r>
  <r>
    <s v="4cinsights"/>
    <s v="q_ldn"/>
    <m/>
    <m/>
    <m/>
    <m/>
    <m/>
    <m/>
    <m/>
    <m/>
    <s v="No"/>
    <n v="458"/>
    <m/>
    <m/>
    <x v="2"/>
    <d v="2019-03-25T21:46:17.000"/>
    <s v="Tune in to our CEO @LanceNeuhauser's podcast to hear his interview with @AVSeebohm of @Q_LDN. https://t.co/Tt9PIfwMiz"/>
    <s v="https://twitter.com/thesqueezecast/status/1110296260400025600"/>
    <s v="twitter.com"/>
    <x v="1"/>
    <m/>
    <s v="http://pbs.twimg.com/profile_images/686666576288845825/j138bbEs_normal.png"/>
    <x v="168"/>
    <s v="https://twitter.com/#!/4cinsights/status/1110296872609107969"/>
    <m/>
    <m/>
    <s v="1110296872609107969"/>
    <m/>
    <b v="0"/>
    <n v="2"/>
    <s v=""/>
    <b v="1"/>
    <s v="en"/>
    <m/>
    <s v="1110296260400025600"/>
    <b v="0"/>
    <n v="0"/>
    <s v=""/>
    <s v="Twitter Web Client"/>
    <b v="0"/>
    <s v="1110296872609107969"/>
    <s v="Tweet"/>
    <n v="0"/>
    <n v="0"/>
    <m/>
    <m/>
    <m/>
    <m/>
    <m/>
    <m/>
    <m/>
    <m/>
    <n v="2"/>
    <s v="1"/>
    <s v="1"/>
    <m/>
    <m/>
    <m/>
    <m/>
    <m/>
    <m/>
    <m/>
    <m/>
    <m/>
  </r>
  <r>
    <s v="3g"/>
    <s v="4cinsights"/>
    <m/>
    <m/>
    <m/>
    <m/>
    <m/>
    <m/>
    <m/>
    <m/>
    <s v="Yes"/>
    <n v="466"/>
    <m/>
    <m/>
    <x v="2"/>
    <d v="2019-02-05T15:54:53.000"/>
    <s v="Walmart and eBay saw the greatest lift in social media engagement following TV ads in the US in December, according to @4Cinsights. https://t.co/BYow85ndAj"/>
    <s v="http://foundremote.com/retailers-join-december-tv-social-lift-rankings-leading-into-holidays"/>
    <s v="foundremote.com"/>
    <x v="1"/>
    <m/>
    <s v="http://pbs.twimg.com/profile_images/1045548097944920064/6RVOTk78_normal.jpg"/>
    <x v="169"/>
    <s v="https://twitter.com/#!/3g/status/1092813823206191105"/>
    <m/>
    <m/>
    <s v="1092813823206191105"/>
    <m/>
    <b v="0"/>
    <n v="3"/>
    <s v=""/>
    <b v="0"/>
    <s v="en"/>
    <m/>
    <s v=""/>
    <b v="0"/>
    <n v="0"/>
    <s v=""/>
    <s v="Twitter Web Client"/>
    <b v="0"/>
    <s v="1092813823206191105"/>
    <s v="Tweet"/>
    <n v="0"/>
    <n v="0"/>
    <m/>
    <m/>
    <m/>
    <m/>
    <m/>
    <m/>
    <m/>
    <m/>
    <n v="11"/>
    <s v="1"/>
    <s v="1"/>
    <n v="1"/>
    <n v="4.545454545454546"/>
    <n v="0"/>
    <n v="0"/>
    <n v="0"/>
    <n v="0"/>
    <n v="21"/>
    <n v="95.45454545454545"/>
    <n v="22"/>
  </r>
  <r>
    <s v="3g"/>
    <s v="3g"/>
    <m/>
    <m/>
    <m/>
    <m/>
    <m/>
    <m/>
    <m/>
    <m/>
    <s v="No"/>
    <n v="467"/>
    <m/>
    <m/>
    <x v="1"/>
    <d v="2019-02-05T20:29:08.000"/>
    <s v="Check out my quote while exploring the rise of the direct-to-consumer trend and what it can teach traditional marketers about data-driven campaigns in @4Cinsightsâ€™ Q4 2018 State of Media Report. https://t.co/vaMeP0CurB"/>
    <s v="http://www.4Cinsights.com/stateofmedia"/>
    <s v="4cinsights.com"/>
    <x v="1"/>
    <m/>
    <s v="http://pbs.twimg.com/profile_images/1045548097944920064/6RVOTk78_normal.jpg"/>
    <x v="170"/>
    <s v="https://twitter.com/#!/3g/status/1092882842080735232"/>
    <m/>
    <m/>
    <s v="1092882842080735232"/>
    <m/>
    <b v="0"/>
    <n v="1"/>
    <s v=""/>
    <b v="0"/>
    <s v="en"/>
    <m/>
    <s v=""/>
    <b v="0"/>
    <n v="1"/>
    <s v=""/>
    <s v="Twitter Web App"/>
    <b v="0"/>
    <s v="1092882842080735232"/>
    <s v="Tweet"/>
    <n v="0"/>
    <n v="0"/>
    <m/>
    <m/>
    <m/>
    <m/>
    <m/>
    <m/>
    <m/>
    <m/>
    <n v="1"/>
    <s v="1"/>
    <s v="1"/>
    <n v="0"/>
    <n v="0"/>
    <n v="0"/>
    <n v="0"/>
    <n v="0"/>
    <n v="0"/>
    <n v="33"/>
    <n v="100"/>
    <n v="33"/>
  </r>
  <r>
    <s v="3g"/>
    <s v="4cinsights"/>
    <m/>
    <m/>
    <m/>
    <m/>
    <m/>
    <m/>
    <m/>
    <m/>
    <s v="Yes"/>
    <n v="468"/>
    <m/>
    <m/>
    <x v="2"/>
    <d v="2019-02-12T15:56:39.000"/>
    <s v="Optimize your TV upfronts planning using audience insights through Scope by @4Cinsights. https://t.co/mIjxq64emV"/>
    <s v="https://www.4cinsights.com/2019/02/06/4c-launches-audience-driven-upfronts-planning-solution-optimize-tv-ad-budgets/"/>
    <s v="4cinsights.com"/>
    <x v="1"/>
    <m/>
    <s v="http://pbs.twimg.com/profile_images/1045548097944920064/6RVOTk78_normal.jpg"/>
    <x v="171"/>
    <s v="https://twitter.com/#!/3g/status/1095350980332400640"/>
    <m/>
    <m/>
    <s v="1095350980332400640"/>
    <m/>
    <b v="0"/>
    <n v="0"/>
    <s v=""/>
    <b v="0"/>
    <s v="en"/>
    <m/>
    <s v=""/>
    <b v="0"/>
    <n v="1"/>
    <s v=""/>
    <s v="Twitter Web App"/>
    <b v="0"/>
    <s v="1095350980332400640"/>
    <s v="Tweet"/>
    <n v="0"/>
    <n v="0"/>
    <m/>
    <m/>
    <m/>
    <m/>
    <m/>
    <m/>
    <m/>
    <m/>
    <n v="11"/>
    <s v="1"/>
    <s v="1"/>
    <n v="0"/>
    <n v="0"/>
    <n v="0"/>
    <n v="0"/>
    <n v="0"/>
    <n v="0"/>
    <n v="12"/>
    <n v="100"/>
    <n v="12"/>
  </r>
  <r>
    <s v="3g"/>
    <s v="4cinsights"/>
    <m/>
    <m/>
    <m/>
    <m/>
    <m/>
    <m/>
    <m/>
    <m/>
    <s v="Yes"/>
    <n v="470"/>
    <m/>
    <m/>
    <x v="2"/>
    <d v="2019-02-26T15:57:03.000"/>
    <s v="Chevrolet was the top broadcast primetime TV advertiser in the US in January, according to @4Cinsights. https://t.co/pg662CCiXB"/>
    <s v="https://www.4cinsights.com/resource/january-2019-us-tv-ad-rankings/"/>
    <s v="4cinsights.com"/>
    <x v="1"/>
    <m/>
    <s v="http://pbs.twimg.com/profile_images/1045548097944920064/6RVOTk78_normal.jpg"/>
    <x v="172"/>
    <s v="https://twitter.com/#!/3g/status/1100424514209497089"/>
    <m/>
    <m/>
    <s v="1100424514209497089"/>
    <m/>
    <b v="0"/>
    <n v="1"/>
    <s v=""/>
    <b v="0"/>
    <s v="en"/>
    <m/>
    <s v=""/>
    <b v="0"/>
    <n v="1"/>
    <s v=""/>
    <s v="Twitter Web App"/>
    <b v="0"/>
    <s v="1100424514209497089"/>
    <s v="Tweet"/>
    <n v="0"/>
    <n v="0"/>
    <m/>
    <m/>
    <m/>
    <m/>
    <m/>
    <m/>
    <m/>
    <m/>
    <n v="11"/>
    <s v="1"/>
    <s v="1"/>
    <n v="1"/>
    <n v="6.25"/>
    <n v="0"/>
    <n v="0"/>
    <n v="0"/>
    <n v="0"/>
    <n v="15"/>
    <n v="93.75"/>
    <n v="16"/>
  </r>
  <r>
    <s v="3g"/>
    <s v="iqmediacorp"/>
    <m/>
    <m/>
    <m/>
    <m/>
    <m/>
    <m/>
    <m/>
    <m/>
    <s v="No"/>
    <n v="479"/>
    <m/>
    <m/>
    <x v="2"/>
    <d v="2019-04-10T14:40:51.000"/>
    <s v="RT @4Cinsights: We’re excited to announce the merger of Teletrax and @iQmediacorp to create Kinetiq, the world’s largest unified TV intelli…"/>
    <m/>
    <m/>
    <x v="1"/>
    <m/>
    <s v="http://pbs.twimg.com/profile_images/1045548097944920064/6RVOTk78_normal.jpg"/>
    <x v="173"/>
    <s v="https://twitter.com/#!/3g/status/1115988016772919296"/>
    <m/>
    <m/>
    <s v="1115988016772919296"/>
    <m/>
    <b v="0"/>
    <n v="0"/>
    <s v=""/>
    <b v="0"/>
    <s v="en"/>
    <m/>
    <s v=""/>
    <b v="0"/>
    <n v="3"/>
    <s v="1115975864741761025"/>
    <s v="Twitter for iPhone"/>
    <b v="0"/>
    <s v="1115975864741761025"/>
    <s v="Tweet"/>
    <n v="0"/>
    <n v="0"/>
    <m/>
    <m/>
    <m/>
    <m/>
    <m/>
    <m/>
    <m/>
    <m/>
    <n v="1"/>
    <s v="1"/>
    <s v="3"/>
    <m/>
    <m/>
    <m/>
    <m/>
    <m/>
    <m/>
    <m/>
    <m/>
    <m/>
  </r>
  <r>
    <s v="4cinsights"/>
    <s v="3g"/>
    <m/>
    <m/>
    <m/>
    <m/>
    <m/>
    <m/>
    <m/>
    <m/>
    <s v="Yes"/>
    <n v="482"/>
    <m/>
    <m/>
    <x v="2"/>
    <d v="2019-02-06T19:55:36.000"/>
    <s v="RT @3G: Check out my quote while exploring the rise of the direct-to-consumer trend and what it can teach traditional marketers about data-…"/>
    <m/>
    <m/>
    <x v="1"/>
    <m/>
    <s v="http://pbs.twimg.com/profile_images/686666576288845825/j138bbEs_normal.png"/>
    <x v="174"/>
    <s v="https://twitter.com/#!/4cinsights/status/1093236787911294984"/>
    <m/>
    <m/>
    <s v="1093236787911294984"/>
    <m/>
    <b v="0"/>
    <n v="0"/>
    <s v=""/>
    <b v="0"/>
    <s v="en"/>
    <m/>
    <s v=""/>
    <b v="0"/>
    <n v="3"/>
    <s v="1092882842080735232"/>
    <s v="Twitter Web Client"/>
    <b v="0"/>
    <s v="1092882842080735232"/>
    <s v="Tweet"/>
    <n v="0"/>
    <n v="0"/>
    <m/>
    <m/>
    <m/>
    <m/>
    <m/>
    <m/>
    <m/>
    <m/>
    <n v="9"/>
    <s v="1"/>
    <s v="1"/>
    <n v="0"/>
    <n v="0"/>
    <n v="0"/>
    <n v="0"/>
    <n v="0"/>
    <n v="0"/>
    <n v="25"/>
    <n v="100"/>
    <n v="25"/>
  </r>
  <r>
    <s v="4cinsights"/>
    <s v="3g"/>
    <m/>
    <m/>
    <m/>
    <m/>
    <m/>
    <m/>
    <m/>
    <m/>
    <s v="Yes"/>
    <n v="483"/>
    <m/>
    <m/>
    <x v="2"/>
    <d v="2019-02-12T16:22:45.000"/>
    <s v="RT @3G: Optimize your TV upfronts planning using audience insights through Scope by @4Cinsights. https://t.co/mIjxq64emV"/>
    <s v="https://www.4cinsights.com/2019/02/06/4c-launches-audience-driven-upfronts-planning-solution-optimize-tv-ad-budgets/"/>
    <s v="4cinsights.com"/>
    <x v="1"/>
    <m/>
    <s v="http://pbs.twimg.com/profile_images/686666576288845825/j138bbEs_normal.png"/>
    <x v="175"/>
    <s v="https://twitter.com/#!/4cinsights/status/1095357549182885889"/>
    <m/>
    <m/>
    <s v="1095357549182885889"/>
    <m/>
    <b v="0"/>
    <n v="0"/>
    <s v=""/>
    <b v="0"/>
    <s v="en"/>
    <m/>
    <s v=""/>
    <b v="0"/>
    <n v="1"/>
    <s v="1095350980332400640"/>
    <s v="Twitter Web Client"/>
    <b v="0"/>
    <s v="1095350980332400640"/>
    <s v="Tweet"/>
    <n v="0"/>
    <n v="0"/>
    <m/>
    <m/>
    <m/>
    <m/>
    <m/>
    <m/>
    <m/>
    <m/>
    <n v="9"/>
    <s v="1"/>
    <s v="1"/>
    <n v="0"/>
    <n v="0"/>
    <n v="0"/>
    <n v="0"/>
    <n v="0"/>
    <n v="0"/>
    <n v="14"/>
    <n v="100"/>
    <n v="14"/>
  </r>
  <r>
    <s v="4cinsights"/>
    <s v="3g"/>
    <m/>
    <m/>
    <m/>
    <m/>
    <m/>
    <m/>
    <m/>
    <m/>
    <s v="Yes"/>
    <n v="485"/>
    <m/>
    <m/>
    <x v="2"/>
    <d v="2019-02-26T16:34:54.000"/>
    <s v="RT @3G: Chevrolet was the top broadcast primetime TV advertiser in the US in January, according to @4Cinsights. https://t.co/pg662CCiXB"/>
    <s v="https://www.4cinsights.com/resource/january-2019-us-tv-ad-rankings/"/>
    <s v="4cinsights.com"/>
    <x v="1"/>
    <m/>
    <s v="http://pbs.twimg.com/profile_images/686666576288845825/j138bbEs_normal.png"/>
    <x v="176"/>
    <s v="https://twitter.com/#!/4cinsights/status/1100434038756728833"/>
    <m/>
    <m/>
    <s v="1100434038756728833"/>
    <m/>
    <b v="0"/>
    <n v="0"/>
    <s v=""/>
    <b v="0"/>
    <s v="en"/>
    <m/>
    <s v=""/>
    <b v="0"/>
    <n v="1"/>
    <s v="1100424514209497089"/>
    <s v="Twitter Web Client"/>
    <b v="0"/>
    <s v="1100424514209497089"/>
    <s v="Tweet"/>
    <n v="0"/>
    <n v="0"/>
    <m/>
    <m/>
    <m/>
    <m/>
    <m/>
    <m/>
    <m/>
    <m/>
    <n v="9"/>
    <s v="1"/>
    <s v="1"/>
    <n v="1"/>
    <n v="5.555555555555555"/>
    <n v="0"/>
    <n v="0"/>
    <n v="0"/>
    <n v="0"/>
    <n v="17"/>
    <n v="94.44444444444444"/>
    <n v="18"/>
  </r>
  <r>
    <s v="aarongoldman"/>
    <s v="3g"/>
    <m/>
    <m/>
    <m/>
    <m/>
    <m/>
    <m/>
    <m/>
    <m/>
    <s v="Yes"/>
    <n v="491"/>
    <m/>
    <m/>
    <x v="2"/>
    <d v="2019-02-05T20:34:48.000"/>
    <s v="RT @3G: Check out my quote while exploring the rise of the direct-to-consumer trend and what it can teach traditional marketers about data-â€¦"/>
    <m/>
    <m/>
    <x v="1"/>
    <m/>
    <s v="http://pbs.twimg.com/profile_images/504729262/who_tweeted3_normal.gif"/>
    <x v="177"/>
    <s v="https://twitter.com/#!/aarongoldman/status/1092884265036140547"/>
    <m/>
    <m/>
    <s v="1092884265036140547"/>
    <m/>
    <b v="0"/>
    <n v="0"/>
    <s v=""/>
    <b v="0"/>
    <s v="en"/>
    <m/>
    <s v=""/>
    <b v="0"/>
    <n v="1"/>
    <s v="1092882842080735232"/>
    <s v="Twitter Web Client"/>
    <b v="0"/>
    <s v="1092882842080735232"/>
    <s v="Tweet"/>
    <n v="0"/>
    <n v="0"/>
    <m/>
    <m/>
    <m/>
    <m/>
    <m/>
    <m/>
    <m/>
    <m/>
    <n v="3"/>
    <s v="2"/>
    <s v="1"/>
    <n v="0"/>
    <n v="0"/>
    <n v="0"/>
    <n v="0"/>
    <n v="0"/>
    <n v="0"/>
    <n v="26"/>
    <n v="100"/>
    <n v="26"/>
  </r>
  <r>
    <s v="lanceneuhauser"/>
    <s v="3g"/>
    <m/>
    <m/>
    <m/>
    <m/>
    <m/>
    <m/>
    <m/>
    <m/>
    <s v="Yes"/>
    <n v="494"/>
    <m/>
    <m/>
    <x v="2"/>
    <d v="2019-02-07T13:33:06.000"/>
    <s v="RT @3G: Check out my quote while exploring the rise of the direct-to-consumer trend and what it can teach traditional marketers about data-…"/>
    <m/>
    <m/>
    <x v="1"/>
    <m/>
    <s v="http://pbs.twimg.com/profile_images/521086833665392640/LWY7m9NF_normal.png"/>
    <x v="178"/>
    <s v="https://twitter.com/#!/lanceneuhauser/status/1093502916864995330"/>
    <m/>
    <m/>
    <s v="1093502916864995330"/>
    <m/>
    <b v="0"/>
    <n v="0"/>
    <s v=""/>
    <b v="0"/>
    <s v="en"/>
    <m/>
    <s v=""/>
    <b v="0"/>
    <n v="3"/>
    <s v="1092882842080735232"/>
    <s v="Twitter Web App"/>
    <b v="0"/>
    <s v="1092882842080735232"/>
    <s v="Tweet"/>
    <n v="0"/>
    <n v="0"/>
    <m/>
    <m/>
    <m/>
    <m/>
    <m/>
    <m/>
    <m/>
    <m/>
    <n v="2"/>
    <s v="2"/>
    <s v="1"/>
    <n v="0"/>
    <n v="0"/>
    <n v="0"/>
    <n v="0"/>
    <n v="0"/>
    <n v="0"/>
    <n v="25"/>
    <n v="100"/>
    <n v="25"/>
  </r>
  <r>
    <s v="4cinsights"/>
    <s v="aarongoldman"/>
    <m/>
    <m/>
    <m/>
    <m/>
    <m/>
    <m/>
    <m/>
    <m/>
    <s v="Yes"/>
    <n v="496"/>
    <m/>
    <m/>
    <x v="2"/>
    <d v="2019-02-01T21:18:07.000"/>
    <s v="RT @AaronGoldman: And now deep (freeze) thoughts #PolarVortex2019 https://t.co/tuGYzKZrtN"/>
    <s v="https://www.linkedin.com/pulse/now-deep-freeze-thoughts-polarvortex2019-aaron-goldman/?published=t"/>
    <s v="linkedin.com"/>
    <x v="22"/>
    <m/>
    <s v="http://pbs.twimg.com/profile_images/686666576288845825/j138bbEs_normal.png"/>
    <x v="179"/>
    <s v="https://twitter.com/#!/4cinsights/status/1091445614901104640"/>
    <m/>
    <m/>
    <s v="1091445614901104640"/>
    <m/>
    <b v="0"/>
    <n v="0"/>
    <s v=""/>
    <b v="0"/>
    <s v="en"/>
    <m/>
    <s v=""/>
    <b v="0"/>
    <n v="1"/>
    <s v="1090996928576278529"/>
    <s v="Twitter Web Client"/>
    <b v="0"/>
    <s v="1090996928576278529"/>
    <s v="Tweet"/>
    <n v="0"/>
    <n v="0"/>
    <m/>
    <m/>
    <m/>
    <m/>
    <m/>
    <m/>
    <m/>
    <m/>
    <n v="17"/>
    <s v="1"/>
    <s v="2"/>
    <n v="0"/>
    <n v="0"/>
    <n v="1"/>
    <n v="12.5"/>
    <n v="0"/>
    <n v="0"/>
    <n v="7"/>
    <n v="87.5"/>
    <n v="8"/>
  </r>
  <r>
    <s v="4cinsights"/>
    <s v="aarongoldman"/>
    <m/>
    <m/>
    <m/>
    <m/>
    <m/>
    <m/>
    <m/>
    <m/>
    <s v="Yes"/>
    <n v="498"/>
    <m/>
    <m/>
    <x v="2"/>
    <d v="2019-02-11T19:00:31.000"/>
    <s v="RT @AaronGoldman: 4C State of Media: Parsing the D2C Phenomenon https://t.co/JvpsyYpMMf via @4cinsights #brandweek"/>
    <s v="https://www.4cinsights.com/2019/02/07/4c-state-media-parsing-d2c-phenomenon/"/>
    <s v="4cinsights.com"/>
    <x v="20"/>
    <m/>
    <s v="http://pbs.twimg.com/profile_images/686666576288845825/j138bbEs_normal.png"/>
    <x v="180"/>
    <s v="https://twitter.com/#!/4cinsights/status/1095034867388166145"/>
    <m/>
    <m/>
    <s v="1095034867388166145"/>
    <m/>
    <b v="0"/>
    <n v="0"/>
    <s v=""/>
    <b v="0"/>
    <s v="en"/>
    <m/>
    <s v=""/>
    <b v="0"/>
    <n v="2"/>
    <s v="1093539733253312513"/>
    <s v="Twitter Web Client"/>
    <b v="0"/>
    <s v="1093539733253312513"/>
    <s v="Tweet"/>
    <n v="0"/>
    <n v="0"/>
    <m/>
    <m/>
    <m/>
    <m/>
    <m/>
    <m/>
    <m/>
    <m/>
    <n v="17"/>
    <s v="1"/>
    <s v="2"/>
    <n v="0"/>
    <n v="0"/>
    <n v="0"/>
    <n v="0"/>
    <n v="0"/>
    <n v="0"/>
    <n v="13"/>
    <n v="100"/>
    <n v="13"/>
  </r>
  <r>
    <s v="4cinsights"/>
    <s v="aarongoldman"/>
    <m/>
    <m/>
    <m/>
    <m/>
    <m/>
    <m/>
    <m/>
    <m/>
    <s v="Yes"/>
    <n v="500"/>
    <m/>
    <m/>
    <x v="2"/>
    <d v="2019-02-22T18:15:38.000"/>
    <s v="RT @AaronGoldman: Here's my take on #JustBlewIt &quot;Despite Initial Negativity, Zion Williamson’s Blown-Out Shoe Actually Provides an Opportun…"/>
    <m/>
    <m/>
    <x v="19"/>
    <m/>
    <s v="http://pbs.twimg.com/profile_images/686666576288845825/j138bbEs_normal.png"/>
    <x v="181"/>
    <s v="https://twitter.com/#!/4cinsights/status/1099009839144022021"/>
    <m/>
    <m/>
    <s v="1099009839144022021"/>
    <m/>
    <b v="0"/>
    <n v="0"/>
    <s v=""/>
    <b v="0"/>
    <s v="en"/>
    <m/>
    <s v=""/>
    <b v="0"/>
    <n v="1"/>
    <s v="1098987142448103424"/>
    <s v="Twitter Web Client"/>
    <b v="0"/>
    <s v="1098987142448103424"/>
    <s v="Tweet"/>
    <n v="0"/>
    <n v="0"/>
    <m/>
    <m/>
    <m/>
    <m/>
    <m/>
    <m/>
    <m/>
    <m/>
    <n v="17"/>
    <s v="1"/>
    <s v="2"/>
    <n v="0"/>
    <n v="0"/>
    <n v="1"/>
    <n v="5"/>
    <n v="0"/>
    <n v="0"/>
    <n v="19"/>
    <n v="95"/>
    <n v="20"/>
  </r>
  <r>
    <s v="4cinsights"/>
    <s v="aarongoldman"/>
    <m/>
    <m/>
    <m/>
    <m/>
    <m/>
    <m/>
    <m/>
    <m/>
    <s v="Yes"/>
    <n v="501"/>
    <m/>
    <m/>
    <x v="2"/>
    <d v="2019-02-25T19:12:45.000"/>
    <s v="RT @AaronGoldman: ❤️ Love is in the air with affinities so clear https://t.co/Mn6h0GQNtk via @4cinsights"/>
    <s v="https://www.4cinsights.com/2019/02/21/love-air-affinities-clear/"/>
    <s v="4cinsights.com"/>
    <x v="1"/>
    <m/>
    <s v="http://pbs.twimg.com/profile_images/686666576288845825/j138bbEs_normal.png"/>
    <x v="182"/>
    <s v="https://twitter.com/#!/4cinsights/status/1100111373508448256"/>
    <m/>
    <m/>
    <s v="1100111373508448256"/>
    <m/>
    <b v="0"/>
    <n v="0"/>
    <s v=""/>
    <b v="0"/>
    <s v="en"/>
    <m/>
    <s v=""/>
    <b v="0"/>
    <n v="1"/>
    <s v="1098676642904489986"/>
    <s v="Twitter Web Client"/>
    <b v="0"/>
    <s v="1098676642904489986"/>
    <s v="Tweet"/>
    <n v="0"/>
    <n v="0"/>
    <m/>
    <m/>
    <m/>
    <m/>
    <m/>
    <m/>
    <m/>
    <m/>
    <n v="17"/>
    <s v="1"/>
    <s v="2"/>
    <n v="2"/>
    <n v="15.384615384615385"/>
    <n v="0"/>
    <n v="0"/>
    <n v="0"/>
    <n v="0"/>
    <n v="11"/>
    <n v="84.61538461538461"/>
    <n v="13"/>
  </r>
  <r>
    <s v="4cinsights"/>
    <s v="aarongoldman"/>
    <m/>
    <m/>
    <m/>
    <m/>
    <m/>
    <m/>
    <m/>
    <m/>
    <s v="Yes"/>
    <n v="502"/>
    <m/>
    <m/>
    <x v="2"/>
    <d v="2019-03-01T15:19:58.000"/>
    <s v="RT @AaronGoldman: What Brands Can Learn from Sneakergate #JustDoIt #JustBlewIt https://t.co/KtrrqhvIO3 via @4cinsights"/>
    <s v="https://www.4cinsights.com/2019/02/28/brands-can-learn-sneakergate/"/>
    <s v="4cinsights.com"/>
    <x v="23"/>
    <m/>
    <s v="http://pbs.twimg.com/profile_images/686666576288845825/j138bbEs_normal.png"/>
    <x v="183"/>
    <s v="https://twitter.com/#!/4cinsights/status/1101502344976613377"/>
    <m/>
    <m/>
    <s v="1101502344976613377"/>
    <m/>
    <b v="0"/>
    <n v="0"/>
    <s v=""/>
    <b v="0"/>
    <s v="en"/>
    <m/>
    <s v=""/>
    <b v="0"/>
    <n v="1"/>
    <s v="1101153526162644992"/>
    <s v="Twitter Web Client"/>
    <b v="0"/>
    <s v="1101153526162644992"/>
    <s v="Tweet"/>
    <n v="0"/>
    <n v="0"/>
    <m/>
    <m/>
    <m/>
    <m/>
    <m/>
    <m/>
    <m/>
    <m/>
    <n v="17"/>
    <s v="1"/>
    <s v="2"/>
    <n v="0"/>
    <n v="0"/>
    <n v="0"/>
    <n v="0"/>
    <n v="0"/>
    <n v="0"/>
    <n v="12"/>
    <n v="100"/>
    <n v="12"/>
  </r>
  <r>
    <s v="4cinsights"/>
    <s v="aarongoldman"/>
    <m/>
    <m/>
    <m/>
    <m/>
    <m/>
    <m/>
    <m/>
    <m/>
    <s v="Yes"/>
    <n v="504"/>
    <m/>
    <m/>
    <x v="2"/>
    <d v="2019-03-08T15:09:45.000"/>
    <s v="RT @AaronGoldman: We no longer interrupt this regularly scheduled program… https://t.co/L8bA08xMUw via @4cinsights"/>
    <s v="https://www.4cinsights.com/2019/03/07/no-longer-interrupt-regularly-scheduled-program/"/>
    <s v="4cinsights.com"/>
    <x v="1"/>
    <m/>
    <s v="http://pbs.twimg.com/profile_images/686666576288845825/j138bbEs_normal.png"/>
    <x v="184"/>
    <s v="https://twitter.com/#!/4cinsights/status/1104036489678204928"/>
    <m/>
    <m/>
    <s v="1104036489678204928"/>
    <m/>
    <b v="0"/>
    <n v="0"/>
    <s v=""/>
    <b v="0"/>
    <s v="en"/>
    <m/>
    <s v=""/>
    <b v="0"/>
    <n v="1"/>
    <s v="1103697766285488133"/>
    <s v="Twitter Web Client"/>
    <b v="0"/>
    <s v="1103697766285488133"/>
    <s v="Tweet"/>
    <n v="0"/>
    <n v="0"/>
    <m/>
    <m/>
    <m/>
    <m/>
    <m/>
    <m/>
    <m/>
    <m/>
    <n v="17"/>
    <s v="1"/>
    <s v="2"/>
    <n v="0"/>
    <n v="0"/>
    <n v="1"/>
    <n v="8.333333333333334"/>
    <n v="0"/>
    <n v="0"/>
    <n v="11"/>
    <n v="91.66666666666667"/>
    <n v="12"/>
  </r>
  <r>
    <s v="4cinsights"/>
    <s v="aarongoldman"/>
    <m/>
    <m/>
    <m/>
    <m/>
    <m/>
    <m/>
    <m/>
    <m/>
    <s v="Yes"/>
    <n v="505"/>
    <m/>
    <m/>
    <x v="2"/>
    <d v="2019-03-14T18:44:38.000"/>
    <s v="RT @AaronGoldman: 📌 📈 Pinterest and the Power of Paid Promotion https://t.co/tJgoObfe9q via @4cinsights"/>
    <s v="https://www.4cinsights.com/2019/03/14/pinterest-power-promotion/"/>
    <s v="4cinsights.com"/>
    <x v="1"/>
    <m/>
    <s v="http://pbs.twimg.com/profile_images/686666576288845825/j138bbEs_normal.png"/>
    <x v="185"/>
    <s v="https://twitter.com/#!/4cinsights/status/1106264890883362817"/>
    <m/>
    <m/>
    <s v="1106264890883362817"/>
    <m/>
    <b v="0"/>
    <n v="0"/>
    <s v=""/>
    <b v="0"/>
    <s v="en"/>
    <m/>
    <s v=""/>
    <b v="0"/>
    <n v="1"/>
    <s v="1106236716212457473"/>
    <s v="Twitter Web Client"/>
    <b v="0"/>
    <s v="1106236716212457473"/>
    <s v="Tweet"/>
    <n v="0"/>
    <n v="0"/>
    <m/>
    <m/>
    <m/>
    <m/>
    <m/>
    <m/>
    <m/>
    <m/>
    <n v="17"/>
    <s v="1"/>
    <s v="2"/>
    <n v="0"/>
    <n v="0"/>
    <n v="0"/>
    <n v="0"/>
    <n v="0"/>
    <n v="0"/>
    <n v="11"/>
    <n v="100"/>
    <n v="11"/>
  </r>
  <r>
    <s v="4cinsights"/>
    <s v="aarongoldman"/>
    <m/>
    <m/>
    <m/>
    <m/>
    <m/>
    <m/>
    <m/>
    <m/>
    <s v="Yes"/>
    <n v="506"/>
    <m/>
    <m/>
    <x v="2"/>
    <d v="2019-03-22T16:48:01.000"/>
    <s v="RT @AaronGoldman: Facebook and the Future of The Living Room https://t.co/3Atiy4TsuH via @4cinsights"/>
    <s v="https://www.4cinsights.com/2019/03/21/facebook-future-living-room/"/>
    <s v="4cinsights.com"/>
    <x v="1"/>
    <m/>
    <s v="http://pbs.twimg.com/profile_images/686666576288845825/j138bbEs_normal.png"/>
    <x v="186"/>
    <s v="https://twitter.com/#!/4cinsights/status/1109134647609516033"/>
    <m/>
    <m/>
    <s v="1109134647609516033"/>
    <m/>
    <b v="0"/>
    <n v="0"/>
    <s v=""/>
    <b v="0"/>
    <s v="en"/>
    <m/>
    <s v=""/>
    <b v="0"/>
    <n v="1"/>
    <s v="1108743067929059331"/>
    <s v="Twitter Web Client"/>
    <b v="0"/>
    <s v="1108743067929059331"/>
    <s v="Tweet"/>
    <n v="0"/>
    <n v="0"/>
    <m/>
    <m/>
    <m/>
    <m/>
    <m/>
    <m/>
    <m/>
    <m/>
    <n v="17"/>
    <s v="1"/>
    <s v="2"/>
    <n v="0"/>
    <n v="0"/>
    <n v="0"/>
    <n v="0"/>
    <n v="0"/>
    <n v="0"/>
    <n v="12"/>
    <n v="100"/>
    <n v="12"/>
  </r>
  <r>
    <s v="4cinsights"/>
    <s v="aarongoldman"/>
    <m/>
    <m/>
    <m/>
    <m/>
    <m/>
    <m/>
    <m/>
    <m/>
    <s v="Yes"/>
    <n v="507"/>
    <m/>
    <m/>
    <x v="2"/>
    <d v="2019-03-28T19:52:51.000"/>
    <s v="RT @AaronGoldman: March Madness from A(ffinity) to Z(ion) https://t.co/a63ACZotCm via @4cinsights"/>
    <s v="https://www.4cinsights.com/2019/03/28/march-madness-affinity-zion/"/>
    <s v="4cinsights.com"/>
    <x v="1"/>
    <m/>
    <s v="http://pbs.twimg.com/profile_images/686666576288845825/j138bbEs_normal.png"/>
    <x v="187"/>
    <s v="https://twitter.com/#!/4cinsights/status/1111355488199983105"/>
    <m/>
    <m/>
    <s v="1111355488199983105"/>
    <m/>
    <b v="0"/>
    <n v="0"/>
    <s v=""/>
    <b v="0"/>
    <s v="en"/>
    <m/>
    <s v=""/>
    <b v="0"/>
    <n v="0"/>
    <s v="1111306616845058049"/>
    <s v="Twitter Web Client"/>
    <b v="0"/>
    <s v="1111306616845058049"/>
    <s v="Tweet"/>
    <n v="0"/>
    <n v="0"/>
    <m/>
    <m/>
    <m/>
    <m/>
    <m/>
    <m/>
    <m/>
    <m/>
    <n v="17"/>
    <s v="1"/>
    <s v="2"/>
    <n v="0"/>
    <n v="0"/>
    <n v="1"/>
    <n v="8.333333333333334"/>
    <n v="0"/>
    <n v="0"/>
    <n v="11"/>
    <n v="91.66666666666667"/>
    <n v="12"/>
  </r>
  <r>
    <s v="4cinsights"/>
    <s v="aarongoldman"/>
    <m/>
    <m/>
    <m/>
    <m/>
    <m/>
    <m/>
    <m/>
    <m/>
    <s v="Yes"/>
    <n v="508"/>
    <m/>
    <m/>
    <x v="2"/>
    <d v="2019-04-04T18:17:31.000"/>
    <s v="RT @AaronGoldman: I Pity the April Fool https://t.co/FC7nPXZYW9 via @4Cinsights https://t.co/cvITDRtVzL"/>
    <s v="https://www.4cinsights.com/2019/04/04/pity-april-fool/"/>
    <s v="4cinsights.com"/>
    <x v="1"/>
    <s v="https://pbs.twimg.com/media/D3UNHY4XoAAf4rD.jpg"/>
    <s v="https://pbs.twimg.com/media/D3UNHY4XoAAf4rD.jpg"/>
    <x v="188"/>
    <s v="https://twitter.com/#!/4cinsights/status/1113868212154916870"/>
    <m/>
    <m/>
    <s v="1113868212154916870"/>
    <m/>
    <b v="0"/>
    <n v="0"/>
    <s v=""/>
    <b v="0"/>
    <s v="en"/>
    <m/>
    <s v=""/>
    <b v="0"/>
    <n v="1"/>
    <s v="1113812596191322114"/>
    <s v="Twitter Web Client"/>
    <b v="0"/>
    <s v="1113812596191322114"/>
    <s v="Tweet"/>
    <n v="0"/>
    <n v="0"/>
    <m/>
    <m/>
    <m/>
    <m/>
    <m/>
    <m/>
    <m/>
    <m/>
    <n v="17"/>
    <s v="1"/>
    <s v="2"/>
    <n v="0"/>
    <n v="0"/>
    <n v="2"/>
    <n v="22.22222222222222"/>
    <n v="0"/>
    <n v="0"/>
    <n v="7"/>
    <n v="77.77777777777777"/>
    <n v="9"/>
  </r>
  <r>
    <s v="4cinsights"/>
    <s v="aarongoldman"/>
    <m/>
    <m/>
    <m/>
    <m/>
    <m/>
    <m/>
    <m/>
    <m/>
    <s v="Yes"/>
    <n v="510"/>
    <m/>
    <m/>
    <x v="2"/>
    <d v="2019-04-10T14:09:00.000"/>
    <s v="RT @AaronGoldman: Bringing new energy to the TV analytics space! Kinetiq combines @iQmediacorp and @teletrax to form the world’s largest un…"/>
    <m/>
    <m/>
    <x v="1"/>
    <m/>
    <s v="http://pbs.twimg.com/profile_images/686666576288845825/j138bbEs_normal.png"/>
    <x v="189"/>
    <s v="https://twitter.com/#!/4cinsights/status/1115980001738883072"/>
    <m/>
    <m/>
    <s v="1115980001738883072"/>
    <m/>
    <b v="0"/>
    <n v="0"/>
    <s v=""/>
    <b v="0"/>
    <s v="en"/>
    <m/>
    <s v=""/>
    <b v="0"/>
    <n v="3"/>
    <s v="1115931764243955713"/>
    <s v="Twitter Web Client"/>
    <b v="0"/>
    <s v="1115931764243955713"/>
    <s v="Tweet"/>
    <n v="0"/>
    <n v="0"/>
    <m/>
    <m/>
    <m/>
    <m/>
    <m/>
    <m/>
    <m/>
    <m/>
    <n v="17"/>
    <s v="1"/>
    <s v="2"/>
    <m/>
    <m/>
    <m/>
    <m/>
    <m/>
    <m/>
    <m/>
    <m/>
    <m/>
  </r>
  <r>
    <s v="4cinsights"/>
    <s v="aarongoldman"/>
    <m/>
    <m/>
    <m/>
    <m/>
    <m/>
    <m/>
    <m/>
    <m/>
    <s v="Yes"/>
    <n v="512"/>
    <m/>
    <m/>
    <x v="2"/>
    <d v="2019-04-11T20:52:29.000"/>
    <s v="RT @AaronGoldman: A Report Has No Name #forthethrone #gameofthrones #got https://t.co/jsaKE0I7HA via @4cinsights"/>
    <s v="https://www.4cinsights.com/resource/report-no-name/"/>
    <s v="4cinsights.com"/>
    <x v="13"/>
    <m/>
    <s v="http://pbs.twimg.com/profile_images/686666576288845825/j138bbEs_normal.png"/>
    <x v="190"/>
    <s v="https://twitter.com/#!/4cinsights/status/1116443925995294720"/>
    <m/>
    <m/>
    <s v="1116443925995294720"/>
    <m/>
    <b v="0"/>
    <n v="0"/>
    <s v=""/>
    <b v="0"/>
    <s v="es"/>
    <m/>
    <s v=""/>
    <b v="0"/>
    <n v="2"/>
    <s v="1116442139855065088"/>
    <s v="Twitter Web Client"/>
    <b v="0"/>
    <s v="1116442139855065088"/>
    <s v="Tweet"/>
    <n v="0"/>
    <n v="0"/>
    <m/>
    <m/>
    <m/>
    <m/>
    <m/>
    <m/>
    <m/>
    <m/>
    <n v="17"/>
    <s v="1"/>
    <s v="2"/>
    <n v="0"/>
    <n v="0"/>
    <n v="0"/>
    <n v="0"/>
    <n v="0"/>
    <n v="0"/>
    <n v="12"/>
    <n v="100"/>
    <n v="12"/>
  </r>
  <r>
    <s v="aarongoldman"/>
    <s v="aarongoldman"/>
    <m/>
    <m/>
    <m/>
    <m/>
    <m/>
    <m/>
    <m/>
    <m/>
    <s v="No"/>
    <n v="513"/>
    <m/>
    <m/>
    <x v="1"/>
    <d v="2019-01-31T15:35:12.000"/>
    <s v="And now deep (freeze) thoughts #PolarVortex2019 https://t.co/tuGYzKZrtN"/>
    <s v="https://www.linkedin.com/pulse/now-deep-freeze-thoughts-polarvortex2019-aaron-goldman/?published=t"/>
    <s v="linkedin.com"/>
    <x v="22"/>
    <m/>
    <s v="http://pbs.twimg.com/profile_images/504729262/who_tweeted3_normal.gif"/>
    <x v="191"/>
    <s v="https://twitter.com/#!/aarongoldman/status/1090996928576278529"/>
    <m/>
    <m/>
    <s v="1090996928576278529"/>
    <m/>
    <b v="0"/>
    <n v="0"/>
    <s v=""/>
    <b v="0"/>
    <s v="en"/>
    <m/>
    <s v=""/>
    <b v="0"/>
    <n v="1"/>
    <s v=""/>
    <s v="Twitter Web Client"/>
    <b v="0"/>
    <s v="1090996928576278529"/>
    <s v="Retweet"/>
    <n v="0"/>
    <n v="0"/>
    <m/>
    <m/>
    <m/>
    <m/>
    <m/>
    <m/>
    <m/>
    <m/>
    <n v="1"/>
    <s v="2"/>
    <s v="2"/>
    <n v="0"/>
    <n v="0"/>
    <n v="1"/>
    <n v="16.666666666666668"/>
    <n v="0"/>
    <n v="0"/>
    <n v="5"/>
    <n v="83.33333333333333"/>
    <n v="6"/>
  </r>
  <r>
    <s v="aarongoldman"/>
    <s v="4cinsights"/>
    <m/>
    <m/>
    <m/>
    <m/>
    <m/>
    <m/>
    <m/>
    <m/>
    <s v="Yes"/>
    <n v="514"/>
    <m/>
    <m/>
    <x v="2"/>
    <d v="2019-02-06T16:43:51.000"/>
    <s v="RT @4Cinsights: Learn how you can optimize your TV Upfronts planning through Scope by 4C. #4CTheFutureofMedia https://t.co/U4OBaKlGKj"/>
    <s v="https://www.4cinsights.com/2019/02/06/4c-launches-audience-driven-upfronts-planning-solution-optimize-tv-ad-budgets/?utm_source=twitter&amp;utm_medium=organic_social&amp;utm_campaign=pressreleases&amp;utm_content=tvupfronts"/>
    <s v="4cinsights.com"/>
    <x v="6"/>
    <m/>
    <s v="http://pbs.twimg.com/profile_images/504729262/who_tweeted3_normal.gif"/>
    <x v="192"/>
    <s v="https://twitter.com/#!/aarongoldman/status/1093188533806870528"/>
    <m/>
    <m/>
    <s v="1093188533806870528"/>
    <m/>
    <b v="0"/>
    <n v="0"/>
    <s v=""/>
    <b v="0"/>
    <s v="en"/>
    <m/>
    <s v=""/>
    <b v="0"/>
    <n v="1"/>
    <s v="1093181880512466945"/>
    <s v="Twitter for iPhone"/>
    <b v="0"/>
    <s v="1093181880512466945"/>
    <s v="Tweet"/>
    <n v="0"/>
    <n v="0"/>
    <m/>
    <m/>
    <m/>
    <m/>
    <m/>
    <m/>
    <m/>
    <m/>
    <n v="23"/>
    <s v="2"/>
    <s v="1"/>
    <n v="0"/>
    <n v="0"/>
    <n v="0"/>
    <n v="0"/>
    <n v="0"/>
    <n v="0"/>
    <n v="16"/>
    <n v="100"/>
    <n v="16"/>
  </r>
  <r>
    <s v="aarongoldman"/>
    <s v="4cinsights"/>
    <m/>
    <m/>
    <m/>
    <m/>
    <m/>
    <m/>
    <m/>
    <m/>
    <s v="Yes"/>
    <n v="515"/>
    <m/>
    <m/>
    <x v="2"/>
    <d v="2019-02-06T17:05:35.000"/>
    <s v="“This year marks a watershed moment for the upfronts as buyers and sellers embrace truly data-driven methodologies.” @LanceNeuhauser #4CTheFutureofMedia https://t.co/mQf0UtZyx9 via @4cinsights"/>
    <s v="https://www.4cinsights.com/2019/02/06/4c-launches-audience-driven-upfronts-planning-solution-optimize-tv-ad-budgets/"/>
    <s v="4cinsights.com"/>
    <x v="6"/>
    <m/>
    <s v="http://pbs.twimg.com/profile_images/504729262/who_tweeted3_normal.gif"/>
    <x v="193"/>
    <s v="https://twitter.com/#!/aarongoldman/status/1093194002994745344"/>
    <m/>
    <m/>
    <s v="1093194002994745344"/>
    <m/>
    <b v="0"/>
    <n v="0"/>
    <s v=""/>
    <b v="0"/>
    <s v="en"/>
    <m/>
    <s v=""/>
    <b v="0"/>
    <n v="1"/>
    <s v=""/>
    <s v="Twitter for iPhone"/>
    <b v="0"/>
    <s v="1093194002994745344"/>
    <s v="Tweet"/>
    <n v="0"/>
    <n v="0"/>
    <m/>
    <m/>
    <m/>
    <m/>
    <m/>
    <m/>
    <m/>
    <m/>
    <n v="23"/>
    <s v="2"/>
    <s v="1"/>
    <m/>
    <m/>
    <m/>
    <m/>
    <m/>
    <m/>
    <m/>
    <m/>
    <m/>
  </r>
  <r>
    <s v="aarongoldman"/>
    <s v="4cinsights"/>
    <m/>
    <m/>
    <m/>
    <m/>
    <m/>
    <m/>
    <m/>
    <m/>
    <s v="Yes"/>
    <n v="519"/>
    <m/>
    <m/>
    <x v="2"/>
    <d v="2019-02-07T15:59:24.000"/>
    <s v="4C State of Media: Parsing the D2C Phenomenon https://t.co/JvpsyYpMMf via @4cinsights #brandweek"/>
    <s v="https://www.4cinsights.com/2019/02/07/4c-state-media-parsing-d2c-phenomenon/"/>
    <s v="4cinsights.com"/>
    <x v="20"/>
    <m/>
    <s v="http://pbs.twimg.com/profile_images/504729262/who_tweeted3_normal.gif"/>
    <x v="194"/>
    <s v="https://twitter.com/#!/aarongoldman/status/1093539733253312513"/>
    <m/>
    <m/>
    <s v="1093539733253312513"/>
    <m/>
    <b v="0"/>
    <n v="1"/>
    <s v=""/>
    <b v="0"/>
    <s v="en"/>
    <m/>
    <s v=""/>
    <b v="0"/>
    <n v="1"/>
    <s v=""/>
    <s v="Twitter Web Client"/>
    <b v="0"/>
    <s v="1093539733253312513"/>
    <s v="Tweet"/>
    <n v="0"/>
    <n v="0"/>
    <m/>
    <m/>
    <m/>
    <m/>
    <m/>
    <m/>
    <m/>
    <m/>
    <n v="23"/>
    <s v="2"/>
    <s v="1"/>
    <n v="0"/>
    <n v="0"/>
    <n v="0"/>
    <n v="0"/>
    <n v="0"/>
    <n v="0"/>
    <n v="11"/>
    <n v="100"/>
    <n v="11"/>
  </r>
  <r>
    <s v="aarongoldman"/>
    <s v="4cinsights"/>
    <m/>
    <m/>
    <m/>
    <m/>
    <m/>
    <m/>
    <m/>
    <m/>
    <s v="Yes"/>
    <n v="520"/>
    <m/>
    <m/>
    <x v="2"/>
    <d v="2019-02-14T16:42:38.000"/>
    <s v="&quot;Rising to the Challenge(r) Brands&quot; #brandweek https://t.co/nG2pcg7vY5 via @4cinsights"/>
    <s v="https://www.4cinsights.com/2019/02/14/rising-challenger-brands/"/>
    <s v="4cinsights.com"/>
    <x v="20"/>
    <m/>
    <s v="http://pbs.twimg.com/profile_images/504729262/who_tweeted3_normal.gif"/>
    <x v="195"/>
    <s v="https://twitter.com/#!/aarongoldman/status/1096087328714559488"/>
    <m/>
    <m/>
    <s v="1096087328714559488"/>
    <m/>
    <b v="0"/>
    <n v="0"/>
    <s v=""/>
    <b v="0"/>
    <s v="en"/>
    <m/>
    <s v=""/>
    <b v="0"/>
    <n v="0"/>
    <s v=""/>
    <s v="Twitter Web Client"/>
    <b v="0"/>
    <s v="1096087328714559488"/>
    <s v="Tweet"/>
    <n v="0"/>
    <n v="0"/>
    <m/>
    <m/>
    <m/>
    <m/>
    <m/>
    <m/>
    <m/>
    <m/>
    <n v="23"/>
    <s v="2"/>
    <s v="1"/>
    <n v="0"/>
    <n v="0"/>
    <n v="0"/>
    <n v="0"/>
    <n v="0"/>
    <n v="0"/>
    <n v="9"/>
    <n v="100"/>
    <n v="9"/>
  </r>
  <r>
    <s v="aarongoldman"/>
    <s v="4cinsights"/>
    <m/>
    <m/>
    <m/>
    <m/>
    <m/>
    <m/>
    <m/>
    <m/>
    <s v="Yes"/>
    <n v="522"/>
    <m/>
    <m/>
    <x v="2"/>
    <d v="2019-02-19T14:32:01.000"/>
    <s v="RT @LanceNeuhauser: Optimize your TV upfronts planning using audience insights through Scope by @4Cinsights. https://t.co/hHy6ovbFUc"/>
    <s v="https://www.4cinsights.com/2019/02/06/4c-launches-audience-driven-upfronts-planning-solution-optimize-tv-ad-budgets/"/>
    <s v="4cinsights.com"/>
    <x v="1"/>
    <m/>
    <s v="http://pbs.twimg.com/profile_images/504729262/who_tweeted3_normal.gif"/>
    <x v="196"/>
    <s v="https://twitter.com/#!/aarongoldman/status/1097866399068741632"/>
    <m/>
    <m/>
    <s v="1097866399068741632"/>
    <m/>
    <b v="0"/>
    <n v="0"/>
    <s v=""/>
    <b v="0"/>
    <s v="en"/>
    <m/>
    <s v=""/>
    <b v="0"/>
    <n v="2"/>
    <s v="1097690261176619008"/>
    <s v="Twitter for iPhone"/>
    <b v="0"/>
    <s v="1097690261176619008"/>
    <s v="Tweet"/>
    <n v="0"/>
    <n v="0"/>
    <m/>
    <m/>
    <m/>
    <m/>
    <m/>
    <m/>
    <m/>
    <m/>
    <n v="23"/>
    <s v="2"/>
    <s v="1"/>
    <m/>
    <m/>
    <m/>
    <m/>
    <m/>
    <m/>
    <m/>
    <m/>
    <m/>
  </r>
  <r>
    <s v="aarongoldman"/>
    <s v="4cinsights"/>
    <m/>
    <m/>
    <m/>
    <m/>
    <m/>
    <m/>
    <m/>
    <m/>
    <s v="Yes"/>
    <n v="524"/>
    <m/>
    <m/>
    <x v="2"/>
    <d v="2019-02-21T20:11:38.000"/>
    <s v="❤️ Love is in the air with affinities so clear https://t.co/Mn6h0GQNtk via @4cinsights"/>
    <s v="https://www.4cinsights.com/2019/02/21/love-air-affinities-clear/"/>
    <s v="4cinsights.com"/>
    <x v="1"/>
    <m/>
    <s v="http://pbs.twimg.com/profile_images/504729262/who_tweeted3_normal.gif"/>
    <x v="197"/>
    <s v="https://twitter.com/#!/aarongoldman/status/1098676642904489986"/>
    <m/>
    <m/>
    <s v="1098676642904489986"/>
    <m/>
    <b v="0"/>
    <n v="0"/>
    <s v=""/>
    <b v="0"/>
    <s v="en"/>
    <m/>
    <s v=""/>
    <b v="0"/>
    <n v="0"/>
    <s v=""/>
    <s v="Twitter Web Client"/>
    <b v="0"/>
    <s v="1098676642904489986"/>
    <s v="Tweet"/>
    <n v="0"/>
    <n v="0"/>
    <m/>
    <m/>
    <m/>
    <m/>
    <m/>
    <m/>
    <m/>
    <m/>
    <n v="23"/>
    <s v="2"/>
    <s v="1"/>
    <n v="2"/>
    <n v="18.181818181818183"/>
    <n v="0"/>
    <n v="0"/>
    <n v="0"/>
    <n v="0"/>
    <n v="9"/>
    <n v="81.81818181818181"/>
    <n v="11"/>
  </r>
  <r>
    <s v="aarongoldman"/>
    <s v="4cinsights"/>
    <m/>
    <m/>
    <m/>
    <m/>
    <m/>
    <m/>
    <m/>
    <m/>
    <s v="Yes"/>
    <n v="525"/>
    <m/>
    <m/>
    <x v="2"/>
    <d v="2019-02-28T16:13:53.000"/>
    <s v="What Brands Can Learn from Sneakergate #JustDoIt #JustBlewIt https://t.co/KtrrqhvIO3 via @4cinsights"/>
    <s v="https://www.4cinsights.com/2019/02/28/brands-can-learn-sneakergate/"/>
    <s v="4cinsights.com"/>
    <x v="23"/>
    <m/>
    <s v="http://pbs.twimg.com/profile_images/504729262/who_tweeted3_normal.gif"/>
    <x v="198"/>
    <s v="https://twitter.com/#!/aarongoldman/status/1101153526162644992"/>
    <m/>
    <m/>
    <s v="1101153526162644992"/>
    <m/>
    <b v="0"/>
    <n v="0"/>
    <s v=""/>
    <b v="0"/>
    <s v="en"/>
    <m/>
    <s v=""/>
    <b v="0"/>
    <n v="0"/>
    <s v=""/>
    <s v="Twitter Web Client"/>
    <b v="0"/>
    <s v="1101153526162644992"/>
    <s v="Tweet"/>
    <n v="0"/>
    <n v="0"/>
    <m/>
    <m/>
    <m/>
    <m/>
    <m/>
    <m/>
    <m/>
    <m/>
    <n v="23"/>
    <s v="2"/>
    <s v="1"/>
    <n v="0"/>
    <n v="0"/>
    <n v="0"/>
    <n v="0"/>
    <n v="0"/>
    <n v="0"/>
    <n v="10"/>
    <n v="100"/>
    <n v="10"/>
  </r>
  <r>
    <s v="aarongoldman"/>
    <s v="4cinsights"/>
    <m/>
    <m/>
    <m/>
    <m/>
    <m/>
    <m/>
    <m/>
    <m/>
    <s v="Yes"/>
    <n v="527"/>
    <m/>
    <m/>
    <x v="2"/>
    <d v="2019-03-07T16:43:47.000"/>
    <s v="We no longer interrupt this regularly scheduled program… https://t.co/L8bA08xMUw via @4cinsights"/>
    <s v="https://www.4cinsights.com/2019/03/07/no-longer-interrupt-regularly-scheduled-program/"/>
    <s v="4cinsights.com"/>
    <x v="1"/>
    <m/>
    <s v="http://pbs.twimg.com/profile_images/504729262/who_tweeted3_normal.gif"/>
    <x v="199"/>
    <s v="https://twitter.com/#!/aarongoldman/status/1103697766285488133"/>
    <m/>
    <m/>
    <s v="1103697766285488133"/>
    <m/>
    <b v="0"/>
    <n v="0"/>
    <s v=""/>
    <b v="0"/>
    <s v="en"/>
    <m/>
    <s v=""/>
    <b v="0"/>
    <n v="1"/>
    <s v=""/>
    <s v="Twitter Web Client"/>
    <b v="0"/>
    <s v="1103697766285488133"/>
    <s v="Tweet"/>
    <n v="0"/>
    <n v="0"/>
    <m/>
    <m/>
    <m/>
    <m/>
    <m/>
    <m/>
    <m/>
    <m/>
    <n v="23"/>
    <s v="2"/>
    <s v="1"/>
    <n v="0"/>
    <n v="0"/>
    <n v="1"/>
    <n v="10"/>
    <n v="0"/>
    <n v="0"/>
    <n v="9"/>
    <n v="90"/>
    <n v="10"/>
  </r>
  <r>
    <s v="aarongoldman"/>
    <s v="4cinsights"/>
    <m/>
    <m/>
    <m/>
    <m/>
    <m/>
    <m/>
    <m/>
    <m/>
    <s v="Yes"/>
    <n v="530"/>
    <m/>
    <m/>
    <x v="2"/>
    <d v="2019-03-14T16:52:40.000"/>
    <s v="📌 📈 Pinterest and the Power of Paid Promotion https://t.co/tJgoObfe9q via @4cinsights"/>
    <s v="https://www.4cinsights.com/2019/03/14/pinterest-power-promotion/"/>
    <s v="4cinsights.com"/>
    <x v="1"/>
    <m/>
    <s v="http://pbs.twimg.com/profile_images/504729262/who_tweeted3_normal.gif"/>
    <x v="200"/>
    <s v="https://twitter.com/#!/aarongoldman/status/1106236716212457473"/>
    <m/>
    <m/>
    <s v="1106236716212457473"/>
    <m/>
    <b v="0"/>
    <n v="0"/>
    <s v=""/>
    <b v="0"/>
    <s v="en"/>
    <m/>
    <s v=""/>
    <b v="0"/>
    <n v="0"/>
    <s v=""/>
    <s v="Twitter Web Client"/>
    <b v="0"/>
    <s v="1106236716212457473"/>
    <s v="Tweet"/>
    <n v="0"/>
    <n v="0"/>
    <m/>
    <m/>
    <m/>
    <m/>
    <m/>
    <m/>
    <m/>
    <m/>
    <n v="23"/>
    <s v="2"/>
    <s v="1"/>
    <n v="0"/>
    <n v="0"/>
    <n v="0"/>
    <n v="0"/>
    <n v="0"/>
    <n v="0"/>
    <n v="9"/>
    <n v="100"/>
    <n v="9"/>
  </r>
  <r>
    <s v="aarongoldman"/>
    <s v="4cinsights"/>
    <m/>
    <m/>
    <m/>
    <m/>
    <m/>
    <m/>
    <m/>
    <m/>
    <s v="Yes"/>
    <n v="531"/>
    <m/>
    <m/>
    <x v="2"/>
    <d v="2019-03-21T14:52:01.000"/>
    <s v="Facebook and the Future of The Living Room https://t.co/3Atiy4TsuH via @4cinsights"/>
    <s v="https://www.4cinsights.com/2019/03/21/facebook-future-living-room/"/>
    <s v="4cinsights.com"/>
    <x v="1"/>
    <m/>
    <s v="http://pbs.twimg.com/profile_images/504729262/who_tweeted3_normal.gif"/>
    <x v="201"/>
    <s v="https://twitter.com/#!/aarongoldman/status/1108743067929059331"/>
    <m/>
    <m/>
    <s v="1108743067929059331"/>
    <m/>
    <b v="0"/>
    <n v="0"/>
    <s v=""/>
    <b v="0"/>
    <s v="en"/>
    <m/>
    <s v=""/>
    <b v="0"/>
    <n v="0"/>
    <s v=""/>
    <s v="Twitter Web Client"/>
    <b v="0"/>
    <s v="1108743067929059331"/>
    <s v="Tweet"/>
    <n v="0"/>
    <n v="0"/>
    <m/>
    <m/>
    <m/>
    <m/>
    <m/>
    <m/>
    <m/>
    <m/>
    <n v="23"/>
    <s v="2"/>
    <s v="1"/>
    <n v="0"/>
    <n v="0"/>
    <n v="0"/>
    <n v="0"/>
    <n v="0"/>
    <n v="0"/>
    <n v="10"/>
    <n v="100"/>
    <n v="10"/>
  </r>
  <r>
    <s v="aarongoldman"/>
    <s v="4cinsights"/>
    <m/>
    <m/>
    <m/>
    <m/>
    <m/>
    <m/>
    <m/>
    <m/>
    <s v="Yes"/>
    <n v="534"/>
    <m/>
    <m/>
    <x v="2"/>
    <d v="2019-03-28T16:38:39.000"/>
    <s v="March Madness from A(ffinity) to Z(ion) https://t.co/a63ACZotCm via @4cinsights"/>
    <s v="https://www.4cinsights.com/2019/03/28/march-madness-affinity-zion/"/>
    <s v="4cinsights.com"/>
    <x v="1"/>
    <m/>
    <s v="http://pbs.twimg.com/profile_images/504729262/who_tweeted3_normal.gif"/>
    <x v="202"/>
    <s v="https://twitter.com/#!/aarongoldman/status/1111306616845058049"/>
    <m/>
    <m/>
    <s v="1111306616845058049"/>
    <m/>
    <b v="0"/>
    <n v="0"/>
    <s v=""/>
    <b v="0"/>
    <s v="en"/>
    <m/>
    <s v=""/>
    <b v="0"/>
    <n v="0"/>
    <s v=""/>
    <s v="Twitter for iPhone"/>
    <b v="0"/>
    <s v="1111306616845058049"/>
    <s v="Tweet"/>
    <n v="0"/>
    <n v="0"/>
    <m/>
    <m/>
    <m/>
    <m/>
    <m/>
    <m/>
    <m/>
    <m/>
    <n v="23"/>
    <s v="2"/>
    <s v="1"/>
    <n v="0"/>
    <n v="0"/>
    <n v="1"/>
    <n v="10"/>
    <n v="0"/>
    <n v="0"/>
    <n v="9"/>
    <n v="90"/>
    <n v="10"/>
  </r>
  <r>
    <s v="aarongoldman"/>
    <s v="4cinsights"/>
    <m/>
    <m/>
    <m/>
    <m/>
    <m/>
    <m/>
    <m/>
    <m/>
    <s v="Yes"/>
    <n v="535"/>
    <m/>
    <m/>
    <x v="2"/>
    <d v="2019-04-04T14:36:31.000"/>
    <s v="I Pity the April Fool https://t.co/FC7nPXZYW9 via @4Cinsights https://t.co/cvITDRtVzL"/>
    <s v="https://www.4cinsights.com/2019/04/04/pity-april-fool/"/>
    <s v="4cinsights.com"/>
    <x v="1"/>
    <s v="https://pbs.twimg.com/media/D3UNHY4XoAAf4rD.jpg"/>
    <s v="https://pbs.twimg.com/media/D3UNHY4XoAAf4rD.jpg"/>
    <x v="203"/>
    <s v="https://twitter.com/#!/aarongoldman/status/1113812596191322114"/>
    <m/>
    <m/>
    <s v="1113812596191322114"/>
    <m/>
    <b v="0"/>
    <n v="1"/>
    <s v=""/>
    <b v="0"/>
    <s v="en"/>
    <m/>
    <s v=""/>
    <b v="0"/>
    <n v="1"/>
    <s v=""/>
    <s v="Twitter Web Client"/>
    <b v="0"/>
    <s v="1113812596191322114"/>
    <s v="Tweet"/>
    <n v="0"/>
    <n v="0"/>
    <m/>
    <m/>
    <m/>
    <m/>
    <m/>
    <m/>
    <m/>
    <m/>
    <n v="23"/>
    <s v="2"/>
    <s v="1"/>
    <n v="0"/>
    <n v="0"/>
    <n v="2"/>
    <n v="28.571428571428573"/>
    <n v="0"/>
    <n v="0"/>
    <n v="5"/>
    <n v="71.42857142857143"/>
    <n v="7"/>
  </r>
  <r>
    <s v="aarongoldman"/>
    <s v="4cinsights"/>
    <m/>
    <m/>
    <m/>
    <m/>
    <m/>
    <m/>
    <m/>
    <m/>
    <s v="Yes"/>
    <n v="538"/>
    <m/>
    <m/>
    <x v="2"/>
    <d v="2019-04-10T10:57:20.000"/>
    <s v="Bringing new energy to the TV analytics space! Kinetiq combines @iQmediacorp and @teletrax to form the world’s largest unified TV intelligence network. https://t.co/9eklbW22g0 via @4Cinsights https://t.co/M7jeaIVPSw"/>
    <s v="https://www.4cinsights.com/2019/04/10/4c-acquires-stake-in-iq-media-jointly-create-kinetiq-worlds-largest-unified-tv-intelligence-network/"/>
    <s v="4cinsights.com"/>
    <x v="1"/>
    <s v="https://pbs.twimg.com/media/D3yWBj6X4AIlb1d.jpg"/>
    <s v="https://pbs.twimg.com/media/D3yWBj6X4AIlb1d.jpg"/>
    <x v="204"/>
    <s v="https://twitter.com/#!/aarongoldman/status/1115931764243955713"/>
    <m/>
    <m/>
    <s v="1115931764243955713"/>
    <m/>
    <b v="0"/>
    <n v="2"/>
    <s v=""/>
    <b v="0"/>
    <s v="en"/>
    <m/>
    <s v=""/>
    <b v="0"/>
    <n v="3"/>
    <s v=""/>
    <s v="Twitter for iPhone"/>
    <b v="0"/>
    <s v="1115931764243955713"/>
    <s v="Tweet"/>
    <n v="0"/>
    <n v="0"/>
    <m/>
    <m/>
    <m/>
    <m/>
    <m/>
    <m/>
    <m/>
    <m/>
    <n v="23"/>
    <s v="2"/>
    <s v="1"/>
    <m/>
    <m/>
    <m/>
    <m/>
    <m/>
    <m/>
    <m/>
    <m/>
    <m/>
  </r>
  <r>
    <s v="aarongoldman"/>
    <s v="4cinsights"/>
    <m/>
    <m/>
    <m/>
    <m/>
    <m/>
    <m/>
    <m/>
    <m/>
    <s v="Yes"/>
    <n v="541"/>
    <m/>
    <m/>
    <x v="2"/>
    <d v="2019-04-11T20:45:23.000"/>
    <s v="A Report Has No Name #forthethrone #gameofthrones #got https://t.co/jsaKE0I7HA via @4cinsights"/>
    <s v="https://www.4cinsights.com/resource/report-no-name/"/>
    <s v="4cinsights.com"/>
    <x v="13"/>
    <m/>
    <s v="http://pbs.twimg.com/profile_images/504729262/who_tweeted3_normal.gif"/>
    <x v="205"/>
    <s v="https://twitter.com/#!/aarongoldman/status/1116442139855065088"/>
    <m/>
    <m/>
    <s v="1116442139855065088"/>
    <m/>
    <b v="0"/>
    <n v="1"/>
    <s v=""/>
    <b v="0"/>
    <s v="es"/>
    <m/>
    <s v=""/>
    <b v="0"/>
    <n v="2"/>
    <s v=""/>
    <s v="Twitter Web Client"/>
    <b v="0"/>
    <s v="1116442139855065088"/>
    <s v="Tweet"/>
    <n v="0"/>
    <n v="0"/>
    <m/>
    <m/>
    <m/>
    <m/>
    <m/>
    <m/>
    <m/>
    <m/>
    <n v="23"/>
    <s v="2"/>
    <s v="1"/>
    <n v="0"/>
    <n v="0"/>
    <n v="0"/>
    <n v="0"/>
    <n v="0"/>
    <n v="0"/>
    <n v="10"/>
    <n v="100"/>
    <n v="10"/>
  </r>
  <r>
    <s v="aarongoldman"/>
    <s v="4cinsights"/>
    <m/>
    <m/>
    <m/>
    <m/>
    <m/>
    <m/>
    <m/>
    <m/>
    <s v="Yes"/>
    <n v="543"/>
    <m/>
    <m/>
    <x v="2"/>
    <d v="2019-04-18T16:48:43.000"/>
    <s v="Yes, Virginia, there is linear television. https://t.co/Gm177uiN01 via @4cinsights"/>
    <s v="https://www.4cinsights.com/2019/04/18/yes-virginia-linear-television/"/>
    <s v="4cinsights.com"/>
    <x v="1"/>
    <m/>
    <s v="http://pbs.twimg.com/profile_images/504729262/who_tweeted3_normal.gif"/>
    <x v="206"/>
    <s v="https://twitter.com/#!/aarongoldman/status/1118919297445789696"/>
    <m/>
    <m/>
    <s v="1118919297445789696"/>
    <m/>
    <b v="0"/>
    <n v="0"/>
    <s v=""/>
    <b v="0"/>
    <s v="en"/>
    <m/>
    <s v=""/>
    <b v="0"/>
    <n v="0"/>
    <s v=""/>
    <s v="Twitter Web Client"/>
    <b v="0"/>
    <s v="1118919297445789696"/>
    <s v="Tweet"/>
    <n v="0"/>
    <n v="0"/>
    <m/>
    <m/>
    <m/>
    <m/>
    <m/>
    <m/>
    <m/>
    <m/>
    <n v="23"/>
    <s v="2"/>
    <s v="1"/>
    <n v="0"/>
    <n v="0"/>
    <n v="0"/>
    <n v="0"/>
    <n v="0"/>
    <n v="0"/>
    <n v="8"/>
    <n v="100"/>
    <n v="8"/>
  </r>
  <r>
    <s v="lanceneuhauser"/>
    <s v="aarongoldman"/>
    <m/>
    <m/>
    <m/>
    <m/>
    <m/>
    <m/>
    <m/>
    <m/>
    <s v="Yes"/>
    <n v="545"/>
    <m/>
    <m/>
    <x v="2"/>
    <d v="2019-04-22T22:37:29.000"/>
    <s v="RT @AaronGoldman: “I got a random phone call and reach out from a guy who’s working at DoubleClick and the guy said: My name is Mike and I…"/>
    <m/>
    <m/>
    <x v="1"/>
    <m/>
    <s v="http://pbs.twimg.com/profile_images/521086833665392640/LWY7m9NF_normal.png"/>
    <x v="207"/>
    <s v="https://twitter.com/#!/lanceneuhauser/status/1120456618288844801"/>
    <m/>
    <m/>
    <s v="1120456618288844801"/>
    <m/>
    <b v="0"/>
    <n v="0"/>
    <s v=""/>
    <b v="0"/>
    <s v="en"/>
    <m/>
    <s v=""/>
    <b v="0"/>
    <n v="1"/>
    <s v="1120439757954326528"/>
    <s v="Twitter for iPhone"/>
    <b v="0"/>
    <s v="1120439757954326528"/>
    <s v="Tweet"/>
    <n v="0"/>
    <n v="0"/>
    <m/>
    <m/>
    <m/>
    <m/>
    <m/>
    <m/>
    <m/>
    <m/>
    <n v="1"/>
    <s v="2"/>
    <s v="2"/>
    <n v="0"/>
    <n v="0"/>
    <n v="0"/>
    <n v="0"/>
    <n v="0"/>
    <n v="0"/>
    <n v="29"/>
    <n v="100"/>
    <n v="29"/>
  </r>
  <r>
    <s v="4cinsights"/>
    <s v="lanceneuhauser"/>
    <m/>
    <m/>
    <m/>
    <m/>
    <m/>
    <m/>
    <m/>
    <m/>
    <s v="Yes"/>
    <n v="547"/>
    <m/>
    <m/>
    <x v="2"/>
    <d v="2019-02-19T14:17:51.000"/>
    <s v="RT @LanceNeuhauser: Optimize your TV upfronts planning using audience insights through Scope by @4Cinsights. https://t.co/hHy6ovbFUc"/>
    <s v="https://www.4cinsights.com/2019/02/06/4c-launches-audience-driven-upfronts-planning-solution-optimize-tv-ad-budgets/"/>
    <s v="4cinsights.com"/>
    <x v="1"/>
    <m/>
    <s v="http://pbs.twimg.com/profile_images/686666576288845825/j138bbEs_normal.png"/>
    <x v="208"/>
    <s v="https://twitter.com/#!/4cinsights/status/1097862832643891201"/>
    <m/>
    <m/>
    <s v="1097862832643891201"/>
    <m/>
    <b v="0"/>
    <n v="0"/>
    <s v=""/>
    <b v="0"/>
    <s v="en"/>
    <m/>
    <s v=""/>
    <b v="0"/>
    <n v="2"/>
    <s v="1097690261176619008"/>
    <s v="Twitter for iPhone"/>
    <b v="0"/>
    <s v="1097690261176619008"/>
    <s v="Tweet"/>
    <n v="0"/>
    <n v="0"/>
    <m/>
    <m/>
    <m/>
    <m/>
    <m/>
    <m/>
    <m/>
    <m/>
    <n v="7"/>
    <s v="1"/>
    <s v="2"/>
    <n v="0"/>
    <n v="0"/>
    <n v="0"/>
    <n v="0"/>
    <n v="0"/>
    <n v="0"/>
    <n v="14"/>
    <n v="100"/>
    <n v="14"/>
  </r>
  <r>
    <s v="lanceneuhauser"/>
    <s v="4cinsights"/>
    <m/>
    <m/>
    <m/>
    <m/>
    <m/>
    <m/>
    <m/>
    <m/>
    <s v="Yes"/>
    <n v="553"/>
    <m/>
    <m/>
    <x v="2"/>
    <d v="2019-02-19T02:52:07.000"/>
    <s v="Optimize your TV upfronts planning using audience insights through Scope by @4Cinsights. https://t.co/hHy6ovbFUc"/>
    <s v="https://www.4cinsights.com/2019/02/06/4c-launches-audience-driven-upfronts-planning-solution-optimize-tv-ad-budgets/"/>
    <s v="4cinsights.com"/>
    <x v="1"/>
    <m/>
    <s v="http://pbs.twimg.com/profile_images/521086833665392640/LWY7m9NF_normal.png"/>
    <x v="209"/>
    <s v="https://twitter.com/#!/lanceneuhauser/status/1097690261176619008"/>
    <m/>
    <m/>
    <s v="1097690261176619008"/>
    <m/>
    <b v="0"/>
    <n v="3"/>
    <s v=""/>
    <b v="0"/>
    <s v="en"/>
    <m/>
    <s v=""/>
    <b v="0"/>
    <n v="2"/>
    <s v=""/>
    <s v="Twitter Web Client"/>
    <b v="0"/>
    <s v="1097690261176619008"/>
    <s v="Tweet"/>
    <n v="0"/>
    <n v="0"/>
    <m/>
    <m/>
    <m/>
    <m/>
    <m/>
    <m/>
    <m/>
    <m/>
    <n v="3"/>
    <s v="2"/>
    <s v="1"/>
    <n v="0"/>
    <n v="0"/>
    <n v="0"/>
    <n v="0"/>
    <n v="0"/>
    <n v="0"/>
    <n v="12"/>
    <n v="100"/>
    <n v="12"/>
  </r>
  <r>
    <s v="4cinsights"/>
    <s v="foundremote"/>
    <m/>
    <m/>
    <m/>
    <m/>
    <m/>
    <m/>
    <m/>
    <m/>
    <s v="Yes"/>
    <n v="556"/>
    <m/>
    <m/>
    <x v="2"/>
    <d v="2019-04-13T18:03:01.000"/>
    <s v="RT @FoundRemote: Cheetos and Oreo join February TV Social Lift Rankings: https://t.co/grixpOc5Bu /v @4Cinsights https://t.co/JYPKgrtUkr"/>
    <s v="http://foundremote.com/cheetos-and-oreo-join-february-tv-social-lift-rankings/?platform=hootsuite"/>
    <s v="foundremote.com"/>
    <x v="1"/>
    <s v="https://pbs.twimg.com/media/D3-UoSKWwAEvTHB.jpg"/>
    <s v="https://pbs.twimg.com/media/D3-UoSKWwAEvTHB.jpg"/>
    <x v="210"/>
    <s v="https://twitter.com/#!/4cinsights/status/1117126054425104387"/>
    <m/>
    <m/>
    <s v="1117126054425104387"/>
    <m/>
    <b v="0"/>
    <n v="0"/>
    <s v=""/>
    <b v="0"/>
    <s v="en"/>
    <m/>
    <s v=""/>
    <b v="0"/>
    <n v="1"/>
    <s v="1116774654394413064"/>
    <s v="Buffer"/>
    <b v="0"/>
    <s v="1116774654394413064"/>
    <s v="Tweet"/>
    <n v="0"/>
    <n v="0"/>
    <m/>
    <m/>
    <m/>
    <m/>
    <m/>
    <m/>
    <m/>
    <m/>
    <n v="1"/>
    <s v="1"/>
    <s v="1"/>
    <n v="0"/>
    <n v="0"/>
    <n v="0"/>
    <n v="0"/>
    <n v="0"/>
    <n v="0"/>
    <n v="13"/>
    <n v="100"/>
    <n v="13"/>
  </r>
  <r>
    <s v="foundremote"/>
    <s v="4cinsights"/>
    <m/>
    <m/>
    <m/>
    <m/>
    <m/>
    <m/>
    <m/>
    <m/>
    <s v="Yes"/>
    <n v="557"/>
    <m/>
    <m/>
    <x v="2"/>
    <d v="2019-03-25T12:01:10.000"/>
    <s v="T-Mobile and Starbucks lead January TV Social Lift Rankings. https://t.co/3p8jYF5DvT v/ @4Cinsights"/>
    <s v="http://t-mobile-and-starbucks-lead-january-tv-social-lift-rankings/?platform=hootsuite"/>
    <s v="t-mobile-and-starbucks-lead-january-tv-social-lift-rankings"/>
    <x v="1"/>
    <m/>
    <s v="http://pbs.twimg.com/profile_images/856690870967336961/-wY6CITb_normal.jpg"/>
    <x v="211"/>
    <s v="https://twitter.com/#!/foundremote/status/1110149622218047490"/>
    <m/>
    <m/>
    <s v="1110149622218047490"/>
    <m/>
    <b v="0"/>
    <n v="0"/>
    <s v=""/>
    <b v="0"/>
    <s v="en"/>
    <m/>
    <s v=""/>
    <b v="0"/>
    <n v="0"/>
    <s v=""/>
    <s v="Hootsuite Inc."/>
    <b v="0"/>
    <s v="1110149622218047490"/>
    <s v="Tweet"/>
    <n v="0"/>
    <n v="0"/>
    <m/>
    <m/>
    <m/>
    <m/>
    <m/>
    <m/>
    <m/>
    <m/>
    <n v="3"/>
    <s v="1"/>
    <s v="1"/>
    <n v="1"/>
    <n v="8.333333333333334"/>
    <n v="0"/>
    <n v="0"/>
    <n v="0"/>
    <n v="0"/>
    <n v="11"/>
    <n v="91.66666666666667"/>
    <n v="12"/>
  </r>
  <r>
    <s v="foundremote"/>
    <s v="4cinsights"/>
    <m/>
    <m/>
    <m/>
    <m/>
    <m/>
    <m/>
    <m/>
    <m/>
    <s v="Yes"/>
    <n v="558"/>
    <m/>
    <m/>
    <x v="2"/>
    <d v="2019-04-12T18:46:40.000"/>
    <s v="Cheetos and Oreo join February TV Social Lift Rankings: https://t.co/grixpOc5Bu /v @4Cinsights https://t.co/JYPKgrtUkr"/>
    <s v="http://foundremote.com/cheetos-and-oreo-join-february-tv-social-lift-rankings/?platform=hootsuite"/>
    <s v="foundremote.com"/>
    <x v="1"/>
    <s v="https://pbs.twimg.com/media/D3-UoSKWwAEvTHB.jpg"/>
    <s v="https://pbs.twimg.com/media/D3-UoSKWwAEvTHB.jpg"/>
    <x v="212"/>
    <s v="https://twitter.com/#!/foundremote/status/1116774654394413064"/>
    <m/>
    <m/>
    <s v="1116774654394413064"/>
    <m/>
    <b v="0"/>
    <n v="0"/>
    <s v=""/>
    <b v="0"/>
    <s v="en"/>
    <m/>
    <s v=""/>
    <b v="0"/>
    <n v="0"/>
    <s v=""/>
    <s v="Hootsuite Inc."/>
    <b v="0"/>
    <s v="1116774654394413064"/>
    <s v="Tweet"/>
    <n v="0"/>
    <n v="0"/>
    <m/>
    <m/>
    <m/>
    <m/>
    <m/>
    <m/>
    <m/>
    <m/>
    <n v="3"/>
    <s v="1"/>
    <s v="1"/>
    <n v="0"/>
    <n v="0"/>
    <n v="0"/>
    <n v="0"/>
    <n v="0"/>
    <n v="0"/>
    <n v="11"/>
    <n v="100"/>
    <n v="11"/>
  </r>
  <r>
    <s v="foundremote"/>
    <s v="4cinsights"/>
    <m/>
    <m/>
    <m/>
    <m/>
    <m/>
    <m/>
    <m/>
    <m/>
    <s v="Yes"/>
    <n v="559"/>
    <m/>
    <m/>
    <x v="2"/>
    <d v="2019-04-23T13:30:17.000"/>
    <s v="AT&amp;amp;T and Target lead March TV Social Lift Rankings: https://t.co/aq4B8Hq3XZ v/ @4Cinsights https://t.co/zFcRiRCnrh"/>
    <s v="http://foundremote.com/?p=3858"/>
    <s v="foundremote.com"/>
    <x v="1"/>
    <s v="https://pbs.twimg.com/media/D411szeW0AE1rqU.jpg"/>
    <s v="https://pbs.twimg.com/media/D411szeW0AE1rqU.jpg"/>
    <x v="213"/>
    <s v="https://twitter.com/#!/foundremote/status/1120681296701870085"/>
    <m/>
    <m/>
    <s v="1120681296701870085"/>
    <m/>
    <b v="0"/>
    <n v="0"/>
    <s v=""/>
    <b v="0"/>
    <s v="en"/>
    <m/>
    <s v=""/>
    <b v="0"/>
    <n v="0"/>
    <s v=""/>
    <s v="Hootsuite Inc."/>
    <b v="0"/>
    <s v="1120681296701870085"/>
    <s v="Tweet"/>
    <n v="0"/>
    <n v="0"/>
    <m/>
    <m/>
    <m/>
    <m/>
    <m/>
    <m/>
    <m/>
    <m/>
    <n v="3"/>
    <s v="1"/>
    <s v="1"/>
    <n v="1"/>
    <n v="7.6923076923076925"/>
    <n v="0"/>
    <n v="0"/>
    <n v="0"/>
    <n v="0"/>
    <n v="12"/>
    <n v="92.3076923076923"/>
    <n v="13"/>
  </r>
  <r>
    <s v="kerrymflynn"/>
    <s v="4cinsights"/>
    <m/>
    <m/>
    <m/>
    <m/>
    <m/>
    <m/>
    <m/>
    <m/>
    <s v="No"/>
    <n v="560"/>
    <m/>
    <m/>
    <x v="2"/>
    <d v="2019-04-23T12:01:20.000"/>
    <s v="“We’re seeing great success with video on Twitter. For Q1 2019, we saw double-digit increases year-over-year on Twitter video ad budgets.” - Aaron Goldman, CMO of @4Cinsights"/>
    <m/>
    <m/>
    <x v="1"/>
    <m/>
    <s v="http://pbs.twimg.com/profile_images/882650388733800449/azlcDkc-_normal.jpg"/>
    <x v="214"/>
    <s v="https://twitter.com/#!/kerrymflynn/status/1120658912284434432"/>
    <m/>
    <m/>
    <s v="1120658912284434432"/>
    <s v="1120654671989940224"/>
    <b v="0"/>
    <n v="4"/>
    <s v="30581721"/>
    <b v="0"/>
    <s v="en"/>
    <m/>
    <s v=""/>
    <b v="0"/>
    <n v="1"/>
    <s v=""/>
    <s v="Twitter for iPhone"/>
    <b v="0"/>
    <s v="1120654671989940224"/>
    <s v="Tweet"/>
    <n v="0"/>
    <n v="0"/>
    <m/>
    <m/>
    <m/>
    <m/>
    <m/>
    <m/>
    <m/>
    <m/>
    <n v="1"/>
    <s v="1"/>
    <s v="1"/>
    <n v="2"/>
    <n v="6.666666666666667"/>
    <n v="0"/>
    <n v="0"/>
    <n v="0"/>
    <n v="0"/>
    <n v="28"/>
    <n v="93.33333333333333"/>
    <n v="30"/>
  </r>
  <r>
    <s v="brianlring"/>
    <s v="kerrymflynn"/>
    <m/>
    <m/>
    <m/>
    <m/>
    <m/>
    <m/>
    <m/>
    <m/>
    <s v="No"/>
    <n v="561"/>
    <m/>
    <m/>
    <x v="2"/>
    <d v="2019-04-23T15:43:49.000"/>
    <s v="RT @kerrymflynn: “We’re seeing great success with video on Twitter. For Q1 2019, we saw double-digit increases year-over-year on Twitter vi…"/>
    <m/>
    <m/>
    <x v="1"/>
    <m/>
    <s v="http://pbs.twimg.com/profile_images/974750006568615936/KCZaYZyQ_normal.jpg"/>
    <x v="215"/>
    <s v="https://twitter.com/#!/brianlring/status/1120714905173151744"/>
    <m/>
    <m/>
    <s v="1120714905173151744"/>
    <m/>
    <b v="0"/>
    <n v="0"/>
    <s v=""/>
    <b v="0"/>
    <s v="en"/>
    <m/>
    <s v=""/>
    <b v="0"/>
    <n v="1"/>
    <s v="1120658912284434432"/>
    <s v="Twitter for iPhone"/>
    <b v="0"/>
    <s v="1120658912284434432"/>
    <s v="Tweet"/>
    <n v="0"/>
    <n v="0"/>
    <m/>
    <m/>
    <m/>
    <m/>
    <m/>
    <m/>
    <m/>
    <m/>
    <n v="1"/>
    <s v="1"/>
    <s v="1"/>
    <n v="2"/>
    <n v="8"/>
    <n v="0"/>
    <n v="0"/>
    <n v="0"/>
    <n v="0"/>
    <n v="23"/>
    <n v="92"/>
    <n v="25"/>
  </r>
  <r>
    <s v="progresspartner"/>
    <s v="teletrax"/>
    <m/>
    <m/>
    <m/>
    <m/>
    <m/>
    <m/>
    <m/>
    <m/>
    <s v="No"/>
    <n v="563"/>
    <m/>
    <m/>
    <x v="2"/>
    <d v="2019-04-23T18:51:16.000"/>
    <s v="Congrats to the @iQmediacorp team on their transaction with @4Cinsights to jointly create a new entity, Kinetiq, comprised of iQ Media and 4C’s @teletrax -- https://t.co/ekB276EoZ6 https://t.co/VcwfDkvAZg"/>
    <s v="https://progresspartners.com/news-1/progress-partners-advises-iq-media-on-its-transaction-with-4c"/>
    <s v="progresspartners.com"/>
    <x v="1"/>
    <s v="https://pbs.twimg.com/media/D42_JkUWkAAF--T.png"/>
    <s v="https://pbs.twimg.com/media/D42_JkUWkAAF--T.png"/>
    <x v="216"/>
    <s v="https://twitter.com/#!/progresspartner/status/1120762077990273030"/>
    <m/>
    <m/>
    <s v="1120762077990273030"/>
    <m/>
    <b v="0"/>
    <n v="0"/>
    <s v=""/>
    <b v="0"/>
    <s v="en"/>
    <m/>
    <s v=""/>
    <b v="0"/>
    <n v="0"/>
    <s v=""/>
    <s v="Twitter Web Client"/>
    <b v="0"/>
    <s v="1120762077990273030"/>
    <s v="Tweet"/>
    <n v="0"/>
    <n v="0"/>
    <m/>
    <m/>
    <m/>
    <m/>
    <m/>
    <m/>
    <m/>
    <m/>
    <n v="1"/>
    <s v="3"/>
    <s v="3"/>
    <m/>
    <m/>
    <m/>
    <m/>
    <m/>
    <m/>
    <m/>
    <m/>
    <m/>
  </r>
  <r>
    <s v="4cinsights"/>
    <s v="iqmediacorp"/>
    <m/>
    <m/>
    <m/>
    <m/>
    <m/>
    <m/>
    <m/>
    <m/>
    <s v="No"/>
    <n v="564"/>
    <m/>
    <m/>
    <x v="2"/>
    <d v="2019-04-10T13:52:34.000"/>
    <s v="We’re excited to announce the merger of Teletrax and @iQmediacorp to create Kinetiq, the world’s largest unified TV intelligence network. https://t.co/GlBs0Jb4aL"/>
    <s v="https://www.4cinsights.com/2019/04/10/4c-acquires-stake-in-iq-media-jointly-create-kinetiq-worlds-largest-unified-tv-intelligence-network/"/>
    <s v="4cinsights.com"/>
    <x v="1"/>
    <m/>
    <s v="http://pbs.twimg.com/profile_images/686666576288845825/j138bbEs_normal.png"/>
    <x v="217"/>
    <s v="https://twitter.com/#!/4cinsights/status/1115975864741761025"/>
    <m/>
    <m/>
    <s v="1115975864741761025"/>
    <m/>
    <b v="0"/>
    <n v="3"/>
    <s v=""/>
    <b v="0"/>
    <s v="en"/>
    <m/>
    <s v=""/>
    <b v="0"/>
    <n v="3"/>
    <s v=""/>
    <s v="Twitter Web Client"/>
    <b v="0"/>
    <s v="1115975864741761025"/>
    <s v="Tweet"/>
    <n v="0"/>
    <n v="0"/>
    <m/>
    <m/>
    <m/>
    <m/>
    <m/>
    <m/>
    <m/>
    <m/>
    <n v="4"/>
    <s v="1"/>
    <s v="3"/>
    <n v="2"/>
    <n v="9.090909090909092"/>
    <n v="0"/>
    <n v="0"/>
    <n v="0"/>
    <n v="0"/>
    <n v="20"/>
    <n v="90.9090909090909"/>
    <n v="22"/>
  </r>
  <r>
    <s v="4cinsights"/>
    <s v="4cinsights"/>
    <m/>
    <m/>
    <m/>
    <m/>
    <m/>
    <m/>
    <m/>
    <m/>
    <s v="No"/>
    <n v="570"/>
    <m/>
    <m/>
    <x v="1"/>
    <d v="2019-02-05T19:34:25.000"/>
    <s v="Dig into the rise of the direct-to-consumer trend and what it means for advertising in our Q4 2018 State of Media Report. https://t.co/NUhWidPztL"/>
    <s v="https://4cinsights.com/stateofmedia?utm_source=twitter&amp;utm_medium=organic_social&amp;utm_campaign=wp_stateofmedia&amp;utm_content=q42018"/>
    <s v="4cinsights.com"/>
    <x v="1"/>
    <m/>
    <s v="http://pbs.twimg.com/profile_images/686666576288845825/j138bbEs_normal.png"/>
    <x v="218"/>
    <s v="https://twitter.com/#!/4cinsights/status/1092869071161434113"/>
    <m/>
    <m/>
    <s v="1092869071161434113"/>
    <m/>
    <b v="0"/>
    <n v="1"/>
    <s v=""/>
    <b v="0"/>
    <s v="en"/>
    <m/>
    <s v=""/>
    <b v="0"/>
    <n v="0"/>
    <s v=""/>
    <s v="Twitter Web Client"/>
    <b v="0"/>
    <s v="1092869071161434113"/>
    <s v="Tweet"/>
    <n v="0"/>
    <n v="0"/>
    <m/>
    <m/>
    <m/>
    <m/>
    <m/>
    <m/>
    <m/>
    <m/>
    <n v="3"/>
    <s v="1"/>
    <s v="1"/>
    <n v="0"/>
    <n v="0"/>
    <n v="0"/>
    <n v="0"/>
    <n v="0"/>
    <n v="0"/>
    <n v="24"/>
    <n v="100"/>
    <n v="24"/>
  </r>
  <r>
    <s v="4cinsights"/>
    <s v="4cinsights"/>
    <m/>
    <m/>
    <m/>
    <m/>
    <m/>
    <m/>
    <m/>
    <m/>
    <s v="No"/>
    <n v="571"/>
    <m/>
    <m/>
    <x v="1"/>
    <d v="2019-02-06T16:17:25.000"/>
    <s v="Learn how you can optimize your TV Upfronts planning through Scope by 4C. #4CTheFutureofMedia https://t.co/U4OBaKlGKj"/>
    <s v="https://www.4cinsights.com/2019/02/06/4c-launches-audience-driven-upfronts-planning-solution-optimize-tv-ad-budgets/?utm_source=twitter&amp;utm_medium=organic_social&amp;utm_campaign=pressreleases&amp;utm_content=tvupfronts"/>
    <s v="4cinsights.com"/>
    <x v="6"/>
    <m/>
    <s v="http://pbs.twimg.com/profile_images/686666576288845825/j138bbEs_normal.png"/>
    <x v="219"/>
    <s v="https://twitter.com/#!/4cinsights/status/1093181880512466945"/>
    <m/>
    <m/>
    <s v="1093181880512466945"/>
    <m/>
    <b v="0"/>
    <n v="3"/>
    <s v=""/>
    <b v="0"/>
    <s v="en"/>
    <m/>
    <s v=""/>
    <b v="0"/>
    <n v="1"/>
    <s v=""/>
    <s v="Twitter Web Client"/>
    <b v="0"/>
    <s v="1093181880512466945"/>
    <s v="Tweet"/>
    <n v="0"/>
    <n v="0"/>
    <m/>
    <m/>
    <m/>
    <m/>
    <m/>
    <m/>
    <m/>
    <m/>
    <n v="3"/>
    <s v="1"/>
    <s v="1"/>
    <n v="0"/>
    <n v="0"/>
    <n v="0"/>
    <n v="0"/>
    <n v="0"/>
    <n v="0"/>
    <n v="14"/>
    <n v="100"/>
    <n v="14"/>
  </r>
  <r>
    <s v="4cinsights"/>
    <s v="4cinsights"/>
    <m/>
    <m/>
    <m/>
    <m/>
    <m/>
    <m/>
    <m/>
    <m/>
    <s v="No"/>
    <n v="572"/>
    <m/>
    <m/>
    <x v="1"/>
    <d v="2019-04-10T15:51:41.000"/>
    <s v="What does your pick for the Iron Throne say about you? We dig into #GameofThrones affinities to find out. https://t.co/1e3QBuv3eS"/>
    <s v="https://www.4cinsights.com/resource/report-no-name/?utm_source=twitter&amp;utm_medium=organic_social&amp;utm_campaign=impactreports"/>
    <s v="4cinsights.com"/>
    <x v="15"/>
    <m/>
    <s v="http://pbs.twimg.com/profile_images/686666576288845825/j138bbEs_normal.png"/>
    <x v="220"/>
    <s v="https://twitter.com/#!/4cinsights/status/1116005839419125760"/>
    <m/>
    <m/>
    <s v="1116005839419125760"/>
    <m/>
    <b v="0"/>
    <n v="0"/>
    <s v=""/>
    <b v="0"/>
    <s v="en"/>
    <m/>
    <s v=""/>
    <b v="0"/>
    <n v="0"/>
    <s v=""/>
    <s v="Twitter Web Client"/>
    <b v="0"/>
    <s v="1116005839419125760"/>
    <s v="Tweet"/>
    <n v="0"/>
    <n v="0"/>
    <m/>
    <m/>
    <m/>
    <m/>
    <m/>
    <m/>
    <m/>
    <m/>
    <n v="3"/>
    <s v="1"/>
    <s v="1"/>
    <n v="0"/>
    <n v="0"/>
    <n v="0"/>
    <n v="0"/>
    <n v="0"/>
    <n v="0"/>
    <n v="19"/>
    <n v="100"/>
    <n v="19"/>
  </r>
  <r>
    <s v="mdshahe82431804"/>
    <s v="4cinsights"/>
    <m/>
    <m/>
    <m/>
    <m/>
    <m/>
    <m/>
    <m/>
    <m/>
    <s v="No"/>
    <n v="573"/>
    <m/>
    <m/>
    <x v="2"/>
    <d v="2019-04-23T23:54:20.000"/>
    <s v="4C Launches Audience-Driven Upfronts Planning Solution to Optimize TV Ad Budgets https://t.co/VVZSJydkGw via @4cinsights"/>
    <s v="https://www.4cinsights.com/2019/02/06/4c-launches-audience-driven-upfronts-planning-solution-optimize-tv-ad-budgets/"/>
    <s v="4cinsights.com"/>
    <x v="1"/>
    <m/>
    <s v="http://pbs.twimg.com/profile_images/1120801620181176320/9CxUJMvJ_normal.jpg"/>
    <x v="221"/>
    <s v="https://twitter.com/#!/mdshahe82431804/status/1120838345016299520"/>
    <m/>
    <m/>
    <s v="1120838345016299520"/>
    <m/>
    <b v="0"/>
    <n v="1"/>
    <s v=""/>
    <b v="0"/>
    <s v="en"/>
    <m/>
    <s v=""/>
    <b v="0"/>
    <n v="0"/>
    <s v=""/>
    <s v="Twitter Web App"/>
    <b v="0"/>
    <s v="1120838345016299520"/>
    <s v="Tweet"/>
    <n v="0"/>
    <n v="0"/>
    <m/>
    <m/>
    <m/>
    <m/>
    <m/>
    <m/>
    <m/>
    <m/>
    <n v="2"/>
    <s v="1"/>
    <s v="1"/>
    <n v="0"/>
    <n v="0"/>
    <n v="0"/>
    <n v="0"/>
    <n v="0"/>
    <n v="0"/>
    <n v="14"/>
    <n v="100"/>
    <n v="14"/>
  </r>
  <r>
    <s v="mdshahe82431804"/>
    <s v="4cinsights"/>
    <m/>
    <m/>
    <m/>
    <m/>
    <m/>
    <m/>
    <m/>
    <m/>
    <s v="No"/>
    <n v="574"/>
    <m/>
    <m/>
    <x v="2"/>
    <d v="2019-04-23T23:54:30.000"/>
    <s v="4C Launches Audience-Driven Upfronts Planning Solution to Optimize TV Ad Budgets https://t.co/VVZSJydkGw via @4cinsights https://t.co/zm3R3JRQqi"/>
    <s v="https://www.4cinsights.com/2019/02/06/4c-launches-audience-driven-upfronts-planning-solution-optimize-tv-ad-budgets/"/>
    <s v="4cinsights.com"/>
    <x v="1"/>
    <s v="https://pbs.twimg.com/tweet_video_thumb/D44EjpUUUAA5LB7.jpg"/>
    <s v="https://pbs.twimg.com/tweet_video_thumb/D44EjpUUUAA5LB7.jpg"/>
    <x v="222"/>
    <s v="https://twitter.com/#!/mdshahe82431804/status/1120838389777879040"/>
    <m/>
    <m/>
    <s v="1120838389777879040"/>
    <s v="1120838345016299520"/>
    <b v="0"/>
    <n v="1"/>
    <s v="1120801165862526977"/>
    <b v="0"/>
    <s v="en"/>
    <m/>
    <s v=""/>
    <b v="0"/>
    <n v="0"/>
    <s v=""/>
    <s v="Twitter Web App"/>
    <b v="0"/>
    <s v="1120838345016299520"/>
    <s v="Tweet"/>
    <n v="0"/>
    <n v="0"/>
    <m/>
    <m/>
    <m/>
    <m/>
    <m/>
    <m/>
    <m/>
    <m/>
    <n v="2"/>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5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234">
    <i>
      <x v="1"/>
    </i>
    <i r="1">
      <x v="1"/>
    </i>
    <i r="2">
      <x v="6"/>
    </i>
    <i r="3">
      <x v="3"/>
    </i>
    <i>
      <x v="2"/>
    </i>
    <i r="1">
      <x v="11"/>
    </i>
    <i r="2">
      <x v="310"/>
    </i>
    <i r="3">
      <x v="21"/>
    </i>
    <i>
      <x v="3"/>
    </i>
    <i r="1">
      <x v="1"/>
    </i>
    <i r="2">
      <x v="31"/>
    </i>
    <i r="3">
      <x v="16"/>
    </i>
    <i r="1">
      <x v="2"/>
    </i>
    <i r="2">
      <x v="32"/>
    </i>
    <i r="3">
      <x v="8"/>
    </i>
    <i r="3">
      <x v="19"/>
    </i>
    <i r="3">
      <x v="22"/>
    </i>
    <i r="3">
      <x v="23"/>
    </i>
    <i r="2">
      <x v="33"/>
    </i>
    <i r="3">
      <x v="22"/>
    </i>
    <i r="2">
      <x v="35"/>
    </i>
    <i r="3">
      <x v="15"/>
    </i>
    <i r="3">
      <x v="16"/>
    </i>
    <i r="3">
      <x v="21"/>
    </i>
    <i r="2">
      <x v="36"/>
    </i>
    <i r="3">
      <x v="15"/>
    </i>
    <i r="3">
      <x v="16"/>
    </i>
    <i r="3">
      <x v="20"/>
    </i>
    <i r="3">
      <x v="21"/>
    </i>
    <i r="3">
      <x v="23"/>
    </i>
    <i r="2">
      <x v="37"/>
    </i>
    <i r="3">
      <x v="16"/>
    </i>
    <i r="3">
      <x v="17"/>
    </i>
    <i r="3">
      <x v="18"/>
    </i>
    <i r="3">
      <x v="20"/>
    </i>
    <i r="3">
      <x v="21"/>
    </i>
    <i r="2">
      <x v="38"/>
    </i>
    <i r="3">
      <x v="5"/>
    </i>
    <i r="3">
      <x v="14"/>
    </i>
    <i r="3">
      <x v="15"/>
    </i>
    <i r="3">
      <x v="16"/>
    </i>
    <i r="3">
      <x v="17"/>
    </i>
    <i r="3">
      <x v="18"/>
    </i>
    <i r="3">
      <x v="21"/>
    </i>
    <i r="3">
      <x v="22"/>
    </i>
    <i r="2">
      <x v="42"/>
    </i>
    <i r="3">
      <x v="20"/>
    </i>
    <i r="2">
      <x v="43"/>
    </i>
    <i r="3">
      <x v="16"/>
    </i>
    <i r="3">
      <x v="17"/>
    </i>
    <i r="3">
      <x v="23"/>
    </i>
    <i r="2">
      <x v="44"/>
    </i>
    <i r="3">
      <x v="4"/>
    </i>
    <i r="3">
      <x v="14"/>
    </i>
    <i r="2">
      <x v="45"/>
    </i>
    <i r="3">
      <x v="16"/>
    </i>
    <i r="3">
      <x v="17"/>
    </i>
    <i r="3">
      <x v="18"/>
    </i>
    <i r="3">
      <x v="19"/>
    </i>
    <i r="3">
      <x v="20"/>
    </i>
    <i r="3">
      <x v="21"/>
    </i>
    <i r="3">
      <x v="23"/>
    </i>
    <i r="2">
      <x v="46"/>
    </i>
    <i r="3">
      <x v="4"/>
    </i>
    <i r="3">
      <x v="15"/>
    </i>
    <i r="2">
      <x v="48"/>
    </i>
    <i r="3">
      <x v="22"/>
    </i>
    <i r="2">
      <x v="49"/>
    </i>
    <i r="3">
      <x v="13"/>
    </i>
    <i r="3">
      <x v="14"/>
    </i>
    <i r="2">
      <x v="50"/>
    </i>
    <i r="3">
      <x v="3"/>
    </i>
    <i r="3">
      <x v="15"/>
    </i>
    <i r="3">
      <x v="17"/>
    </i>
    <i r="2">
      <x v="52"/>
    </i>
    <i r="3">
      <x v="14"/>
    </i>
    <i r="3">
      <x v="16"/>
    </i>
    <i r="3">
      <x v="21"/>
    </i>
    <i r="2">
      <x v="53"/>
    </i>
    <i r="3">
      <x v="3"/>
    </i>
    <i r="3">
      <x v="17"/>
    </i>
    <i r="3">
      <x v="19"/>
    </i>
    <i r="2">
      <x v="54"/>
    </i>
    <i r="3">
      <x v="22"/>
    </i>
    <i r="2">
      <x v="55"/>
    </i>
    <i r="3">
      <x v="19"/>
    </i>
    <i r="2">
      <x v="56"/>
    </i>
    <i r="3">
      <x v="20"/>
    </i>
    <i r="2">
      <x v="57"/>
    </i>
    <i r="3">
      <x v="16"/>
    </i>
    <i r="3">
      <x v="17"/>
    </i>
    <i r="2">
      <x v="59"/>
    </i>
    <i r="3">
      <x v="14"/>
    </i>
    <i r="3">
      <x v="17"/>
    </i>
    <i r="1">
      <x v="3"/>
    </i>
    <i r="2">
      <x v="61"/>
    </i>
    <i r="3">
      <x v="16"/>
    </i>
    <i r="2">
      <x v="62"/>
    </i>
    <i r="3">
      <x v="12"/>
    </i>
    <i r="2">
      <x v="63"/>
    </i>
    <i r="3">
      <x v="17"/>
    </i>
    <i r="2">
      <x v="64"/>
    </i>
    <i r="3">
      <x v="17"/>
    </i>
    <i r="2">
      <x v="65"/>
    </i>
    <i r="3">
      <x v="3"/>
    </i>
    <i r="3">
      <x v="8"/>
    </i>
    <i r="3">
      <x v="16"/>
    </i>
    <i r="2">
      <x v="67"/>
    </i>
    <i r="3">
      <x v="17"/>
    </i>
    <i r="3">
      <x v="21"/>
    </i>
    <i r="2">
      <x v="68"/>
    </i>
    <i r="3">
      <x v="16"/>
    </i>
    <i r="3">
      <x v="19"/>
    </i>
    <i r="2">
      <x v="69"/>
    </i>
    <i r="3">
      <x v="22"/>
    </i>
    <i r="2">
      <x v="71"/>
    </i>
    <i r="3">
      <x v="19"/>
    </i>
    <i r="2">
      <x v="72"/>
    </i>
    <i r="3">
      <x v="2"/>
    </i>
    <i r="3">
      <x v="15"/>
    </i>
    <i r="3">
      <x v="16"/>
    </i>
    <i r="3">
      <x v="18"/>
    </i>
    <i r="3">
      <x v="19"/>
    </i>
    <i r="3">
      <x v="20"/>
    </i>
    <i r="3">
      <x v="21"/>
    </i>
    <i r="2">
      <x v="73"/>
    </i>
    <i r="3">
      <x v="7"/>
    </i>
    <i r="3">
      <x v="15"/>
    </i>
    <i r="3">
      <x v="16"/>
    </i>
    <i r="2">
      <x v="74"/>
    </i>
    <i r="3">
      <x v="17"/>
    </i>
    <i r="3">
      <x v="19"/>
    </i>
    <i r="2">
      <x v="78"/>
    </i>
    <i r="3">
      <x v="20"/>
    </i>
    <i r="3">
      <x v="21"/>
    </i>
    <i r="2">
      <x v="81"/>
    </i>
    <i r="3">
      <x v="13"/>
    </i>
    <i r="3">
      <x v="15"/>
    </i>
    <i r="2">
      <x v="82"/>
    </i>
    <i r="3">
      <x v="1"/>
    </i>
    <i r="3">
      <x v="13"/>
    </i>
    <i r="3">
      <x v="17"/>
    </i>
    <i r="3">
      <x v="18"/>
    </i>
    <i r="2">
      <x v="85"/>
    </i>
    <i r="3">
      <x v="13"/>
    </i>
    <i r="3">
      <x v="22"/>
    </i>
    <i r="2">
      <x v="86"/>
    </i>
    <i r="3">
      <x v="8"/>
    </i>
    <i r="3">
      <x v="15"/>
    </i>
    <i r="3">
      <x v="16"/>
    </i>
    <i r="2">
      <x v="87"/>
    </i>
    <i r="3">
      <x v="17"/>
    </i>
    <i r="2">
      <x v="88"/>
    </i>
    <i r="3">
      <x v="17"/>
    </i>
    <i r="3">
      <x v="19"/>
    </i>
    <i r="3">
      <x v="20"/>
    </i>
    <i r="2">
      <x v="89"/>
    </i>
    <i r="3">
      <x v="16"/>
    </i>
    <i r="3">
      <x v="20"/>
    </i>
    <i r="2">
      <x v="91"/>
    </i>
    <i r="3">
      <x v="5"/>
    </i>
    <i r="1">
      <x v="4"/>
    </i>
    <i r="2">
      <x v="92"/>
    </i>
    <i r="3">
      <x v="19"/>
    </i>
    <i r="2">
      <x v="93"/>
    </i>
    <i r="3">
      <x v="17"/>
    </i>
    <i r="3">
      <x v="23"/>
    </i>
    <i r="3">
      <x v="24"/>
    </i>
    <i r="2">
      <x v="95"/>
    </i>
    <i r="3">
      <x v="10"/>
    </i>
    <i r="3">
      <x v="15"/>
    </i>
    <i r="3">
      <x v="19"/>
    </i>
    <i r="3">
      <x v="21"/>
    </i>
    <i r="3">
      <x v="22"/>
    </i>
    <i r="2">
      <x v="96"/>
    </i>
    <i r="3">
      <x v="22"/>
    </i>
    <i r="2">
      <x v="100"/>
    </i>
    <i r="3">
      <x v="16"/>
    </i>
    <i r="3">
      <x v="17"/>
    </i>
    <i r="2">
      <x v="101"/>
    </i>
    <i r="3">
      <x v="3"/>
    </i>
    <i r="3">
      <x v="9"/>
    </i>
    <i r="3">
      <x v="11"/>
    </i>
    <i r="3">
      <x v="12"/>
    </i>
    <i r="3">
      <x v="14"/>
    </i>
    <i r="3">
      <x v="15"/>
    </i>
    <i r="3">
      <x v="16"/>
    </i>
    <i r="3">
      <x v="18"/>
    </i>
    <i r="3">
      <x v="20"/>
    </i>
    <i r="2">
      <x v="102"/>
    </i>
    <i r="3">
      <x v="5"/>
    </i>
    <i r="3">
      <x v="10"/>
    </i>
    <i r="3">
      <x v="15"/>
    </i>
    <i r="3">
      <x v="19"/>
    </i>
    <i r="3">
      <x v="20"/>
    </i>
    <i r="3">
      <x v="21"/>
    </i>
    <i r="3">
      <x v="23"/>
    </i>
    <i r="2">
      <x v="103"/>
    </i>
    <i r="3">
      <x v="4"/>
    </i>
    <i r="3">
      <x v="15"/>
    </i>
    <i r="3">
      <x v="16"/>
    </i>
    <i r="3">
      <x v="17"/>
    </i>
    <i r="3">
      <x v="19"/>
    </i>
    <i r="2">
      <x v="104"/>
    </i>
    <i r="3">
      <x v="19"/>
    </i>
    <i r="2">
      <x v="106"/>
    </i>
    <i r="3">
      <x v="5"/>
    </i>
    <i r="3">
      <x v="12"/>
    </i>
    <i r="3">
      <x v="15"/>
    </i>
    <i r="3">
      <x v="17"/>
    </i>
    <i r="2">
      <x v="107"/>
    </i>
    <i r="3">
      <x v="15"/>
    </i>
    <i r="2">
      <x v="108"/>
    </i>
    <i r="3">
      <x v="9"/>
    </i>
    <i r="3">
      <x v="17"/>
    </i>
    <i r="3">
      <x v="20"/>
    </i>
    <i r="3">
      <x v="22"/>
    </i>
    <i r="2">
      <x v="109"/>
    </i>
    <i r="3">
      <x v="6"/>
    </i>
    <i r="3">
      <x v="14"/>
    </i>
    <i r="3">
      <x v="17"/>
    </i>
    <i r="2">
      <x v="110"/>
    </i>
    <i r="3">
      <x v="7"/>
    </i>
    <i r="2">
      <x v="113"/>
    </i>
    <i r="3">
      <x v="19"/>
    </i>
    <i r="3">
      <x v="22"/>
    </i>
    <i r="3">
      <x v="23"/>
    </i>
    <i r="2">
      <x v="114"/>
    </i>
    <i r="3">
      <x v="13"/>
    </i>
    <i r="3">
      <x v="14"/>
    </i>
    <i r="3">
      <x v="16"/>
    </i>
    <i r="3">
      <x v="19"/>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4">
        <i x="6" s="1"/>
        <i x="21" s="1"/>
        <i x="2" s="1"/>
        <i x="20" s="1"/>
        <i x="7" s="1"/>
        <i x="9" s="1"/>
        <i x="16" s="1"/>
        <i x="13" s="1"/>
        <i x="15" s="1"/>
        <i x="12" s="1"/>
        <i x="19" s="1"/>
        <i x="23" s="1"/>
        <i x="4" s="1"/>
        <i x="18" s="1"/>
        <i x="14" s="1"/>
        <i x="11" s="1"/>
        <i x="5" s="1"/>
        <i x="22" s="1"/>
        <i x="3" s="1"/>
        <i x="10" s="1"/>
        <i x="0" s="1"/>
        <i x="17"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74" totalsRowShown="0" headerRowDxfId="492" dataDxfId="491">
  <autoFilter ref="A2:BL574"/>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5" totalsRowShown="0" headerRowDxfId="362" dataDxfId="361">
  <autoFilter ref="A2:C35"/>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4" totalsRowShown="0" headerRowDxfId="232" dataDxfId="231">
  <autoFilter ref="A66:V74"/>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229" dataDxfId="228">
  <autoFilter ref="A77:V87"/>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82" dataDxfId="181">
  <autoFilter ref="A90:V100"/>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7" totalsRowShown="0" headerRowDxfId="439" dataDxfId="438">
  <autoFilter ref="A2:BS207"/>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24" totalsRowShown="0" headerRowDxfId="147" dataDxfId="146">
  <autoFilter ref="A1:G92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81" totalsRowShown="0" headerRowDxfId="138" dataDxfId="137">
  <autoFilter ref="A1:L98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25" totalsRowShown="0" headerRowDxfId="64" dataDxfId="63">
  <autoFilter ref="A2:BL22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96">
  <autoFilter ref="A2:AO15"/>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6" totalsRowShown="0" headerRowDxfId="393" dataDxfId="392">
  <autoFilter ref="A1:C206"/>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4cinsights.com/stateofmedia" TargetMode="External" /><Relationship Id="rId2" Type="http://schemas.openxmlformats.org/officeDocument/2006/relationships/hyperlink" Target="https://www.4cinsights.com/2019/02/06/4c-launches-audience-driven-upfronts-planning-solution-optimize-tv-ad-budgets/" TargetMode="External" /><Relationship Id="rId3" Type="http://schemas.openxmlformats.org/officeDocument/2006/relationships/hyperlink" Target="https://www.4cinsights.com/2019/02/06/4c-launches-audience-driven-upfronts-planning-solution-optimize-tv-ad-budgets/" TargetMode="External" /><Relationship Id="rId4" Type="http://schemas.openxmlformats.org/officeDocument/2006/relationships/hyperlink" Target="https://www.mediapost.com/publications/article/331967/dating-app-choices-reveal-brand-preferences.html" TargetMode="External" /><Relationship Id="rId5" Type="http://schemas.openxmlformats.org/officeDocument/2006/relationships/hyperlink" Target="https://www.mediapost.com/publications/article/331967/dating-app-choices-reveal-brand-preferences.html" TargetMode="External" /><Relationship Id="rId6" Type="http://schemas.openxmlformats.org/officeDocument/2006/relationships/hyperlink" Target="https://www.mediapost.com/publications/article/331967/dating-app-choices-reveal-brand-preferences.html" TargetMode="External" /><Relationship Id="rId7" Type="http://schemas.openxmlformats.org/officeDocument/2006/relationships/hyperlink" Target="https://www.adweek.com/brand-marketing/despite-initial-negativity-zion-williamsons-blown-out-shoe-actually-provides-an-opportunity-for-nike/?utm_content=85655175&amp;utm_medium=social&amp;utm_source=twitter&amp;hss_channel=tw-372918371" TargetMode="External" /><Relationship Id="rId8"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9" Type="http://schemas.openxmlformats.org/officeDocument/2006/relationships/hyperlink" Target="https://www.4cinsights.com/2019/02/28/brands-can-learn-sneakergate/" TargetMode="External" /><Relationship Id="rId10" Type="http://schemas.openxmlformats.org/officeDocument/2006/relationships/hyperlink" Target="http://www.businessofapps.com/news/brands-are-spending-more-on-pinterest-and-snapchat-ads-says-4c-insights/" TargetMode="External" /><Relationship Id="rId11" Type="http://schemas.openxmlformats.org/officeDocument/2006/relationships/hyperlink" Target="https://www.4cinsights.com/2018/12/20/case-emoji-targeting/" TargetMode="External" /><Relationship Id="rId12" Type="http://schemas.openxmlformats.org/officeDocument/2006/relationships/hyperlink" Target="https://twitter.com/cmswire/status/1105485373147250690" TargetMode="External" /><Relationship Id="rId13" Type="http://schemas.openxmlformats.org/officeDocument/2006/relationships/hyperlink" Target="https://twitter.com/cmswire/status/1105485373147250690" TargetMode="External" /><Relationship Id="rId14" Type="http://schemas.openxmlformats.org/officeDocument/2006/relationships/hyperlink" Target="https://twitter.com/cmswire/status/1105485373147250690" TargetMode="External" /><Relationship Id="rId15" Type="http://schemas.openxmlformats.org/officeDocument/2006/relationships/hyperlink" Target="https://adexchanger.com/data-driven-thinking/marketing-isnt-the-only-way-to-go-direct-to-consumer/" TargetMode="External" /><Relationship Id="rId16" Type="http://schemas.openxmlformats.org/officeDocument/2006/relationships/hyperlink" Target="https://adexchanger.com/data-driven-thinking/marketing-isnt-the-only-way-to-go-direct-to-consumer/" TargetMode="External" /><Relationship Id="rId17" Type="http://schemas.openxmlformats.org/officeDocument/2006/relationships/hyperlink" Target="https://adexchanger.com/data-driven-thinking/marketing-isnt-the-only-way-to-go-direct-to-consumer/" TargetMode="External" /><Relationship Id="rId18" Type="http://schemas.openxmlformats.org/officeDocument/2006/relationships/hyperlink" Target="https://www.4cinsights.com/2019/03/28/march-madness-affinity-zion/" TargetMode="External" /><Relationship Id="rId19" Type="http://schemas.openxmlformats.org/officeDocument/2006/relationships/hyperlink" Target="https://www.4cinsights.com/2019/03/28/march-madness-affinity-zion/" TargetMode="External" /><Relationship Id="rId20" Type="http://schemas.openxmlformats.org/officeDocument/2006/relationships/hyperlink" Target="https://www.4cinsights.com/resource/future-media-volume-6-4cs-4ps-four-predictions-2018/" TargetMode="External" /><Relationship Id="rId21" Type="http://schemas.openxmlformats.org/officeDocument/2006/relationships/hyperlink" Target="https://www.4cinsights.com/2019/03/28/march-madness-affinity-zion/" TargetMode="External" /><Relationship Id="rId22" Type="http://schemas.openxmlformats.org/officeDocument/2006/relationships/hyperlink" Target="https://www.4cinsights.com/2019/03/28/march-madness-affinity-zion/" TargetMode="External" /><Relationship Id="rId23" Type="http://schemas.openxmlformats.org/officeDocument/2006/relationships/hyperlink" Target="https://www.builtinchicago.org/2018/03/22/chicago-tech-founding-stories" TargetMode="External" /><Relationship Id="rId24" Type="http://schemas.openxmlformats.org/officeDocument/2006/relationships/hyperlink" Target="https://www.builtinchicago.org/2018/03/22/chicago-tech-founding-stories" TargetMode="External" /><Relationship Id="rId25" Type="http://schemas.openxmlformats.org/officeDocument/2006/relationships/hyperlink" Target="https://www.builtinchicago.org/2018/03/22/chicago-tech-founding-stories" TargetMode="External" /><Relationship Id="rId26" Type="http://schemas.openxmlformats.org/officeDocument/2006/relationships/hyperlink" Target="https://www.builtinchicago.org/2018/03/22/chicago-tech-founding-stories" TargetMode="External" /><Relationship Id="rId27" Type="http://schemas.openxmlformats.org/officeDocument/2006/relationships/hyperlink" Target="https://www.newtechnorthwest.com/new-tech-job-fair/" TargetMode="External" /><Relationship Id="rId28" Type="http://schemas.openxmlformats.org/officeDocument/2006/relationships/hyperlink" Target="https://mobilemarketingmagazine.com/4c-insights-iq-media-kinetiq-tv-intelligence-network" TargetMode="External" /><Relationship Id="rId29" Type="http://schemas.openxmlformats.org/officeDocument/2006/relationships/hyperlink" Target="https://mobilemarketingmagazine.com/4c-insights-iq-media-kinetiq-tv-intelligence-network" TargetMode="External" /><Relationship Id="rId30" Type="http://schemas.openxmlformats.org/officeDocument/2006/relationships/hyperlink" Target="https://mobilemarketingmagazine.com/4c-insights-iq-media-kinetiq-tv-intelligence-network" TargetMode="External" /><Relationship Id="rId31" Type="http://schemas.openxmlformats.org/officeDocument/2006/relationships/hyperlink" Target="https://www.4cinsights.com/2019/04/10/4c-acquires-stake-in-iq-media-jointly-create-kinetiq-worlds-largest-unified-tv-intelligence-network/" TargetMode="External" /><Relationship Id="rId32" Type="http://schemas.openxmlformats.org/officeDocument/2006/relationships/hyperlink" Target="https://www.4cinsights.com/2019/04/10/4c-acquires-stake-in-iq-media-jointly-create-kinetiq-worlds-largest-unified-tv-intelligence-network/" TargetMode="External" /><Relationship Id="rId33" Type="http://schemas.openxmlformats.org/officeDocument/2006/relationships/hyperlink" Target="https://www.4cinsights.com/2019/04/10/4c-acquires-stake-in-iq-media-jointly-create-kinetiq-worlds-largest-unified-tv-intelligence-network/" TargetMode="External" /><Relationship Id="rId34" Type="http://schemas.openxmlformats.org/officeDocument/2006/relationships/hyperlink" Target="https://www.4cinsights.com/2019/04/10/4c-acquires-stake-in-iq-media-jointly-create-kinetiq-worlds-largest-unified-tv-intelligence-network/" TargetMode="External" /><Relationship Id="rId35" Type="http://schemas.openxmlformats.org/officeDocument/2006/relationships/hyperlink" Target="https://www.mediapost.com/publications/article/334340/teletrax-iqmedia-form-kinetiq-combie-paid-ads-e.html" TargetMode="External" /><Relationship Id="rId36" Type="http://schemas.openxmlformats.org/officeDocument/2006/relationships/hyperlink" Target="https://www.mediapost.com/publications/article/334340/teletrax-iqmedia-form-kinetiq-combie-paid-ads-e.html" TargetMode="External" /><Relationship Id="rId37" Type="http://schemas.openxmlformats.org/officeDocument/2006/relationships/hyperlink" Target="https://www.mediapost.com/publications/article/334340/teletrax-iqmedia-form-kinetiq-combie-paid-ads-e.html" TargetMode="External" /><Relationship Id="rId38" Type="http://schemas.openxmlformats.org/officeDocument/2006/relationships/hyperlink" Target="https://www.mediapost.com/publications/article/334340/teletrax-iqmedia-form-kinetiq-combie-paid-ads-e.html" TargetMode="External" /><Relationship Id="rId39" Type="http://schemas.openxmlformats.org/officeDocument/2006/relationships/hyperlink" Target="https://www.mediapost.com/publications/article/334340/teletrax-iqmedia-form-kinetiq-combie-paid-ads-e.html" TargetMode="External" /><Relationship Id="rId40" Type="http://schemas.openxmlformats.org/officeDocument/2006/relationships/hyperlink" Target="https://www.mediapost.com/publications/article/334340/teletrax-iqmedia-form-kinetiq-combie-paid-ads-e.html" TargetMode="External" /><Relationship Id="rId41" Type="http://schemas.openxmlformats.org/officeDocument/2006/relationships/hyperlink" Target="https://www.4cinsights.com/2019/04/10/4c-acquires-stake-in-iq-media-jointly-create-kinetiq-worlds-largest-unified-tv-intelligence-network/" TargetMode="External" /><Relationship Id="rId42" Type="http://schemas.openxmlformats.org/officeDocument/2006/relationships/hyperlink" Target="http://www.iq.media/kinetiq/?utm_content=89114691&amp;utm_medium=social&amp;utm_source=twitter&amp;hss_channel=tw-116505974" TargetMode="External" /><Relationship Id="rId43" Type="http://schemas.openxmlformats.org/officeDocument/2006/relationships/hyperlink" Target="http://www.iq.media/kinetiq/?utm_content=89114691&amp;utm_medium=social&amp;utm_source=twitter&amp;hss_channel=tw-116505974" TargetMode="External" /><Relationship Id="rId44" Type="http://schemas.openxmlformats.org/officeDocument/2006/relationships/hyperlink" Target="http://www.iq.media/kinetiq/?utm_content=89114691&amp;utm_medium=social&amp;utm_source=twitter&amp;hss_channel=tw-116505974" TargetMode="External" /><Relationship Id="rId45" Type="http://schemas.openxmlformats.org/officeDocument/2006/relationships/hyperlink" Target="https://www.broadcastingcable.com/news/4c-iq-media-create-tv-data-firm-kinetiq" TargetMode="External" /><Relationship Id="rId46" Type="http://schemas.openxmlformats.org/officeDocument/2006/relationships/hyperlink" Target="https://www.broadcastingcable.com/news/4c-iq-media-create-tv-data-firm-kinetiq" TargetMode="External" /><Relationship Id="rId47" Type="http://schemas.openxmlformats.org/officeDocument/2006/relationships/hyperlink" Target="http://www.iq.media/kinetiq/?utm_content=89114691&amp;utm_medium=social&amp;utm_source=twitter&amp;hss_channel=tw-116505974" TargetMode="External" /><Relationship Id="rId48" Type="http://schemas.openxmlformats.org/officeDocument/2006/relationships/hyperlink" Target="http://www.iq.media/kinetiq/?utm_content=89114691&amp;utm_medium=social&amp;utm_source=twitter&amp;hss_channel=tw-116505974" TargetMode="External" /><Relationship Id="rId49" Type="http://schemas.openxmlformats.org/officeDocument/2006/relationships/hyperlink" Target="http://www.iq.media/kinetiq/?utm_content=89114691&amp;utm_medium=social&amp;utm_source=twitter&amp;hss_channel=tw-116505974" TargetMode="External" /><Relationship Id="rId50" Type="http://schemas.openxmlformats.org/officeDocument/2006/relationships/hyperlink" Target="https://mobilemarketingmagazine.com/4c-insights-iq-media-kinetiq-tv-intelligence-network" TargetMode="External" /><Relationship Id="rId51" Type="http://schemas.openxmlformats.org/officeDocument/2006/relationships/hyperlink" Target="https://mobilemarketingmagazine.com/4c-insights-iq-media-kinetiq-tv-intelligence-network" TargetMode="External" /><Relationship Id="rId52" Type="http://schemas.openxmlformats.org/officeDocument/2006/relationships/hyperlink" Target="https://www.rapidtvnews.com/2019030855398/celeb-filled-advert-takes-off-for-ba-in-4c-insights-ad-rankings.html#ixzz5hba7dthe" TargetMode="External" /><Relationship Id="rId53" Type="http://schemas.openxmlformats.org/officeDocument/2006/relationships/hyperlink" Target="https://www.4cinsights.com/resource/report-no-name/" TargetMode="External" /><Relationship Id="rId54" Type="http://schemas.openxmlformats.org/officeDocument/2006/relationships/hyperlink" Target="https://www.4cinsights.com/resource/report-no-name/" TargetMode="External" /><Relationship Id="rId55" Type="http://schemas.openxmlformats.org/officeDocument/2006/relationships/hyperlink" Target="https://www.4cinsights.com/2019/02/06/4c-launches-audience-driven-upfronts-planning-solution-optimize-tv-ad-budgets/" TargetMode="External" /><Relationship Id="rId56" Type="http://schemas.openxmlformats.org/officeDocument/2006/relationships/hyperlink" Target="https://www.4cinsights.com/2019/04/10/4c-acquires-stake-in-iq-media-jointly-create-kinetiq-worlds-largest-unified-tv-intelligence-network/" TargetMode="External" /><Relationship Id="rId57" Type="http://schemas.openxmlformats.org/officeDocument/2006/relationships/hyperlink" Target="https://www.4cinsights.com/2019/04/10/4c-acquires-stake-in-iq-media-jointly-create-kinetiq-worlds-largest-unified-tv-intelligence-network/" TargetMode="External" /><Relationship Id="rId58" Type="http://schemas.openxmlformats.org/officeDocument/2006/relationships/hyperlink" Target="https://www.entrepreneur.com/video/328203" TargetMode="External" /><Relationship Id="rId59" Type="http://schemas.openxmlformats.org/officeDocument/2006/relationships/hyperlink" Target="https://www.rapidtvnews.com/2019041155739/4c-insights-acquires-majority-stake-in-iq-media.html#axzz5kpTgAOQA" TargetMode="External" /><Relationship Id="rId60" Type="http://schemas.openxmlformats.org/officeDocument/2006/relationships/hyperlink" Target="https://www.martechadvisor.com/news/interactive-marketing/4c-partners-with-iqmedia-launches-kinetiq-a-tv-intelligence-network?utm_source=twitter&amp;utm_medium=social&amp;utm_campaign=mta_120419_Xbc_Link&amp;utm_content=4CPartners&amp;utm_term=nina" TargetMode="External" /><Relationship Id="rId61" Type="http://schemas.openxmlformats.org/officeDocument/2006/relationships/hyperlink" Target="https://www.martechadvisor.com/news/interactive-marketing/4c-partners-with-iqmedia-launches-kinetiq-a-tv-intelligence-network?utm_source=twitter&amp;utm_medium=social&amp;utm_campaign=mta_120419_Xbc_Link&amp;utm_content=4CPartners&amp;utm_term=nina" TargetMode="External" /><Relationship Id="rId62" Type="http://schemas.openxmlformats.org/officeDocument/2006/relationships/hyperlink" Target="https://www.martechadvisor.com/news/interactive-marketing/4c-partners-with-iqmedia-launches-kinetiq-a-tv-intelligence-network?utm_source=twitter&amp;utm_medium=social&amp;utm_campaign=mta_120419_Xbc_Link&amp;utm_content=4CPartners&amp;utm_term=nina" TargetMode="External" /><Relationship Id="rId63" Type="http://schemas.openxmlformats.org/officeDocument/2006/relationships/hyperlink" Target="https://www.mediapost.com/publications/article/334340/teletrax-iqmedia-form-kinetiq-combie-paid-ads-e.html" TargetMode="External" /><Relationship Id="rId64" Type="http://schemas.openxmlformats.org/officeDocument/2006/relationships/hyperlink" Target="https://www.mediapost.com/publications/article/334340/teletrax-iqmedia-form-kinetiq-combie-paid-ads-e.html" TargetMode="External" /><Relationship Id="rId65" Type="http://schemas.openxmlformats.org/officeDocument/2006/relationships/hyperlink" Target="https://www.mediapost.com/publications/article/334340/teletrax-iqmedia-form-kinetiq-combie-paid-ads-e.html" TargetMode="External" /><Relationship Id="rId66" Type="http://schemas.openxmlformats.org/officeDocument/2006/relationships/hyperlink" Target="https://www.mediapost.com/publications/article/334340/teletrax-iqmedia-form-kinetiq-combie-paid-ads-e.html" TargetMode="External" /><Relationship Id="rId67" Type="http://schemas.openxmlformats.org/officeDocument/2006/relationships/hyperlink" Target="https://www.4cinsights.com/resource/quest-linear-tv-scale-links-4c-insights-a4-mass-exchange/" TargetMode="External" /><Relationship Id="rId68" Type="http://schemas.openxmlformats.org/officeDocument/2006/relationships/hyperlink" Target="http://marketingdistinguo.com/" TargetMode="External" /><Relationship Id="rId69" Type="http://schemas.openxmlformats.org/officeDocument/2006/relationships/hyperlink" Target="http://first.you/" TargetMode="External" /><Relationship Id="rId70" Type="http://schemas.openxmlformats.org/officeDocument/2006/relationships/hyperlink" Target="https://advanced-television.com/2019/04/16/research-1bn-watch-got-social-media-noise-up-73/" TargetMode="External" /><Relationship Id="rId71" Type="http://schemas.openxmlformats.org/officeDocument/2006/relationships/hyperlink" Target="https://www.4cinsights.com/2018/11/05/episode-11-carving-media-rushmore-feat-bill-wise/" TargetMode="External" /><Relationship Id="rId72" Type="http://schemas.openxmlformats.org/officeDocument/2006/relationships/hyperlink" Target="https://trib.al/AEiwyp7" TargetMode="External" /><Relationship Id="rId73" Type="http://schemas.openxmlformats.org/officeDocument/2006/relationships/hyperlink" Target="https://trib.al/AEiwyp7" TargetMode="External" /><Relationship Id="rId74" Type="http://schemas.openxmlformats.org/officeDocument/2006/relationships/hyperlink" Target="https://trib.al/AEiwyp7" TargetMode="External" /><Relationship Id="rId75" Type="http://schemas.openxmlformats.org/officeDocument/2006/relationships/hyperlink" Target="https://www.rapidtvnews.com/2019030855398/celeb-filled-advert-takes-off-for-ba-in-4c-insights-ad-rankings.html#ixzz5hba7dthe" TargetMode="External" /><Relationship Id="rId76" Type="http://schemas.openxmlformats.org/officeDocument/2006/relationships/hyperlink" Target="https://www.rapidtvnews.com/2019041155739/4c-insights-acquires-majority-stake-in-iq-media.html#ixzz5kmMrjBMf" TargetMode="External" /><Relationship Id="rId77" Type="http://schemas.openxmlformats.org/officeDocument/2006/relationships/hyperlink" Target="https://www.rapidtvnews.com/2019041155739/4c-insights-acquires-majority-stake-in-iq-media.html#ixzz5kmMrjBMf" TargetMode="External" /><Relationship Id="rId78" Type="http://schemas.openxmlformats.org/officeDocument/2006/relationships/hyperlink" Target="https://www.rapidtvnews.com/2019041155739/4c-insights-acquires-majority-stake-in-iq-media.html#axzz5kpTgAOQA" TargetMode="External" /><Relationship Id="rId79" Type="http://schemas.openxmlformats.org/officeDocument/2006/relationships/hyperlink" Target="https://www.rapidtvnews.com/2019030855398/celeb-filled-advert-takes-off-for-ba-in-4c-insights-ad-rankings.html#axzz5hqasxC2t" TargetMode="External" /><Relationship Id="rId80" Type="http://schemas.openxmlformats.org/officeDocument/2006/relationships/hyperlink" Target="http://dlvr.it/R0gvt4" TargetMode="External" /><Relationship Id="rId81" Type="http://schemas.openxmlformats.org/officeDocument/2006/relationships/hyperlink" Target="http://dlvr.it/R0gvt4" TargetMode="External" /><Relationship Id="rId82" Type="http://schemas.openxmlformats.org/officeDocument/2006/relationships/hyperlink" Target="https://www.socialshakeupshow.com/go/2019-social-media-awards/#social-media-award-finalists" TargetMode="External" /><Relationship Id="rId83" Type="http://schemas.openxmlformats.org/officeDocument/2006/relationships/hyperlink" Target="https://www.socialshakeupshow.com/go/2019-social-media-awards/#social-media-award-finalists" TargetMode="External" /><Relationship Id="rId84" Type="http://schemas.openxmlformats.org/officeDocument/2006/relationships/hyperlink" Target="https://www.socialshakeupshow.com/2019-movers-and-shakers-winners" TargetMode="External" /><Relationship Id="rId85" Type="http://schemas.openxmlformats.org/officeDocument/2006/relationships/hyperlink" Target="https://www.socialshakeupshow.com/2019-movers-and-shakers-winners/" TargetMode="External" /><Relationship Id="rId86" Type="http://schemas.openxmlformats.org/officeDocument/2006/relationships/hyperlink" Target="https://www.socialshakeupshow.com/go/2019-social-media-awards/#social-media-award-finalists" TargetMode="External" /><Relationship Id="rId87" Type="http://schemas.openxmlformats.org/officeDocument/2006/relationships/hyperlink" Target="https://shortyawards.com/11th/the-kentucky-way-with-woodford-reserve" TargetMode="External" /><Relationship Id="rId88" Type="http://schemas.openxmlformats.org/officeDocument/2006/relationships/hyperlink" Target="https://shortyawards.com/11th/brands-and-orgs/finalists" TargetMode="External" /><Relationship Id="rId89" Type="http://schemas.openxmlformats.org/officeDocument/2006/relationships/hyperlink" Target="https://adage.com/article/digital/snapchat-gives-tinder-some-love-stories-and-announces-new-ad-network-partner-summit" TargetMode="External" /><Relationship Id="rId90" Type="http://schemas.openxmlformats.org/officeDocument/2006/relationships/hyperlink" Target="https://adage.com/article/digital/snapchat-gives-tinder-some-love-stories-and-announces-new-ad-network-partner-summit" TargetMode="External" /><Relationship Id="rId91" Type="http://schemas.openxmlformats.org/officeDocument/2006/relationships/hyperlink" Target="https://adage.com/article/digital/snapchat-gives-tinder-some-love-stories-and-announces-new-ad-network-partner-summit" TargetMode="External" /><Relationship Id="rId92" Type="http://schemas.openxmlformats.org/officeDocument/2006/relationships/hyperlink" Target="https://adage.com/article/digital/snapchat-gives-tinder-some-love-stories-and-announces-new-ad-network-partner-summit" TargetMode="External" /><Relationship Id="rId93" Type="http://schemas.openxmlformats.org/officeDocument/2006/relationships/hyperlink" Target="https://www.4cinsights.com/2019/04/10/4c-acquires-stake-in-iq-media-jointly-create-kinetiq-worlds-largest-unified-tv-intelligence-network/" TargetMode="External" /><Relationship Id="rId94" Type="http://schemas.openxmlformats.org/officeDocument/2006/relationships/hyperlink" Target="https://www.4cinsights.com/2019/04/10/4c-acquires-stake-in-iq-media-jointly-create-kinetiq-worlds-largest-unified-tv-intelligence-network/" TargetMode="External" /><Relationship Id="rId95" Type="http://schemas.openxmlformats.org/officeDocument/2006/relationships/hyperlink" Target="https://podcasts.apple.com/us/podcast/the-squeeze/id1398431538?i=1000434463536" TargetMode="External" /><Relationship Id="rId96" Type="http://schemas.openxmlformats.org/officeDocument/2006/relationships/hyperlink" Target="https://podcasts.apple.com/us/podcast/the-squeeze/id1398431538?i=1000434463536" TargetMode="External" /><Relationship Id="rId97" Type="http://schemas.openxmlformats.org/officeDocument/2006/relationships/hyperlink" Target="https://podcasts.apple.com/us/podcast/the-squeeze/id1398431538?i=1000434463536" TargetMode="External" /><Relationship Id="rId98" Type="http://schemas.openxmlformats.org/officeDocument/2006/relationships/hyperlink" Target="https://twitter.com/Marketingland/status/1092517481674092546" TargetMode="External" /><Relationship Id="rId99" Type="http://schemas.openxmlformats.org/officeDocument/2006/relationships/hyperlink" Target="https://twitter.com/Marketingland/status/1092517481674092546" TargetMode="External" /><Relationship Id="rId100" Type="http://schemas.openxmlformats.org/officeDocument/2006/relationships/hyperlink" Target="https://adexchanger.com/tv-and-video/dtc-adoption-will-help-make-tv-a-performance-medium/" TargetMode="External" /><Relationship Id="rId101" Type="http://schemas.openxmlformats.org/officeDocument/2006/relationships/hyperlink" Target="https://adexchanger.com/tv-and-video/dtc-adoption-will-help-make-tv-a-performance-medium/" TargetMode="External" /><Relationship Id="rId102" Type="http://schemas.openxmlformats.org/officeDocument/2006/relationships/hyperlink" Target="https://adexchanger.com/tv-and-video/dtc-adoption-will-help-make-tv-a-performance-medium/" TargetMode="External" /><Relationship Id="rId103" Type="http://schemas.openxmlformats.org/officeDocument/2006/relationships/hyperlink" Target="https://adexchanger.com/tv-and-video/dtc-adoption-will-help-make-tv-a-performance-medium/" TargetMode="External" /><Relationship Id="rId104" Type="http://schemas.openxmlformats.org/officeDocument/2006/relationships/hyperlink" Target="https://adexchanger.com/tv-and-video/dtc-adoption-will-help-make-tv-a-performance-medium/" TargetMode="External" /><Relationship Id="rId105" Type="http://schemas.openxmlformats.org/officeDocument/2006/relationships/hyperlink" Target="https://adexchanger.com/tv-and-video/dtc-adoption-will-help-make-tv-a-performance-medium/" TargetMode="External" /><Relationship Id="rId106" Type="http://schemas.openxmlformats.org/officeDocument/2006/relationships/hyperlink" Target="https://www.entrepreneur.com/video/328203" TargetMode="External" /><Relationship Id="rId107" Type="http://schemas.openxmlformats.org/officeDocument/2006/relationships/hyperlink" Target="https://www.entrepreneur.com/video/328203" TargetMode="External" /><Relationship Id="rId108" Type="http://schemas.openxmlformats.org/officeDocument/2006/relationships/hyperlink" Target="https://adexchanger.com/data-driven-thinking/marketing-isnt-the-only-way-to-go-direct-to-consumer/" TargetMode="External" /><Relationship Id="rId109" Type="http://schemas.openxmlformats.org/officeDocument/2006/relationships/hyperlink" Target="https://adexchanger.com/data-driven-thinking/marketing-isnt-the-only-way-to-go-direct-to-consumer/" TargetMode="External" /><Relationship Id="rId110" Type="http://schemas.openxmlformats.org/officeDocument/2006/relationships/hyperlink" Target="https://adexchanger.com/data-driven-thinking/marketing-isnt-the-only-way-to-go-direct-to-consumer/" TargetMode="External" /><Relationship Id="rId111" Type="http://schemas.openxmlformats.org/officeDocument/2006/relationships/hyperlink" Target="https://www.rapidtvnews.com/2019041155739/4c-insights-acquires-majority-stake-in-iq-media.html#axzz5kpTgAOQA" TargetMode="External" /><Relationship Id="rId112" Type="http://schemas.openxmlformats.org/officeDocument/2006/relationships/hyperlink" Target="https://www.rapidtvnews.com/2019041155739/4c-insights-acquires-majority-stake-in-iq-media.html#axzz5kpTgAOQA" TargetMode="External" /><Relationship Id="rId113" Type="http://schemas.openxmlformats.org/officeDocument/2006/relationships/hyperlink" Target="https://advanced-television.com/2019/04/16/research-1bn-watch-got-social-media-noise-up-73/" TargetMode="External" /><Relationship Id="rId114" Type="http://schemas.openxmlformats.org/officeDocument/2006/relationships/hyperlink" Target="https://www.4cinsights.com/2019/02/06/4c-launches-audience-driven-upfronts-planning-solution-optimize-tv-ad-budgets/" TargetMode="External" /><Relationship Id="rId115" Type="http://schemas.openxmlformats.org/officeDocument/2006/relationships/hyperlink" Target="https://deadline.com/2019/02/super-bowl-commercials-ad-sales-watch-1202545469/" TargetMode="External" /><Relationship Id="rId116" Type="http://schemas.openxmlformats.org/officeDocument/2006/relationships/hyperlink" Target="https://deadline.com/2019/02/super-bowl-commercials-ad-sales-watch-1202545469/" TargetMode="External" /><Relationship Id="rId117" Type="http://schemas.openxmlformats.org/officeDocument/2006/relationships/hyperlink" Target="https://martechseries.com/video/video-advertising/4c-acquires-stake-iq-media-jointly-create-kinetiq-worlds-largest-unified-tv-intelligence-network/" TargetMode="External" /><Relationship Id="rId118" Type="http://schemas.openxmlformats.org/officeDocument/2006/relationships/hyperlink" Target="https://martechseries.com/mts-insights/guest-authors/big-game-shows-tv-social-media-work-hand-hand-brands/" TargetMode="External" /><Relationship Id="rId119" Type="http://schemas.openxmlformats.org/officeDocument/2006/relationships/hyperlink" Target="https://www.reuters.com/article/us-twitter-results/twitter-shares-tumble-on-forecasts-for-weaker-revenue-higher-costs-idUSKCN1PW1AS" TargetMode="External" /><Relationship Id="rId120" Type="http://schemas.openxmlformats.org/officeDocument/2006/relationships/hyperlink" Target="https://adexchanger.com/platforms/the-ad-buyers-wish-list-for-snapchats-tbd-audience-network/#more-123165" TargetMode="External" /><Relationship Id="rId121" Type="http://schemas.openxmlformats.org/officeDocument/2006/relationships/hyperlink" Target="https://adexchanger.com/digital-tv/which-tv-players-could-be-in-the-market-to-acquire-ad-tech/" TargetMode="External" /><Relationship Id="rId122" Type="http://schemas.openxmlformats.org/officeDocument/2006/relationships/hyperlink" Target="http://www.adweek.com/brand-marketing/despite-initial-negativity-zion-williamsons-blown-out-shoe-actually-provides-an-opportunity-for-nike/" TargetMode="External" /><Relationship Id="rId123" Type="http://schemas.openxmlformats.org/officeDocument/2006/relationships/hyperlink" Target="https://deadline.com/2019/02/super-bowl-commercials-ad-sales-watch-1202545469/" TargetMode="External" /><Relationship Id="rId124" Type="http://schemas.openxmlformats.org/officeDocument/2006/relationships/hyperlink" Target="https://deadline.com/2019/02/super-bowl-commercials-ad-sales-watch-1202545469/" TargetMode="External" /><Relationship Id="rId125" Type="http://schemas.openxmlformats.org/officeDocument/2006/relationships/hyperlink" Target="https://martechseries.com/mts-insights/guest-authors/big-game-shows-tv-social-media-work-hand-hand-brands/" TargetMode="External" /><Relationship Id="rId126" Type="http://schemas.openxmlformats.org/officeDocument/2006/relationships/hyperlink" Target="https://martechseries.com/mts-insights/guest-authors/big-game-shows-tv-social-media-work-hand-hand-brands/" TargetMode="External" /><Relationship Id="rId127" Type="http://schemas.openxmlformats.org/officeDocument/2006/relationships/hyperlink" Target="https://adexchanger.com/tv-and-video/dtc-adoption-will-help-make-tv-a-performance-medium/" TargetMode="External" /><Relationship Id="rId128" Type="http://schemas.openxmlformats.org/officeDocument/2006/relationships/hyperlink" Target="https://adexchanger.com/tv-and-video/dtc-adoption-will-help-make-tv-a-performance-medium/" TargetMode="External" /><Relationship Id="rId129" Type="http://schemas.openxmlformats.org/officeDocument/2006/relationships/hyperlink" Target="https://adexchanger.com/tv-and-video/dtc-adoption-will-help-make-tv-a-performance-medium/" TargetMode="External" /><Relationship Id="rId130" Type="http://schemas.openxmlformats.org/officeDocument/2006/relationships/hyperlink" Target="https://www.4cinsights.com/2019/02/07/4c-state-media-parsing-d2c-phenomenon/" TargetMode="External" /><Relationship Id="rId131" Type="http://schemas.openxmlformats.org/officeDocument/2006/relationships/hyperlink" Target="https://www.4cinsights.com/2019/02/07/4c-state-media-parsing-d2c-phenomenon/" TargetMode="External" /><Relationship Id="rId132" Type="http://schemas.openxmlformats.org/officeDocument/2006/relationships/hyperlink" Target="https://www.reuters.com/article/us-twitter-results/twitter-shares-tumble-on-forecasts-for-weaker-revenue-higher-costs-idUSKCN1PW1AS" TargetMode="External" /><Relationship Id="rId133" Type="http://schemas.openxmlformats.org/officeDocument/2006/relationships/hyperlink" Target="https://www.reuters.com/article/us-twitter-results/twitter-shares-tumble-on-forecasts-for-weaker-revenue-higher-costs-idUSKCN1PW1AS" TargetMode="External" /><Relationship Id="rId134" Type="http://schemas.openxmlformats.org/officeDocument/2006/relationships/hyperlink" Target="https://adexchanger.com/tv-and-video/dtc-adoption-will-help-make-tv-a-performance-medium/" TargetMode="External" /><Relationship Id="rId135" Type="http://schemas.openxmlformats.org/officeDocument/2006/relationships/hyperlink" Target="https://adexchanger.com/tv-and-video/dtc-adoption-will-help-make-tv-a-performance-medium/" TargetMode="External" /><Relationship Id="rId136" Type="http://schemas.openxmlformats.org/officeDocument/2006/relationships/hyperlink" Target="https://adexchanger.com/tv-and-video/dtc-adoption-will-help-make-tv-a-performance-medium/" TargetMode="External" /><Relationship Id="rId137" Type="http://schemas.openxmlformats.org/officeDocument/2006/relationships/hyperlink" Target="https://www.mediapost.com/publications/article/331967/dating-app-choices-reveal-brand-preferences.html" TargetMode="External" /><Relationship Id="rId138" Type="http://schemas.openxmlformats.org/officeDocument/2006/relationships/hyperlink" Target="https://www.mediapost.com/publications/article/331967/dating-app-choices-reveal-brand-preferences.html" TargetMode="External" /><Relationship Id="rId139" Type="http://schemas.openxmlformats.org/officeDocument/2006/relationships/hyperlink" Target="https://www.mediapost.com/publications/article/331967/dating-app-choices-reveal-brand-preferences.html" TargetMode="External" /><Relationship Id="rId140" Type="http://schemas.openxmlformats.org/officeDocument/2006/relationships/hyperlink" Target="https://www.mediapost.com/publications/article/331967/dating-app-choices-reveal-brand-preferences.html" TargetMode="External" /><Relationship Id="rId141" Type="http://schemas.openxmlformats.org/officeDocument/2006/relationships/hyperlink" Target="https://www.mediapost.com/publications/article/331967/dating-app-choices-reveal-brand-preferences.html" TargetMode="External" /><Relationship Id="rId142" Type="http://schemas.openxmlformats.org/officeDocument/2006/relationships/hyperlink" Target="https://adexchanger.com/platforms/the-ad-buyers-wish-list-for-snapchats-tbd-audience-network/#more-123165" TargetMode="External" /><Relationship Id="rId143" Type="http://schemas.openxmlformats.org/officeDocument/2006/relationships/hyperlink" Target="https://adexchanger.com/platforms/the-ad-buyers-wish-list-for-snapchats-tbd-audience-network/#more-123165" TargetMode="External" /><Relationship Id="rId144" Type="http://schemas.openxmlformats.org/officeDocument/2006/relationships/hyperlink" Target="https://adexchanger.com/platforms/the-ad-buyers-wish-list-for-snapchats-tbd-audience-network/#more-123165" TargetMode="External" /><Relationship Id="rId145" Type="http://schemas.openxmlformats.org/officeDocument/2006/relationships/hyperlink" Target="https://adexchanger.com/digital-tv/which-tv-players-could-be-in-the-market-to-acquire-ad-tech/" TargetMode="External" /><Relationship Id="rId146" Type="http://schemas.openxmlformats.org/officeDocument/2006/relationships/hyperlink" Target="https://adexchanger.com/digital-tv/which-tv-players-could-be-in-the-market-to-acquire-ad-tech/" TargetMode="External" /><Relationship Id="rId147" Type="http://schemas.openxmlformats.org/officeDocument/2006/relationships/hyperlink" Target="https://www.mediapost.com/publications/article/331967/dating-app-choices-reveal-brand-preferences.html" TargetMode="External" /><Relationship Id="rId148" Type="http://schemas.openxmlformats.org/officeDocument/2006/relationships/hyperlink" Target="https://www.mediapost.com/publications/article/331967/dating-app-choices-reveal-brand-preferences.html" TargetMode="External" /><Relationship Id="rId149" Type="http://schemas.openxmlformats.org/officeDocument/2006/relationships/hyperlink" Target="https://www.mediapost.com/publications/article/334340/teletrax-iqmedia-form-kinetiq-combie-paid-ads-e.html" TargetMode="External" /><Relationship Id="rId150" Type="http://schemas.openxmlformats.org/officeDocument/2006/relationships/hyperlink" Target="https://www.mediapost.com/publications/article/334340/teletrax-iqmedia-form-kinetiq-combie-paid-ads-e.html" TargetMode="External" /><Relationship Id="rId151" Type="http://schemas.openxmlformats.org/officeDocument/2006/relationships/hyperlink" Target="https://www.mediapost.com/publications/article/334340/teletrax-iqmedia-form-kinetiq-combie-paid-ads-e.html" TargetMode="External" /><Relationship Id="rId152" Type="http://schemas.openxmlformats.org/officeDocument/2006/relationships/hyperlink" Target="https://www.mediapost.com/publications/article/334340/teletrax-iqmedia-form-kinetiq-combie-paid-ads-e.html" TargetMode="External" /><Relationship Id="rId153" Type="http://schemas.openxmlformats.org/officeDocument/2006/relationships/hyperlink" Target="https://www.mediapost.com/publications/article/334340/teletrax-iqmedia-form-kinetiq-combie-paid-ads-e.html" TargetMode="External" /><Relationship Id="rId154" Type="http://schemas.openxmlformats.org/officeDocument/2006/relationships/hyperlink" Target="https://www.mediapost.com/publications/article/334340/teletrax-iqmedia-form-kinetiq-combie-paid-ads-e.html" TargetMode="External" /><Relationship Id="rId155" Type="http://schemas.openxmlformats.org/officeDocument/2006/relationships/hyperlink" Target="https://www.mediapost.com/publications/article/331967/dating-app-choices-reveal-brand-preferences.html" TargetMode="External" /><Relationship Id="rId156" Type="http://schemas.openxmlformats.org/officeDocument/2006/relationships/hyperlink" Target="https://www.mediapost.com/publications/article/331967/dating-app-choices-reveal-brand-preferences.html" TargetMode="External" /><Relationship Id="rId157" Type="http://schemas.openxmlformats.org/officeDocument/2006/relationships/hyperlink" Target="https://www.mediapost.com/publications/article/331967/dating-app-choices-reveal-brand-preferences.html" TargetMode="External" /><Relationship Id="rId158" Type="http://schemas.openxmlformats.org/officeDocument/2006/relationships/hyperlink" Target="https://www.mediapost.com/publications/article/331967/dating-app-choices-reveal-brand-preferences.html" TargetMode="External" /><Relationship Id="rId159" Type="http://schemas.openxmlformats.org/officeDocument/2006/relationships/hyperlink" Target="https://www.mediapost.com/publications/article/331967/dating-app-choices-reveal-brand-preferences.html" TargetMode="External" /><Relationship Id="rId160" Type="http://schemas.openxmlformats.org/officeDocument/2006/relationships/hyperlink" Target="https://www.mediapost.com/publications/article/331967/dating-app-choices-reveal-brand-preferences.html" TargetMode="External" /><Relationship Id="rId161" Type="http://schemas.openxmlformats.org/officeDocument/2006/relationships/hyperlink" Target="http://www.businessofapps.com/news/brands-are-spending-more-on-pinterest-and-snapchat-ads-says-4c-insights/" TargetMode="External" /><Relationship Id="rId162" Type="http://schemas.openxmlformats.org/officeDocument/2006/relationships/hyperlink" Target="http://www.businessofapps.com/news/brands-are-spending-more-on-pinterest-and-snapchat-ads-says-4c-insights/" TargetMode="External" /><Relationship Id="rId163" Type="http://schemas.openxmlformats.org/officeDocument/2006/relationships/hyperlink" Target="http://www.businessofapps.com/news/brands-are-spending-more-on-pinterest-and-snapchat-ads-says-4c-insights/" TargetMode="External" /><Relationship Id="rId164" Type="http://schemas.openxmlformats.org/officeDocument/2006/relationships/hyperlink" Target="https://www.socialshakeupshow.com/2019-movers-and-shakers-winners" TargetMode="External" /><Relationship Id="rId165" Type="http://schemas.openxmlformats.org/officeDocument/2006/relationships/hyperlink" Target="https://www.socialshakeupshow.com/2019-movers-and-shakers-winners/" TargetMode="External" /><Relationship Id="rId166" Type="http://schemas.openxmlformats.org/officeDocument/2006/relationships/hyperlink" Target="https://www.socialshakeupshow.com/2019-movers-and-shakers-winners/#.XIcHFHCS7jg.twitter" TargetMode="External" /><Relationship Id="rId167" Type="http://schemas.openxmlformats.org/officeDocument/2006/relationships/hyperlink" Target="https://twitter.com/cmswire/status/1105485373147250690" TargetMode="External" /><Relationship Id="rId168" Type="http://schemas.openxmlformats.org/officeDocument/2006/relationships/hyperlink" Target="https://twitter.com/cmswire/status/1105485373147250690" TargetMode="External" /><Relationship Id="rId169" Type="http://schemas.openxmlformats.org/officeDocument/2006/relationships/hyperlink" Target="https://twitter.com/cmswire/status/1105485373147250690" TargetMode="External" /><Relationship Id="rId170" Type="http://schemas.openxmlformats.org/officeDocument/2006/relationships/hyperlink" Target="https://twitter.com/cmswire/status/1105485373147250690" TargetMode="External" /><Relationship Id="rId171" Type="http://schemas.openxmlformats.org/officeDocument/2006/relationships/hyperlink" Target="https://twitter.com/cmswire/status/1105485373147250690" TargetMode="External" /><Relationship Id="rId172" Type="http://schemas.openxmlformats.org/officeDocument/2006/relationships/hyperlink" Target="https://twitter.com/cmswire/status/1105485373147250690" TargetMode="External" /><Relationship Id="rId173" Type="http://schemas.openxmlformats.org/officeDocument/2006/relationships/hyperlink" Target="https://twitter.com/cmswire/status/1105485373147250690" TargetMode="External" /><Relationship Id="rId174" Type="http://schemas.openxmlformats.org/officeDocument/2006/relationships/hyperlink" Target="https://twitter.com/cmswire/status/1105485373147250690" TargetMode="External" /><Relationship Id="rId175" Type="http://schemas.openxmlformats.org/officeDocument/2006/relationships/hyperlink" Target="https://twitter.com/cmswire/status/1105485373147250690" TargetMode="External" /><Relationship Id="rId176" Type="http://schemas.openxmlformats.org/officeDocument/2006/relationships/hyperlink" Target="https://twitter.com/cmswire/status/1105485373147250690" TargetMode="External" /><Relationship Id="rId177" Type="http://schemas.openxmlformats.org/officeDocument/2006/relationships/hyperlink" Target="https://twitter.com/cmswire/status/1105485373147250690" TargetMode="External" /><Relationship Id="rId178" Type="http://schemas.openxmlformats.org/officeDocument/2006/relationships/hyperlink" Target="https://twitter.com/cmswire/status/1105485373147250690" TargetMode="External" /><Relationship Id="rId179" Type="http://schemas.openxmlformats.org/officeDocument/2006/relationships/hyperlink" Target="http://dlvr.it/R0gvt4" TargetMode="External" /><Relationship Id="rId180" Type="http://schemas.openxmlformats.org/officeDocument/2006/relationships/hyperlink" Target="https://www.4cinsights.com/2018/11/05/episode-11-carving-media-rushmore-feat-bill-wise/" TargetMode="External" /><Relationship Id="rId181" Type="http://schemas.openxmlformats.org/officeDocument/2006/relationships/hyperlink" Target="https://www.4cinsights.com/2018/11/05/episode-11-carving-media-rushmore-feat-bill-wise/" TargetMode="External" /><Relationship Id="rId182" Type="http://schemas.openxmlformats.org/officeDocument/2006/relationships/hyperlink" Target="https://www.4cinsights.com/2018/11/05/episode-11-carving-media-rushmore-feat-bill-wise/" TargetMode="External" /><Relationship Id="rId183" Type="http://schemas.openxmlformats.org/officeDocument/2006/relationships/hyperlink" Target="https://www.4cinsights.com/2019/03/25/episode-12-luxury-time-feat-annastasia-seebohm/" TargetMode="External" /><Relationship Id="rId184" Type="http://schemas.openxmlformats.org/officeDocument/2006/relationships/hyperlink" Target="https://shortyawards.com/11th/the-kentucky-way-with-woodford-reserve" TargetMode="External" /><Relationship Id="rId185" Type="http://schemas.openxmlformats.org/officeDocument/2006/relationships/hyperlink" Target="https://shortyawards.com/11th/the-kentucky-way-with-woodford-reserve" TargetMode="External" /><Relationship Id="rId186" Type="http://schemas.openxmlformats.org/officeDocument/2006/relationships/hyperlink" Target="https://shortyawards.com/11th/brands-and-orgs/finalists" TargetMode="External" /><Relationship Id="rId187" Type="http://schemas.openxmlformats.org/officeDocument/2006/relationships/hyperlink" Target="https://shortyawards.com/11th/the-kentucky-way-with-woodford-reserve" TargetMode="External" /><Relationship Id="rId188" Type="http://schemas.openxmlformats.org/officeDocument/2006/relationships/hyperlink" Target="https://shortyawards.com/11th/the-kentucky-way-with-woodford-reserve" TargetMode="External" /><Relationship Id="rId189" Type="http://schemas.openxmlformats.org/officeDocument/2006/relationships/hyperlink" Target="https://shortyawards.com/11th/brands-and-orgs/finalists" TargetMode="External" /><Relationship Id="rId190" Type="http://schemas.openxmlformats.org/officeDocument/2006/relationships/hyperlink" Target="https://shortyawards.com/11th/the-kentucky-way-with-woodford-reserve" TargetMode="External" /><Relationship Id="rId191" Type="http://schemas.openxmlformats.org/officeDocument/2006/relationships/hyperlink" Target="https://shortyawards.com/11th/the-kentucky-way-with-woodford-reserve" TargetMode="External" /><Relationship Id="rId192" Type="http://schemas.openxmlformats.org/officeDocument/2006/relationships/hyperlink" Target="https://shortyawards.com/11th/brands-and-orgs/finalists" TargetMode="External" /><Relationship Id="rId193" Type="http://schemas.openxmlformats.org/officeDocument/2006/relationships/hyperlink" Target="https://www.4cinsights.com/2019/04/22/episode-15-everythings-free-internet-feat-jonah-goodhart/" TargetMode="External" /><Relationship Id="rId194" Type="http://schemas.openxmlformats.org/officeDocument/2006/relationships/hyperlink" Target="https://www.4cinsights.com/2019/04/22/episode-15-everythings-free-internet-feat-jonah-goodhart/" TargetMode="External" /><Relationship Id="rId195" Type="http://schemas.openxmlformats.org/officeDocument/2006/relationships/hyperlink" Target="https://adexchanger.com/tv-and-video/dtc-adoption-will-help-make-tv-a-performance-medium/" TargetMode="External" /><Relationship Id="rId196" Type="http://schemas.openxmlformats.org/officeDocument/2006/relationships/hyperlink" Target="https://adexchanger.com/tv-and-video/dtc-adoption-will-help-make-tv-a-performance-medium/" TargetMode="External" /><Relationship Id="rId197" Type="http://schemas.openxmlformats.org/officeDocument/2006/relationships/hyperlink" Target="https://adexchanger.com/data-driven-thinking/marketing-isnt-the-only-way-to-go-direct-to-consumer/" TargetMode="External" /><Relationship Id="rId198" Type="http://schemas.openxmlformats.org/officeDocument/2006/relationships/hyperlink" Target="https://adexchanger.com/data-driven-thinking/marketing-isnt-the-only-way-to-go-direct-to-consumer/" TargetMode="External" /><Relationship Id="rId199" Type="http://schemas.openxmlformats.org/officeDocument/2006/relationships/hyperlink" Target="https://adexchanger.com/tv-and-video/dtc-adoption-will-help-make-tv-a-performance-medium/" TargetMode="External" /><Relationship Id="rId200" Type="http://schemas.openxmlformats.org/officeDocument/2006/relationships/hyperlink" Target="https://adexchanger.com/data-driven-thinking/marketing-isnt-the-only-way-to-go-direct-to-consumer/" TargetMode="External" /><Relationship Id="rId201" Type="http://schemas.openxmlformats.org/officeDocument/2006/relationships/hyperlink" Target="https://adexchanger.com/tv-and-video/dtc-adoption-will-help-make-tv-a-performance-medium/" TargetMode="External" /><Relationship Id="rId202" Type="http://schemas.openxmlformats.org/officeDocument/2006/relationships/hyperlink" Target="https://adexchanger.com/data-driven-thinking/marketing-isnt-the-only-way-to-go-direct-to-consumer/" TargetMode="External" /><Relationship Id="rId203" Type="http://schemas.openxmlformats.org/officeDocument/2006/relationships/hyperlink" Target="https://adexchanger.com/data-driven-thinking/marketing-isnt-the-only-way-to-go-direct-to-consumer/" TargetMode="External" /><Relationship Id="rId204" Type="http://schemas.openxmlformats.org/officeDocument/2006/relationships/hyperlink" Target="https://podcasts.apple.com/us/podcast/the-squeeze/id1398431538?i=1000434463536" TargetMode="External" /><Relationship Id="rId205" Type="http://schemas.openxmlformats.org/officeDocument/2006/relationships/hyperlink" Target="https://www.4cinsights.com/2019/03/25/episode-12-luxury-time-feat-annastasia-seebohm/" TargetMode="External" /><Relationship Id="rId206" Type="http://schemas.openxmlformats.org/officeDocument/2006/relationships/hyperlink" Target="https://www.4cinsights.com/2019/03/25/episode-12-luxury-time-feat-annastasia-seebohm/" TargetMode="External" /><Relationship Id="rId207" Type="http://schemas.openxmlformats.org/officeDocument/2006/relationships/hyperlink" Target="https://www.4cinsights.com/2019/03/25/episode-12-luxury-time-feat-annastasia-seebohm/" TargetMode="External" /><Relationship Id="rId208" Type="http://schemas.openxmlformats.org/officeDocument/2006/relationships/hyperlink" Target="https://twitter.com/thesqueezecast/status/1110296260400025600" TargetMode="External" /><Relationship Id="rId209" Type="http://schemas.openxmlformats.org/officeDocument/2006/relationships/hyperlink" Target="https://www.4cinsights.com/2019/03/25/episode-12-luxury-time-feat-annastasia-seebohm/" TargetMode="External" /><Relationship Id="rId210" Type="http://schemas.openxmlformats.org/officeDocument/2006/relationships/hyperlink" Target="https://twitter.com/thesqueezecast/status/1110296260400025600" TargetMode="External" /><Relationship Id="rId211" Type="http://schemas.openxmlformats.org/officeDocument/2006/relationships/hyperlink" Target="https://www.4cinsights.com/2019/03/25/episode-12-luxury-time-feat-annastasia-seebohm/" TargetMode="External" /><Relationship Id="rId212" Type="http://schemas.openxmlformats.org/officeDocument/2006/relationships/hyperlink" Target="http://foundremote.com/retailers-join-december-tv-social-lift-rankings-leading-into-holidays" TargetMode="External" /><Relationship Id="rId213" Type="http://schemas.openxmlformats.org/officeDocument/2006/relationships/hyperlink" Target="http://www.4cinsights.com/stateofmedia" TargetMode="External" /><Relationship Id="rId214" Type="http://schemas.openxmlformats.org/officeDocument/2006/relationships/hyperlink" Target="https://www.4cinsights.com/2019/02/06/4c-launches-audience-driven-upfronts-planning-solution-optimize-tv-ad-budgets/" TargetMode="External" /><Relationship Id="rId215" Type="http://schemas.openxmlformats.org/officeDocument/2006/relationships/hyperlink" Target="https://www.mediapost.com/publications/article/331967/dating-app-choices-reveal-brand-preferences.html" TargetMode="External" /><Relationship Id="rId216" Type="http://schemas.openxmlformats.org/officeDocument/2006/relationships/hyperlink" Target="https://www.4cinsights.com/resource/january-2019-us-tv-ad-rankings/" TargetMode="External" /><Relationship Id="rId217" Type="http://schemas.openxmlformats.org/officeDocument/2006/relationships/hyperlink" Target="http://www.businessofapps.com/news/brands-are-spending-more-on-pinterest-and-snapchat-ads-says-4c-insights/" TargetMode="External" /><Relationship Id="rId218" Type="http://schemas.openxmlformats.org/officeDocument/2006/relationships/hyperlink" Target="http://www.businessofapps.com/news/brands-are-spending-more-on-pinterest-and-snapchat-ads-says-4c-insights/" TargetMode="External" /><Relationship Id="rId219" Type="http://schemas.openxmlformats.org/officeDocument/2006/relationships/hyperlink" Target="https://www.socialshakeupshow.com/2019-movers-and-shakers-winners" TargetMode="External" /><Relationship Id="rId220" Type="http://schemas.openxmlformats.org/officeDocument/2006/relationships/hyperlink" Target="https://www.4cinsights.com/2019/03/25/episode-12-luxury-time-feat-annastasia-seebohm/" TargetMode="External" /><Relationship Id="rId221" Type="http://schemas.openxmlformats.org/officeDocument/2006/relationships/hyperlink" Target="https://www.4cinsights.com/2019/03/25/episode-12-luxury-time-feat-annastasia-seebohm/" TargetMode="External" /><Relationship Id="rId222" Type="http://schemas.openxmlformats.org/officeDocument/2006/relationships/hyperlink" Target="https://shortyawards.com/11th/the-kentucky-way-with-woodford-reserve" TargetMode="External" /><Relationship Id="rId223" Type="http://schemas.openxmlformats.org/officeDocument/2006/relationships/hyperlink" Target="https://adage.com/article/digital/snapchat-gives-tinder-some-love-stories-and-announces-new-ad-network-partner-summit" TargetMode="External" /><Relationship Id="rId224" Type="http://schemas.openxmlformats.org/officeDocument/2006/relationships/hyperlink" Target="https://adage.com/article/digital/snapchat-gives-tinder-some-love-stories-and-announces-new-ad-network-partner-summit" TargetMode="External" /><Relationship Id="rId225" Type="http://schemas.openxmlformats.org/officeDocument/2006/relationships/hyperlink" Target="https://shortyawards.com/11th/the-kentucky-way-with-woodford-reserve" TargetMode="External" /><Relationship Id="rId226" Type="http://schemas.openxmlformats.org/officeDocument/2006/relationships/hyperlink" Target="https://www.4cinsights.com/2019/02/06/4c-launches-audience-driven-upfronts-planning-solution-optimize-tv-ad-budgets/" TargetMode="External" /><Relationship Id="rId227" Type="http://schemas.openxmlformats.org/officeDocument/2006/relationships/hyperlink" Target="https://www.mediapost.com/publications/article/331967/dating-app-choices-reveal-brand-preferences.html" TargetMode="External" /><Relationship Id="rId228" Type="http://schemas.openxmlformats.org/officeDocument/2006/relationships/hyperlink" Target="https://www.4cinsights.com/resource/january-2019-us-tv-ad-rankings/" TargetMode="External" /><Relationship Id="rId229" Type="http://schemas.openxmlformats.org/officeDocument/2006/relationships/hyperlink" Target="http://www.businessofapps.com/news/brands-are-spending-more-on-pinterest-and-snapchat-ads-says-4c-insights/" TargetMode="External" /><Relationship Id="rId230" Type="http://schemas.openxmlformats.org/officeDocument/2006/relationships/hyperlink" Target="https://adage.com/article/digital/snapchat-gives-tinder-some-love-stories-and-announces-new-ad-network-partner-summit" TargetMode="External" /><Relationship Id="rId231" Type="http://schemas.openxmlformats.org/officeDocument/2006/relationships/hyperlink" Target="http://www.businessofapps.com/news/brands-are-spending-more-on-pinterest-and-snapchat-ads-says-4c-insights/" TargetMode="External" /><Relationship Id="rId232" Type="http://schemas.openxmlformats.org/officeDocument/2006/relationships/hyperlink" Target="https://www.linkedin.com/pulse/now-deep-freeze-thoughts-polarvortex2019-aaron-goldman/?published=t" TargetMode="External" /><Relationship Id="rId233" Type="http://schemas.openxmlformats.org/officeDocument/2006/relationships/hyperlink" Target="https://www.4cinsights.com/2019/02/07/4c-state-media-parsing-d2c-phenomenon/" TargetMode="External" /><Relationship Id="rId234" Type="http://schemas.openxmlformats.org/officeDocument/2006/relationships/hyperlink" Target="https://www.mediapost.com/publications/article/331967/dating-app-choices-reveal-brand-preferences.html" TargetMode="External" /><Relationship Id="rId235" Type="http://schemas.openxmlformats.org/officeDocument/2006/relationships/hyperlink" Target="https://www.4cinsights.com/2019/02/21/love-air-affinities-clear/" TargetMode="External" /><Relationship Id="rId236" Type="http://schemas.openxmlformats.org/officeDocument/2006/relationships/hyperlink" Target="https://www.4cinsights.com/2019/02/28/brands-can-learn-sneakergate/" TargetMode="External" /><Relationship Id="rId237" Type="http://schemas.openxmlformats.org/officeDocument/2006/relationships/hyperlink" Target="http://www.businessofapps.com/news/brands-are-spending-more-on-pinterest-and-snapchat-ads-says-4c-insights/" TargetMode="External" /><Relationship Id="rId238" Type="http://schemas.openxmlformats.org/officeDocument/2006/relationships/hyperlink" Target="https://www.4cinsights.com/2019/03/07/no-longer-interrupt-regularly-scheduled-program/" TargetMode="External" /><Relationship Id="rId239" Type="http://schemas.openxmlformats.org/officeDocument/2006/relationships/hyperlink" Target="https://www.4cinsights.com/2019/03/14/pinterest-power-promotion/" TargetMode="External" /><Relationship Id="rId240" Type="http://schemas.openxmlformats.org/officeDocument/2006/relationships/hyperlink" Target="https://www.4cinsights.com/2019/03/21/facebook-future-living-room/" TargetMode="External" /><Relationship Id="rId241" Type="http://schemas.openxmlformats.org/officeDocument/2006/relationships/hyperlink" Target="https://www.4cinsights.com/2019/03/28/march-madness-affinity-zion/" TargetMode="External" /><Relationship Id="rId242" Type="http://schemas.openxmlformats.org/officeDocument/2006/relationships/hyperlink" Target="https://www.4cinsights.com/2019/04/04/pity-april-fool/" TargetMode="External" /><Relationship Id="rId243" Type="http://schemas.openxmlformats.org/officeDocument/2006/relationships/hyperlink" Target="https://adage.com/article/digital/snapchat-gives-tinder-some-love-stories-and-announces-new-ad-network-partner-summit" TargetMode="External" /><Relationship Id="rId244" Type="http://schemas.openxmlformats.org/officeDocument/2006/relationships/hyperlink" Target="https://www.4cinsights.com/resource/report-no-name/" TargetMode="External" /><Relationship Id="rId245" Type="http://schemas.openxmlformats.org/officeDocument/2006/relationships/hyperlink" Target="https://www.linkedin.com/pulse/now-deep-freeze-thoughts-polarvortex2019-aaron-goldman/?published=t" TargetMode="External" /><Relationship Id="rId246"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247" Type="http://schemas.openxmlformats.org/officeDocument/2006/relationships/hyperlink" Target="https://www.4cinsights.com/2019/02/06/4c-launches-audience-driven-upfronts-planning-solution-optimize-tv-ad-budgets/" TargetMode="External" /><Relationship Id="rId248" Type="http://schemas.openxmlformats.org/officeDocument/2006/relationships/hyperlink" Target="https://www.4cinsights.com/2019/02/06/4c-launches-audience-driven-upfronts-planning-solution-optimize-tv-ad-budgets/" TargetMode="External" /><Relationship Id="rId249" Type="http://schemas.openxmlformats.org/officeDocument/2006/relationships/hyperlink" Target="https://adexchanger.com/tv-and-video/dtc-adoption-will-help-make-tv-a-performance-medium/" TargetMode="External" /><Relationship Id="rId250" Type="http://schemas.openxmlformats.org/officeDocument/2006/relationships/hyperlink" Target="https://adexchanger.com/tv-and-video/dtc-adoption-will-help-make-tv-a-performance-medium/" TargetMode="External" /><Relationship Id="rId251" Type="http://schemas.openxmlformats.org/officeDocument/2006/relationships/hyperlink" Target="https://www.4cinsights.com/2019/02/07/4c-state-media-parsing-d2c-phenomenon/" TargetMode="External" /><Relationship Id="rId252" Type="http://schemas.openxmlformats.org/officeDocument/2006/relationships/hyperlink" Target="https://www.4cinsights.com/2019/02/14/rising-challenger-brands/" TargetMode="External" /><Relationship Id="rId253" Type="http://schemas.openxmlformats.org/officeDocument/2006/relationships/hyperlink" Target="https://www.mediapost.com/publications/article/331967/dating-app-choices-reveal-brand-preferences.html" TargetMode="External" /><Relationship Id="rId254" Type="http://schemas.openxmlformats.org/officeDocument/2006/relationships/hyperlink" Target="https://www.4cinsights.com/2019/02/06/4c-launches-audience-driven-upfronts-planning-solution-optimize-tv-ad-budgets/" TargetMode="External" /><Relationship Id="rId255" Type="http://schemas.openxmlformats.org/officeDocument/2006/relationships/hyperlink" Target="https://www.4cinsights.com/2019/02/06/4c-launches-audience-driven-upfronts-planning-solution-optimize-tv-ad-budgets/" TargetMode="External" /><Relationship Id="rId256" Type="http://schemas.openxmlformats.org/officeDocument/2006/relationships/hyperlink" Target="https://www.4cinsights.com/2019/02/21/love-air-affinities-clear/" TargetMode="External" /><Relationship Id="rId257" Type="http://schemas.openxmlformats.org/officeDocument/2006/relationships/hyperlink" Target="https://www.4cinsights.com/2019/02/28/brands-can-learn-sneakergate/" TargetMode="External" /><Relationship Id="rId258" Type="http://schemas.openxmlformats.org/officeDocument/2006/relationships/hyperlink" Target="http://www.businessofapps.com/news/brands-are-spending-more-on-pinterest-and-snapchat-ads-says-4c-insights/" TargetMode="External" /><Relationship Id="rId259" Type="http://schemas.openxmlformats.org/officeDocument/2006/relationships/hyperlink" Target="https://www.4cinsights.com/2019/03/07/no-longer-interrupt-regularly-scheduled-program/" TargetMode="External" /><Relationship Id="rId260" Type="http://schemas.openxmlformats.org/officeDocument/2006/relationships/hyperlink" Target="https://www.socialshakeupshow.com/2019-movers-and-shakers-winners/#.XIcHFHCS7jg.twitter" TargetMode="External" /><Relationship Id="rId261" Type="http://schemas.openxmlformats.org/officeDocument/2006/relationships/hyperlink" Target="https://www.4cinsights.com/2019/03/14/pinterest-power-promotion/" TargetMode="External" /><Relationship Id="rId262" Type="http://schemas.openxmlformats.org/officeDocument/2006/relationships/hyperlink" Target="https://www.4cinsights.com/2019/03/21/facebook-future-living-room/" TargetMode="External" /><Relationship Id="rId263" Type="http://schemas.openxmlformats.org/officeDocument/2006/relationships/hyperlink" Target="https://adexchanger.com/data-driven-thinking/marketing-isnt-the-only-way-to-go-direct-to-consumer/" TargetMode="External" /><Relationship Id="rId264" Type="http://schemas.openxmlformats.org/officeDocument/2006/relationships/hyperlink" Target="https://adexchanger.com/data-driven-thinking/marketing-isnt-the-only-way-to-go-direct-to-consumer/" TargetMode="External" /><Relationship Id="rId265" Type="http://schemas.openxmlformats.org/officeDocument/2006/relationships/hyperlink" Target="https://www.4cinsights.com/2019/03/28/march-madness-affinity-zion/" TargetMode="External" /><Relationship Id="rId266" Type="http://schemas.openxmlformats.org/officeDocument/2006/relationships/hyperlink" Target="https://www.4cinsights.com/2019/04/04/pity-april-fool/" TargetMode="External" /><Relationship Id="rId267" Type="http://schemas.openxmlformats.org/officeDocument/2006/relationships/hyperlink" Target="https://www.4cinsights.com/2019/03/25/episode-12-luxury-time-feat-annastasia-seebohm/" TargetMode="External" /><Relationship Id="rId268" Type="http://schemas.openxmlformats.org/officeDocument/2006/relationships/hyperlink" Target="https://www.4cinsights.com/2019/03/25/episode-12-luxury-time-feat-annastasia-seebohm/" TargetMode="External" /><Relationship Id="rId269" Type="http://schemas.openxmlformats.org/officeDocument/2006/relationships/hyperlink" Target="https://www.4cinsights.com/2019/04/10/4c-acquires-stake-in-iq-media-jointly-create-kinetiq-worlds-largest-unified-tv-intelligence-network/" TargetMode="External" /><Relationship Id="rId270" Type="http://schemas.openxmlformats.org/officeDocument/2006/relationships/hyperlink" Target="https://www.4cinsights.com/2019/04/10/4c-acquires-stake-in-iq-media-jointly-create-kinetiq-worlds-largest-unified-tv-intelligence-network/" TargetMode="External" /><Relationship Id="rId271" Type="http://schemas.openxmlformats.org/officeDocument/2006/relationships/hyperlink" Target="https://www.4cinsights.com/2019/04/10/4c-acquires-stake-in-iq-media-jointly-create-kinetiq-worlds-largest-unified-tv-intelligence-network/" TargetMode="External" /><Relationship Id="rId272" Type="http://schemas.openxmlformats.org/officeDocument/2006/relationships/hyperlink" Target="https://www.4cinsights.com/resource/report-no-name/" TargetMode="External" /><Relationship Id="rId273" Type="http://schemas.openxmlformats.org/officeDocument/2006/relationships/hyperlink" Target="https://www.4cinsights.com/2019/04/18/yes-virginia-linear-television/" TargetMode="External" /><Relationship Id="rId274" Type="http://schemas.openxmlformats.org/officeDocument/2006/relationships/hyperlink" Target="https://www.4cinsights.com/2019/04/22/episode-15-everythings-free-internet-feat-jonah-goodhart/" TargetMode="External" /><Relationship Id="rId275" Type="http://schemas.openxmlformats.org/officeDocument/2006/relationships/hyperlink" Target="https://adexchanger.com/tv-and-video/dtc-adoption-will-help-make-tv-a-performance-medium/" TargetMode="External" /><Relationship Id="rId276" Type="http://schemas.openxmlformats.org/officeDocument/2006/relationships/hyperlink" Target="https://www.4cinsights.com/2019/02/06/4c-launches-audience-driven-upfronts-planning-solution-optimize-tv-ad-budgets/" TargetMode="External" /><Relationship Id="rId277" Type="http://schemas.openxmlformats.org/officeDocument/2006/relationships/hyperlink" Target="https://adexchanger.com/data-driven-thinking/marketing-isnt-the-only-way-to-go-direct-to-consumer/" TargetMode="External" /><Relationship Id="rId278" Type="http://schemas.openxmlformats.org/officeDocument/2006/relationships/hyperlink" Target="https://twitter.com/thesqueezecast/status/1110296260400025600" TargetMode="External" /><Relationship Id="rId279" Type="http://schemas.openxmlformats.org/officeDocument/2006/relationships/hyperlink" Target="https://www.4cinsights.com/2019/02/06/4c-launches-audience-driven-upfronts-planning-solution-optimize-tv-ad-budgets/" TargetMode="External" /><Relationship Id="rId280" Type="http://schemas.openxmlformats.org/officeDocument/2006/relationships/hyperlink" Target="https://adexchanger.com/data-driven-thinking/marketing-isnt-the-only-way-to-go-direct-to-consumer/" TargetMode="External" /><Relationship Id="rId281" Type="http://schemas.openxmlformats.org/officeDocument/2006/relationships/hyperlink" Target="http://foundremote.com/cheetos-and-oreo-join-february-tv-social-lift-rankings/?platform=hootsuite" TargetMode="External" /><Relationship Id="rId282" Type="http://schemas.openxmlformats.org/officeDocument/2006/relationships/hyperlink" Target="http://t-mobile-and-starbucks-lead-january-tv-social-lift-rankings/?platform=hootsuite" TargetMode="External" /><Relationship Id="rId283" Type="http://schemas.openxmlformats.org/officeDocument/2006/relationships/hyperlink" Target="http://foundremote.com/cheetos-and-oreo-join-february-tv-social-lift-rankings/?platform=hootsuite" TargetMode="External" /><Relationship Id="rId284" Type="http://schemas.openxmlformats.org/officeDocument/2006/relationships/hyperlink" Target="http://foundremote.com/?p=3858" TargetMode="External" /><Relationship Id="rId285" Type="http://schemas.openxmlformats.org/officeDocument/2006/relationships/hyperlink" Target="https://progresspartners.com/news-1/progress-partners-advises-iq-media-on-its-transaction-with-4c" TargetMode="External" /><Relationship Id="rId286" Type="http://schemas.openxmlformats.org/officeDocument/2006/relationships/hyperlink" Target="https://www.4cinsights.com/2019/04/10/4c-acquires-stake-in-iq-media-jointly-create-kinetiq-worlds-largest-unified-tv-intelligence-network/" TargetMode="External" /><Relationship Id="rId287" Type="http://schemas.openxmlformats.org/officeDocument/2006/relationships/hyperlink" Target="https://progresspartners.com/news-1/progress-partners-advises-iq-media-on-its-transaction-with-4c" TargetMode="External" /><Relationship Id="rId288" Type="http://schemas.openxmlformats.org/officeDocument/2006/relationships/hyperlink" Target="https://progresspartners.com/news-1/progress-partners-advises-iq-media-on-its-transaction-with-4c" TargetMode="External" /><Relationship Id="rId289" Type="http://schemas.openxmlformats.org/officeDocument/2006/relationships/hyperlink" Target="https://4cinsights.com/stateofmedia?utm_source=twitter&amp;utm_medium=organic_social&amp;utm_campaign=wp_stateofmedia&amp;utm_content=q42018" TargetMode="External" /><Relationship Id="rId290"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291" Type="http://schemas.openxmlformats.org/officeDocument/2006/relationships/hyperlink" Target="https://www.4cinsights.com/resource/report-no-name/?utm_source=twitter&amp;utm_medium=organic_social&amp;utm_campaign=impactreports" TargetMode="External" /><Relationship Id="rId292" Type="http://schemas.openxmlformats.org/officeDocument/2006/relationships/hyperlink" Target="https://www.4cinsights.com/2019/02/06/4c-launches-audience-driven-upfronts-planning-solution-optimize-tv-ad-budgets/" TargetMode="External" /><Relationship Id="rId293" Type="http://schemas.openxmlformats.org/officeDocument/2006/relationships/hyperlink" Target="https://www.4cinsights.com/2019/02/06/4c-launches-audience-driven-upfronts-planning-solution-optimize-tv-ad-budgets/" TargetMode="External" /><Relationship Id="rId294" Type="http://schemas.openxmlformats.org/officeDocument/2006/relationships/hyperlink" Target="https://pbs.twimg.com/media/DzPSEQDUcAA_uCW.jpg" TargetMode="External" /><Relationship Id="rId295" Type="http://schemas.openxmlformats.org/officeDocument/2006/relationships/hyperlink" Target="https://pbs.twimg.com/media/DzPSEQDUcAA_uCW.jpg" TargetMode="External" /><Relationship Id="rId296" Type="http://schemas.openxmlformats.org/officeDocument/2006/relationships/hyperlink" Target="https://pbs.twimg.com/media/DzPSEQDUcAA_uCW.jpg" TargetMode="External" /><Relationship Id="rId297" Type="http://schemas.openxmlformats.org/officeDocument/2006/relationships/hyperlink" Target="https://pbs.twimg.com/media/DzPLOnBUcAAL2AF.jpg" TargetMode="External" /><Relationship Id="rId298" Type="http://schemas.openxmlformats.org/officeDocument/2006/relationships/hyperlink" Target="https://pbs.twimg.com/media/DzPLOnBUcAAL2AF.jpg" TargetMode="External" /><Relationship Id="rId299" Type="http://schemas.openxmlformats.org/officeDocument/2006/relationships/hyperlink" Target="https://pbs.twimg.com/media/DzPLOnBUcAAL2AF.jpg" TargetMode="External" /><Relationship Id="rId300" Type="http://schemas.openxmlformats.org/officeDocument/2006/relationships/hyperlink" Target="https://pbs.twimg.com/media/DzPLOnBUcAAL2AF.jpg" TargetMode="External" /><Relationship Id="rId301" Type="http://schemas.openxmlformats.org/officeDocument/2006/relationships/hyperlink" Target="https://pbs.twimg.com/media/DzPLOnBUcAAL2AF.jpg" TargetMode="External" /><Relationship Id="rId302" Type="http://schemas.openxmlformats.org/officeDocument/2006/relationships/hyperlink" Target="https://pbs.twimg.com/media/DzPLOnBUcAAL2AF.jpg" TargetMode="External" /><Relationship Id="rId303" Type="http://schemas.openxmlformats.org/officeDocument/2006/relationships/hyperlink" Target="https://pbs.twimg.com/media/D0Hnc4zWoAACh5L.jpg" TargetMode="External" /><Relationship Id="rId304" Type="http://schemas.openxmlformats.org/officeDocument/2006/relationships/hyperlink" Target="https://pbs.twimg.com/tweet_video_thumb/D0v0dW5U0AYe7CE.jpg" TargetMode="External" /><Relationship Id="rId305" Type="http://schemas.openxmlformats.org/officeDocument/2006/relationships/hyperlink" Target="https://pbs.twimg.com/tweet_video_thumb/D0v02BrV4AEjiWt.jpg" TargetMode="External" /><Relationship Id="rId306" Type="http://schemas.openxmlformats.org/officeDocument/2006/relationships/hyperlink" Target="https://pbs.twimg.com/media/D0v1EYmUcAEISZq.jpg" TargetMode="External" /><Relationship Id="rId307" Type="http://schemas.openxmlformats.org/officeDocument/2006/relationships/hyperlink" Target="https://pbs.twimg.com/amplify_video_thumb/1102604587477884928/img/c-jM12L-r3QTfkir.jpg" TargetMode="External" /><Relationship Id="rId308" Type="http://schemas.openxmlformats.org/officeDocument/2006/relationships/hyperlink" Target="https://pbs.twimg.com/amplify_video_thumb/1102604587477884928/img/c-jM12L-r3QTfkir.jpg" TargetMode="External" /><Relationship Id="rId309" Type="http://schemas.openxmlformats.org/officeDocument/2006/relationships/hyperlink" Target="https://pbs.twimg.com/amplify_video_thumb/1102604587477884928/img/c-jM12L-r3QTfkir.jpg" TargetMode="External" /><Relationship Id="rId310" Type="http://schemas.openxmlformats.org/officeDocument/2006/relationships/hyperlink" Target="https://pbs.twimg.com/amplify_video_thumb/1102604587477884928/img/c-jM12L-r3QTfkir.jpg" TargetMode="External" /><Relationship Id="rId311" Type="http://schemas.openxmlformats.org/officeDocument/2006/relationships/hyperlink" Target="https://pbs.twimg.com/amplify_video_thumb/1102604587477884928/img/c-jM12L-r3QTfkir.jpg" TargetMode="External" /><Relationship Id="rId312" Type="http://schemas.openxmlformats.org/officeDocument/2006/relationships/hyperlink" Target="https://pbs.twimg.com/amplify_video_thumb/1102604587477884928/img/c-jM12L-r3QTfkir.jpg" TargetMode="External" /><Relationship Id="rId313" Type="http://schemas.openxmlformats.org/officeDocument/2006/relationships/hyperlink" Target="https://pbs.twimg.com/media/D04MbOSWwAAULGB.png" TargetMode="External" /><Relationship Id="rId314" Type="http://schemas.openxmlformats.org/officeDocument/2006/relationships/hyperlink" Target="https://pbs.twimg.com/media/D3VmG7tXoAAEv7j.jpg" TargetMode="External" /><Relationship Id="rId315" Type="http://schemas.openxmlformats.org/officeDocument/2006/relationships/hyperlink" Target="https://pbs.twimg.com/media/D3VmG7tXoAAEv7j.jpg" TargetMode="External" /><Relationship Id="rId316" Type="http://schemas.openxmlformats.org/officeDocument/2006/relationships/hyperlink" Target="https://pbs.twimg.com/media/D3awIqwW0AESzYx.jpg" TargetMode="External" /><Relationship Id="rId317" Type="http://schemas.openxmlformats.org/officeDocument/2006/relationships/hyperlink" Target="https://pbs.twimg.com/media/D30LXcSW0AEZpEc.jpg" TargetMode="External" /><Relationship Id="rId318" Type="http://schemas.openxmlformats.org/officeDocument/2006/relationships/hyperlink" Target="https://pbs.twimg.com/media/D30LXcSW0AEZpEc.jpg" TargetMode="External" /><Relationship Id="rId319" Type="http://schemas.openxmlformats.org/officeDocument/2006/relationships/hyperlink" Target="https://pbs.twimg.com/media/D30LXcSW0AEZpEc.jpg" TargetMode="External" /><Relationship Id="rId320" Type="http://schemas.openxmlformats.org/officeDocument/2006/relationships/hyperlink" Target="https://pbs.twimg.com/media/D30LXcSW0AEZpEc.jpg" TargetMode="External" /><Relationship Id="rId321" Type="http://schemas.openxmlformats.org/officeDocument/2006/relationships/hyperlink" Target="https://pbs.twimg.com/media/D30LXcSW0AEZpEc.jpg" TargetMode="External" /><Relationship Id="rId322" Type="http://schemas.openxmlformats.org/officeDocument/2006/relationships/hyperlink" Target="https://pbs.twimg.com/media/D30LXcSW0AEZpEc.jpg" TargetMode="External" /><Relationship Id="rId323" Type="http://schemas.openxmlformats.org/officeDocument/2006/relationships/hyperlink" Target="https://pbs.twimg.com/media/D1J84y0X4AIO_YG.jpg" TargetMode="External" /><Relationship Id="rId324" Type="http://schemas.openxmlformats.org/officeDocument/2006/relationships/hyperlink" Target="https://pbs.twimg.com/media/D35IAZyX4AAhCJD.jpg" TargetMode="External" /><Relationship Id="rId325" Type="http://schemas.openxmlformats.org/officeDocument/2006/relationships/hyperlink" Target="https://pbs.twimg.com/media/D35IAZyX4AAhCJD.jpg" TargetMode="External" /><Relationship Id="rId326" Type="http://schemas.openxmlformats.org/officeDocument/2006/relationships/hyperlink" Target="https://pbs.twimg.com/media/Dyzig8WX0AA2kAz.jpg" TargetMode="External" /><Relationship Id="rId327" Type="http://schemas.openxmlformats.org/officeDocument/2006/relationships/hyperlink" Target="https://pbs.twimg.com/media/Dyzig8WX0AA2kAz.jpg" TargetMode="External" /><Relationship Id="rId328" Type="http://schemas.openxmlformats.org/officeDocument/2006/relationships/hyperlink" Target="https://pbs.twimg.com/media/Dyzig8WX0AA2kAz.jpg" TargetMode="External" /><Relationship Id="rId329" Type="http://schemas.openxmlformats.org/officeDocument/2006/relationships/hyperlink" Target="https://pbs.twimg.com/media/D1J84y0X4AIO_YG.jpg" TargetMode="External" /><Relationship Id="rId330" Type="http://schemas.openxmlformats.org/officeDocument/2006/relationships/hyperlink" Target="https://pbs.twimg.com/media/D33RU63X4AATk1D.jpg" TargetMode="External" /><Relationship Id="rId331" Type="http://schemas.openxmlformats.org/officeDocument/2006/relationships/hyperlink" Target="https://pbs.twimg.com/media/D33RU63X4AATk1D.jpg" TargetMode="External" /><Relationship Id="rId332" Type="http://schemas.openxmlformats.org/officeDocument/2006/relationships/hyperlink" Target="https://pbs.twimg.com/tweet_video_thumb/D2l4i9yWkAAxObB.jpg" TargetMode="External" /><Relationship Id="rId333" Type="http://schemas.openxmlformats.org/officeDocument/2006/relationships/hyperlink" Target="https://pbs.twimg.com/tweet_video_thumb/D2l4i9yWkAAxObB.jpg" TargetMode="External" /><Relationship Id="rId334" Type="http://schemas.openxmlformats.org/officeDocument/2006/relationships/hyperlink" Target="https://pbs.twimg.com/tweet_video_thumb/D2l4i9yWkAAxObB.jpg" TargetMode="External" /><Relationship Id="rId335" Type="http://schemas.openxmlformats.org/officeDocument/2006/relationships/hyperlink" Target="https://pbs.twimg.com/tweet_video_thumb/D2l4i9yWkAAxObB.jpg" TargetMode="External" /><Relationship Id="rId336" Type="http://schemas.openxmlformats.org/officeDocument/2006/relationships/hyperlink" Target="https://pbs.twimg.com/media/D3VmG7tXoAAEv7j.jpg" TargetMode="External" /><Relationship Id="rId337" Type="http://schemas.openxmlformats.org/officeDocument/2006/relationships/hyperlink" Target="https://pbs.twimg.com/tweet_video_thumb/DyvzWTiX0AIlpaH.jpg" TargetMode="External" /><Relationship Id="rId338" Type="http://schemas.openxmlformats.org/officeDocument/2006/relationships/hyperlink" Target="https://pbs.twimg.com/media/DzYk0g9XQAAfnIr.jpg" TargetMode="External" /><Relationship Id="rId339" Type="http://schemas.openxmlformats.org/officeDocument/2006/relationships/hyperlink" Target="https://pbs.twimg.com/media/D1Zg4dMX0AEa7_u.jpg" TargetMode="External" /><Relationship Id="rId340" Type="http://schemas.openxmlformats.org/officeDocument/2006/relationships/hyperlink" Target="https://pbs.twimg.com/media/D3UNHY4XoAAf4rD.jpg" TargetMode="External" /><Relationship Id="rId341" Type="http://schemas.openxmlformats.org/officeDocument/2006/relationships/hyperlink" Target="https://pbs.twimg.com/media/D1Zg4dMX0AEa7_u.jpg" TargetMode="External" /><Relationship Id="rId342" Type="http://schemas.openxmlformats.org/officeDocument/2006/relationships/hyperlink" Target="https://pbs.twimg.com/media/D3UNHY4XoAAf4rD.jpg" TargetMode="External" /><Relationship Id="rId343" Type="http://schemas.openxmlformats.org/officeDocument/2006/relationships/hyperlink" Target="https://pbs.twimg.com/media/D3yWBj6X4AIlb1d.jpg" TargetMode="External" /><Relationship Id="rId344" Type="http://schemas.openxmlformats.org/officeDocument/2006/relationships/hyperlink" Target="https://pbs.twimg.com/media/D3yWBj6X4AIlb1d.jpg" TargetMode="External" /><Relationship Id="rId345" Type="http://schemas.openxmlformats.org/officeDocument/2006/relationships/hyperlink" Target="https://pbs.twimg.com/media/D3yWBj6X4AIlb1d.jpg" TargetMode="External" /><Relationship Id="rId346" Type="http://schemas.openxmlformats.org/officeDocument/2006/relationships/hyperlink" Target="https://pbs.twimg.com/media/D3-UoSKWwAEvTHB.jpg" TargetMode="External" /><Relationship Id="rId347" Type="http://schemas.openxmlformats.org/officeDocument/2006/relationships/hyperlink" Target="https://pbs.twimg.com/media/D3-UoSKWwAEvTHB.jpg" TargetMode="External" /><Relationship Id="rId348" Type="http://schemas.openxmlformats.org/officeDocument/2006/relationships/hyperlink" Target="https://pbs.twimg.com/media/D411szeW0AE1rqU.jpg" TargetMode="External" /><Relationship Id="rId349" Type="http://schemas.openxmlformats.org/officeDocument/2006/relationships/hyperlink" Target="https://pbs.twimg.com/media/D42_JkUWkAAF--T.png" TargetMode="External" /><Relationship Id="rId350" Type="http://schemas.openxmlformats.org/officeDocument/2006/relationships/hyperlink" Target="https://pbs.twimg.com/media/D42_JkUWkAAF--T.png" TargetMode="External" /><Relationship Id="rId351" Type="http://schemas.openxmlformats.org/officeDocument/2006/relationships/hyperlink" Target="https://pbs.twimg.com/media/D42_JkUWkAAF--T.png" TargetMode="External" /><Relationship Id="rId352" Type="http://schemas.openxmlformats.org/officeDocument/2006/relationships/hyperlink" Target="https://pbs.twimg.com/tweet_video_thumb/D44EjpUUUAA5LB7.jpg" TargetMode="External" /><Relationship Id="rId353" Type="http://schemas.openxmlformats.org/officeDocument/2006/relationships/hyperlink" Target="http://pbs.twimg.com/profile_images/1077360975278424064/bZNcCNGJ_normal.jpg" TargetMode="External" /><Relationship Id="rId354" Type="http://schemas.openxmlformats.org/officeDocument/2006/relationships/hyperlink" Target="http://abs.twimg.com/sticky/default_profile_images/default_profile_normal.png" TargetMode="External" /><Relationship Id="rId355" Type="http://schemas.openxmlformats.org/officeDocument/2006/relationships/hyperlink" Target="http://pbs.twimg.com/profile_images/929138680576593922/eliLt5zU_normal.jpg" TargetMode="External" /><Relationship Id="rId356" Type="http://schemas.openxmlformats.org/officeDocument/2006/relationships/hyperlink" Target="http://pbs.twimg.com/profile_images/500328802434949120/cdCOH6PV_normal.png" TargetMode="External" /><Relationship Id="rId357" Type="http://schemas.openxmlformats.org/officeDocument/2006/relationships/hyperlink" Target="http://pbs.twimg.com/profile_images/1120615150422253568/UnN7bCxB_normal.jpg" TargetMode="External" /><Relationship Id="rId358" Type="http://schemas.openxmlformats.org/officeDocument/2006/relationships/hyperlink" Target="http://pbs.twimg.com/profile_images/1120615150422253568/UnN7bCxB_normal.jpg" TargetMode="External" /><Relationship Id="rId359" Type="http://schemas.openxmlformats.org/officeDocument/2006/relationships/hyperlink" Target="http://pbs.twimg.com/profile_images/1120615150422253568/UnN7bCxB_normal.jpg" TargetMode="External" /><Relationship Id="rId360" Type="http://schemas.openxmlformats.org/officeDocument/2006/relationships/hyperlink" Target="http://pbs.twimg.com/profile_images/1120615150422253568/UnN7bCxB_normal.jpg" TargetMode="External" /><Relationship Id="rId361" Type="http://schemas.openxmlformats.org/officeDocument/2006/relationships/hyperlink" Target="http://pbs.twimg.com/profile_images/512522213690310657/x-47dk3d_normal.jpeg" TargetMode="External" /><Relationship Id="rId362" Type="http://schemas.openxmlformats.org/officeDocument/2006/relationships/hyperlink" Target="http://pbs.twimg.com/profile_images/1428967810/civolution-C_icon_512X512_normal.jpg" TargetMode="External" /><Relationship Id="rId363" Type="http://schemas.openxmlformats.org/officeDocument/2006/relationships/hyperlink" Target="http://pbs.twimg.com/profile_images/3278150904/a4a0abec09486adaa3164ec8532f1161_normal.jpeg" TargetMode="External" /><Relationship Id="rId364" Type="http://schemas.openxmlformats.org/officeDocument/2006/relationships/hyperlink" Target="http://pbs.twimg.com/profile_images/895774330117775360/uS79j4tB_normal.jpg" TargetMode="External" /><Relationship Id="rId365" Type="http://schemas.openxmlformats.org/officeDocument/2006/relationships/hyperlink" Target="http://pbs.twimg.com/profile_images/3454769613/ab68b7cf7136ed8c2455e57da6b9f313_normal.jpeg" TargetMode="External" /><Relationship Id="rId366" Type="http://schemas.openxmlformats.org/officeDocument/2006/relationships/hyperlink" Target="https://pbs.twimg.com/media/DzPSEQDUcAA_uCW.jpg" TargetMode="External" /><Relationship Id="rId367" Type="http://schemas.openxmlformats.org/officeDocument/2006/relationships/hyperlink" Target="https://pbs.twimg.com/media/DzPSEQDUcAA_uCW.jpg" TargetMode="External" /><Relationship Id="rId368" Type="http://schemas.openxmlformats.org/officeDocument/2006/relationships/hyperlink" Target="https://pbs.twimg.com/media/DzPSEQDUcAA_uCW.jpg" TargetMode="External" /><Relationship Id="rId369" Type="http://schemas.openxmlformats.org/officeDocument/2006/relationships/hyperlink" Target="http://pbs.twimg.com/profile_images/3454769613/ab68b7cf7136ed8c2455e57da6b9f313_normal.jpeg" TargetMode="External" /><Relationship Id="rId370" Type="http://schemas.openxmlformats.org/officeDocument/2006/relationships/hyperlink" Target="http://pbs.twimg.com/profile_images/3454769613/ab68b7cf7136ed8c2455e57da6b9f313_normal.jpeg" TargetMode="External" /><Relationship Id="rId371" Type="http://schemas.openxmlformats.org/officeDocument/2006/relationships/hyperlink" Target="http://pbs.twimg.com/profile_images/3454769613/ab68b7cf7136ed8c2455e57da6b9f313_normal.jpeg" TargetMode="External" /><Relationship Id="rId372" Type="http://schemas.openxmlformats.org/officeDocument/2006/relationships/hyperlink" Target="https://pbs.twimg.com/media/DzPLOnBUcAAL2AF.jpg" TargetMode="External" /><Relationship Id="rId373" Type="http://schemas.openxmlformats.org/officeDocument/2006/relationships/hyperlink" Target="http://pbs.twimg.com/profile_images/1090468020932235269/IN4VRA-4_normal.jpg" TargetMode="External" /><Relationship Id="rId374" Type="http://schemas.openxmlformats.org/officeDocument/2006/relationships/hyperlink" Target="http://pbs.twimg.com/profile_images/1090468020932235269/IN4VRA-4_normal.jpg" TargetMode="External" /><Relationship Id="rId375" Type="http://schemas.openxmlformats.org/officeDocument/2006/relationships/hyperlink" Target="http://pbs.twimg.com/profile_images/1090468020932235269/IN4VRA-4_normal.jpg" TargetMode="External" /><Relationship Id="rId376" Type="http://schemas.openxmlformats.org/officeDocument/2006/relationships/hyperlink" Target="http://pbs.twimg.com/profile_images/1090468020932235269/IN4VRA-4_normal.jpg" TargetMode="External" /><Relationship Id="rId377" Type="http://schemas.openxmlformats.org/officeDocument/2006/relationships/hyperlink" Target="http://pbs.twimg.com/profile_images/1090468020932235269/IN4VRA-4_normal.jpg" TargetMode="External" /><Relationship Id="rId378" Type="http://schemas.openxmlformats.org/officeDocument/2006/relationships/hyperlink" Target="http://pbs.twimg.com/profile_images/1090468020932235269/IN4VRA-4_normal.jpg" TargetMode="External" /><Relationship Id="rId379" Type="http://schemas.openxmlformats.org/officeDocument/2006/relationships/hyperlink" Target="http://pbs.twimg.com/profile_images/1107289751156084739/VDGA2HDN_normal.jpg" TargetMode="External" /><Relationship Id="rId380" Type="http://schemas.openxmlformats.org/officeDocument/2006/relationships/hyperlink" Target="https://pbs.twimg.com/media/DzPLOnBUcAAL2AF.jpg" TargetMode="External" /><Relationship Id="rId381" Type="http://schemas.openxmlformats.org/officeDocument/2006/relationships/hyperlink" Target="http://pbs.twimg.com/profile_images/1107289751156084739/VDGA2HDN_normal.jpg" TargetMode="External" /><Relationship Id="rId382" Type="http://schemas.openxmlformats.org/officeDocument/2006/relationships/hyperlink" Target="https://pbs.twimg.com/media/DzPLOnBUcAAL2AF.jpg" TargetMode="External" /><Relationship Id="rId383" Type="http://schemas.openxmlformats.org/officeDocument/2006/relationships/hyperlink" Target="http://pbs.twimg.com/profile_images/1107289751156084739/VDGA2HDN_normal.jpg" TargetMode="External" /><Relationship Id="rId384" Type="http://schemas.openxmlformats.org/officeDocument/2006/relationships/hyperlink" Target="https://pbs.twimg.com/media/DzPLOnBUcAAL2AF.jpg" TargetMode="External" /><Relationship Id="rId385" Type="http://schemas.openxmlformats.org/officeDocument/2006/relationships/hyperlink" Target="https://pbs.twimg.com/media/DzPLOnBUcAAL2AF.jpg" TargetMode="External" /><Relationship Id="rId386" Type="http://schemas.openxmlformats.org/officeDocument/2006/relationships/hyperlink" Target="https://pbs.twimg.com/media/DzPLOnBUcAAL2AF.jpg" TargetMode="External" /><Relationship Id="rId387" Type="http://schemas.openxmlformats.org/officeDocument/2006/relationships/hyperlink" Target="http://pbs.twimg.com/profile_images/1107289751156084739/VDGA2HDN_normal.jpg" TargetMode="External" /><Relationship Id="rId388" Type="http://schemas.openxmlformats.org/officeDocument/2006/relationships/hyperlink" Target="http://pbs.twimg.com/profile_images/1107289751156084739/VDGA2HDN_normal.jpg" TargetMode="External" /><Relationship Id="rId389" Type="http://schemas.openxmlformats.org/officeDocument/2006/relationships/hyperlink" Target="http://pbs.twimg.com/profile_images/1107289751156084739/VDGA2HDN_normal.jpg" TargetMode="External" /><Relationship Id="rId390" Type="http://schemas.openxmlformats.org/officeDocument/2006/relationships/hyperlink" Target="http://pbs.twimg.com/profile_images/1107289751156084739/VDGA2HDN_normal.jpg" TargetMode="External" /><Relationship Id="rId391" Type="http://schemas.openxmlformats.org/officeDocument/2006/relationships/hyperlink" Target="http://pbs.twimg.com/profile_images/1084830514744315904/3xJRZdtv_normal.jpg" TargetMode="External" /><Relationship Id="rId392" Type="http://schemas.openxmlformats.org/officeDocument/2006/relationships/hyperlink" Target="http://pbs.twimg.com/profile_images/1084830514744315904/3xJRZdtv_normal.jpg" TargetMode="External" /><Relationship Id="rId393" Type="http://schemas.openxmlformats.org/officeDocument/2006/relationships/hyperlink" Target="http://pbs.twimg.com/profile_images/1741241334/image_normal.jpg" TargetMode="External" /><Relationship Id="rId394" Type="http://schemas.openxmlformats.org/officeDocument/2006/relationships/hyperlink" Target="http://pbs.twimg.com/profile_images/1741241334/image_normal.jpg" TargetMode="External" /><Relationship Id="rId395" Type="http://schemas.openxmlformats.org/officeDocument/2006/relationships/hyperlink" Target="http://pbs.twimg.com/profile_images/912827014658260992/7g8pBloe_normal.jpg" TargetMode="External" /><Relationship Id="rId396" Type="http://schemas.openxmlformats.org/officeDocument/2006/relationships/hyperlink" Target="http://pbs.twimg.com/profile_images/1097322201072709633/YqYamT_R_normal.jpg" TargetMode="External" /><Relationship Id="rId397" Type="http://schemas.openxmlformats.org/officeDocument/2006/relationships/hyperlink" Target="http://pbs.twimg.com/profile_images/1112404787591634952/u0aQ64vg_normal.png" TargetMode="External" /><Relationship Id="rId398" Type="http://schemas.openxmlformats.org/officeDocument/2006/relationships/hyperlink" Target="http://pbs.twimg.com/profile_images/1112404787591634952/u0aQ64vg_normal.png" TargetMode="External" /><Relationship Id="rId399" Type="http://schemas.openxmlformats.org/officeDocument/2006/relationships/hyperlink" Target="http://pbs.twimg.com/profile_images/1112404787591634952/u0aQ64vg_normal.png" TargetMode="External" /><Relationship Id="rId400" Type="http://schemas.openxmlformats.org/officeDocument/2006/relationships/hyperlink" Target="http://pbs.twimg.com/profile_images/1112404787591634952/u0aQ64vg_normal.png" TargetMode="External" /><Relationship Id="rId401" Type="http://schemas.openxmlformats.org/officeDocument/2006/relationships/hyperlink" Target="http://pbs.twimg.com/profile_images/1112404787591634952/u0aQ64vg_normal.png" TargetMode="External" /><Relationship Id="rId402" Type="http://schemas.openxmlformats.org/officeDocument/2006/relationships/hyperlink" Target="http://pbs.twimg.com/profile_images/1112404787591634952/u0aQ64vg_normal.png" TargetMode="External" /><Relationship Id="rId403" Type="http://schemas.openxmlformats.org/officeDocument/2006/relationships/hyperlink" Target="http://pbs.twimg.com/profile_images/1112404787591634952/u0aQ64vg_normal.png" TargetMode="External" /><Relationship Id="rId404" Type="http://schemas.openxmlformats.org/officeDocument/2006/relationships/hyperlink" Target="http://pbs.twimg.com/profile_images/1112404787591634952/u0aQ64vg_normal.png" TargetMode="External" /><Relationship Id="rId405" Type="http://schemas.openxmlformats.org/officeDocument/2006/relationships/hyperlink" Target="http://pbs.twimg.com/profile_images/1112404787591634952/u0aQ64vg_normal.png" TargetMode="External" /><Relationship Id="rId406" Type="http://schemas.openxmlformats.org/officeDocument/2006/relationships/hyperlink" Target="http://pbs.twimg.com/profile_images/1112404787591634952/u0aQ64vg_normal.png" TargetMode="External" /><Relationship Id="rId407" Type="http://schemas.openxmlformats.org/officeDocument/2006/relationships/hyperlink" Target="http://pbs.twimg.com/profile_images/1112404787591634952/u0aQ64vg_normal.png" TargetMode="External" /><Relationship Id="rId408" Type="http://schemas.openxmlformats.org/officeDocument/2006/relationships/hyperlink" Target="http://pbs.twimg.com/profile_images/1112404787591634952/u0aQ64vg_normal.png" TargetMode="External" /><Relationship Id="rId409" Type="http://schemas.openxmlformats.org/officeDocument/2006/relationships/hyperlink" Target="http://pbs.twimg.com/profile_images/1112404787591634952/u0aQ64vg_normal.png" TargetMode="External" /><Relationship Id="rId410" Type="http://schemas.openxmlformats.org/officeDocument/2006/relationships/hyperlink" Target="http://pbs.twimg.com/profile_images/1112404787591634952/u0aQ64vg_normal.png" TargetMode="External" /><Relationship Id="rId411" Type="http://schemas.openxmlformats.org/officeDocument/2006/relationships/hyperlink" Target="http://pbs.twimg.com/profile_images/1112404787591634952/u0aQ64vg_normal.png" TargetMode="External" /><Relationship Id="rId412" Type="http://schemas.openxmlformats.org/officeDocument/2006/relationships/hyperlink" Target="http://pbs.twimg.com/profile_images/1112404787591634952/u0aQ64vg_normal.png" TargetMode="External" /><Relationship Id="rId413" Type="http://schemas.openxmlformats.org/officeDocument/2006/relationships/hyperlink" Target="http://pbs.twimg.com/profile_images/1112404787591634952/u0aQ64vg_normal.png" TargetMode="External" /><Relationship Id="rId414" Type="http://schemas.openxmlformats.org/officeDocument/2006/relationships/hyperlink" Target="http://pbs.twimg.com/profile_images/1112404787591634952/u0aQ64vg_normal.png" TargetMode="External" /><Relationship Id="rId415" Type="http://schemas.openxmlformats.org/officeDocument/2006/relationships/hyperlink" Target="http://pbs.twimg.com/profile_images/1112404787591634952/u0aQ64vg_normal.png" TargetMode="External" /><Relationship Id="rId416" Type="http://schemas.openxmlformats.org/officeDocument/2006/relationships/hyperlink" Target="http://pbs.twimg.com/profile_images/787639115936169984/ZZrHzlvS_normal.jpg" TargetMode="External" /><Relationship Id="rId417" Type="http://schemas.openxmlformats.org/officeDocument/2006/relationships/hyperlink" Target="http://pbs.twimg.com/profile_images/787639115936169984/ZZrHzlvS_normal.jpg" TargetMode="External" /><Relationship Id="rId418" Type="http://schemas.openxmlformats.org/officeDocument/2006/relationships/hyperlink" Target="http://pbs.twimg.com/profile_images/787639115936169984/ZZrHzlvS_normal.jpg" TargetMode="External" /><Relationship Id="rId419" Type="http://schemas.openxmlformats.org/officeDocument/2006/relationships/hyperlink" Target="http://pbs.twimg.com/profile_images/787639115936169984/ZZrHzlvS_normal.jpg" TargetMode="External" /><Relationship Id="rId420" Type="http://schemas.openxmlformats.org/officeDocument/2006/relationships/hyperlink" Target="http://pbs.twimg.com/profile_images/1054847674334240768/XGasBs8s_normal.jpg" TargetMode="External" /><Relationship Id="rId421" Type="http://schemas.openxmlformats.org/officeDocument/2006/relationships/hyperlink" Target="https://pbs.twimg.com/media/D0Hnc4zWoAACh5L.jpg" TargetMode="External" /><Relationship Id="rId422" Type="http://schemas.openxmlformats.org/officeDocument/2006/relationships/hyperlink" Target="http://pbs.twimg.com/profile_images/979691111978446848/lv_NMgv7_normal.jpg" TargetMode="External" /><Relationship Id="rId423" Type="http://schemas.openxmlformats.org/officeDocument/2006/relationships/hyperlink" Target="http://pbs.twimg.com/profile_images/1102612681629057024/d5NN8Pd2_normal.jpg" TargetMode="External" /><Relationship Id="rId424" Type="http://schemas.openxmlformats.org/officeDocument/2006/relationships/hyperlink" Target="http://pbs.twimg.com/profile_images/1102612681629057024/d5NN8Pd2_normal.jpg" TargetMode="External" /><Relationship Id="rId425" Type="http://schemas.openxmlformats.org/officeDocument/2006/relationships/hyperlink" Target="http://pbs.twimg.com/profile_images/1102612681629057024/d5NN8Pd2_normal.jpg" TargetMode="External" /><Relationship Id="rId426" Type="http://schemas.openxmlformats.org/officeDocument/2006/relationships/hyperlink" Target="http://pbs.twimg.com/profile_images/1102612681629057024/d5NN8Pd2_normal.jpg" TargetMode="External" /><Relationship Id="rId427" Type="http://schemas.openxmlformats.org/officeDocument/2006/relationships/hyperlink" Target="http://pbs.twimg.com/profile_images/1101696775122010115/TjESbw2D_normal.jpg" TargetMode="External" /><Relationship Id="rId428" Type="http://schemas.openxmlformats.org/officeDocument/2006/relationships/hyperlink" Target="http://pbs.twimg.com/profile_images/1098616417350381569/ynD8Lzov_normal.jpg" TargetMode="External" /><Relationship Id="rId429" Type="http://schemas.openxmlformats.org/officeDocument/2006/relationships/hyperlink" Target="https://pbs.twimg.com/tweet_video_thumb/D0v0dW5U0AYe7CE.jpg" TargetMode="External" /><Relationship Id="rId430" Type="http://schemas.openxmlformats.org/officeDocument/2006/relationships/hyperlink" Target="https://pbs.twimg.com/tweet_video_thumb/D0v02BrV4AEjiWt.jpg" TargetMode="External" /><Relationship Id="rId431" Type="http://schemas.openxmlformats.org/officeDocument/2006/relationships/hyperlink" Target="https://pbs.twimg.com/media/D0v1EYmUcAEISZq.jpg" TargetMode="External" /><Relationship Id="rId432" Type="http://schemas.openxmlformats.org/officeDocument/2006/relationships/hyperlink" Target="https://pbs.twimg.com/amplify_video_thumb/1102604587477884928/img/c-jM12L-r3QTfkir.jpg" TargetMode="External" /><Relationship Id="rId433" Type="http://schemas.openxmlformats.org/officeDocument/2006/relationships/hyperlink" Target="http://pbs.twimg.com/profile_images/1103775735108550661/n87QF0cl_normal.jpg" TargetMode="External" /><Relationship Id="rId434" Type="http://schemas.openxmlformats.org/officeDocument/2006/relationships/hyperlink" Target="https://pbs.twimg.com/amplify_video_thumb/1102604587477884928/img/c-jM12L-r3QTfkir.jpg" TargetMode="External" /><Relationship Id="rId435" Type="http://schemas.openxmlformats.org/officeDocument/2006/relationships/hyperlink" Target="http://pbs.twimg.com/profile_images/1103775735108550661/n87QF0cl_normal.jpg" TargetMode="External" /><Relationship Id="rId436" Type="http://schemas.openxmlformats.org/officeDocument/2006/relationships/hyperlink" Target="https://pbs.twimg.com/amplify_video_thumb/1102604587477884928/img/c-jM12L-r3QTfkir.jpg" TargetMode="External" /><Relationship Id="rId437" Type="http://schemas.openxmlformats.org/officeDocument/2006/relationships/hyperlink" Target="http://pbs.twimg.com/profile_images/1103775735108550661/n87QF0cl_normal.jpg" TargetMode="External" /><Relationship Id="rId438" Type="http://schemas.openxmlformats.org/officeDocument/2006/relationships/hyperlink" Target="https://pbs.twimg.com/amplify_video_thumb/1102604587477884928/img/c-jM12L-r3QTfkir.jpg" TargetMode="External" /><Relationship Id="rId439" Type="http://schemas.openxmlformats.org/officeDocument/2006/relationships/hyperlink" Target="http://pbs.twimg.com/profile_images/1103775735108550661/n87QF0cl_normal.jpg" TargetMode="External" /><Relationship Id="rId440" Type="http://schemas.openxmlformats.org/officeDocument/2006/relationships/hyperlink" Target="https://pbs.twimg.com/amplify_video_thumb/1102604587477884928/img/c-jM12L-r3QTfkir.jpg" TargetMode="External" /><Relationship Id="rId441" Type="http://schemas.openxmlformats.org/officeDocument/2006/relationships/hyperlink" Target="https://pbs.twimg.com/amplify_video_thumb/1102604587477884928/img/c-jM12L-r3QTfkir.jpg" TargetMode="External" /><Relationship Id="rId442" Type="http://schemas.openxmlformats.org/officeDocument/2006/relationships/hyperlink" Target="http://pbs.twimg.com/profile_images/1103775735108550661/n87QF0cl_normal.jpg" TargetMode="External" /><Relationship Id="rId443" Type="http://schemas.openxmlformats.org/officeDocument/2006/relationships/hyperlink" Target="http://pbs.twimg.com/profile_images/1103775735108550661/n87QF0cl_normal.jpg" TargetMode="External" /><Relationship Id="rId444" Type="http://schemas.openxmlformats.org/officeDocument/2006/relationships/hyperlink" Target="http://pbs.twimg.com/profile_images/1103775735108550661/n87QF0cl_normal.jpg" TargetMode="External" /><Relationship Id="rId445" Type="http://schemas.openxmlformats.org/officeDocument/2006/relationships/hyperlink" Target="http://pbs.twimg.com/profile_images/1104020076733304835/s9yxH8BS_normal.jpg" TargetMode="External" /><Relationship Id="rId446" Type="http://schemas.openxmlformats.org/officeDocument/2006/relationships/hyperlink" Target="https://pbs.twimg.com/media/D04MbOSWwAAULGB.png" TargetMode="External" /><Relationship Id="rId447" Type="http://schemas.openxmlformats.org/officeDocument/2006/relationships/hyperlink" Target="http://pbs.twimg.com/profile_images/2171419521/239_normal.jpg" TargetMode="External" /><Relationship Id="rId448" Type="http://schemas.openxmlformats.org/officeDocument/2006/relationships/hyperlink" Target="http://pbs.twimg.com/profile_images/1104087117267755008/u4Gg-_5z_normal.jpg" TargetMode="External" /><Relationship Id="rId449" Type="http://schemas.openxmlformats.org/officeDocument/2006/relationships/hyperlink" Target="http://pbs.twimg.com/profile_images/1012399937659650048/g3P_wcHP_normal.jpg" TargetMode="External" /><Relationship Id="rId450" Type="http://schemas.openxmlformats.org/officeDocument/2006/relationships/hyperlink" Target="http://pbs.twimg.com/profile_images/1012399937659650048/g3P_wcHP_normal.jpg" TargetMode="External" /><Relationship Id="rId451" Type="http://schemas.openxmlformats.org/officeDocument/2006/relationships/hyperlink" Target="http://pbs.twimg.com/profile_images/1012399937659650048/g3P_wcHP_normal.jpg" TargetMode="External" /><Relationship Id="rId452" Type="http://schemas.openxmlformats.org/officeDocument/2006/relationships/hyperlink" Target="http://pbs.twimg.com/profile_images/468502341/Julie4_normal.jpg" TargetMode="External" /><Relationship Id="rId453" Type="http://schemas.openxmlformats.org/officeDocument/2006/relationships/hyperlink" Target="http://pbs.twimg.com/profile_images/468502341/Julie4_normal.jpg" TargetMode="External" /><Relationship Id="rId454" Type="http://schemas.openxmlformats.org/officeDocument/2006/relationships/hyperlink" Target="http://pbs.twimg.com/profile_images/468502341/Julie4_normal.jpg" TargetMode="External" /><Relationship Id="rId455" Type="http://schemas.openxmlformats.org/officeDocument/2006/relationships/hyperlink" Target="http://pbs.twimg.com/profile_images/468502341/Julie4_normal.jpg" TargetMode="External" /><Relationship Id="rId456" Type="http://schemas.openxmlformats.org/officeDocument/2006/relationships/hyperlink" Target="http://pbs.twimg.com/profile_images/468502341/Julie4_normal.jpg" TargetMode="External" /><Relationship Id="rId457" Type="http://schemas.openxmlformats.org/officeDocument/2006/relationships/hyperlink" Target="http://pbs.twimg.com/profile_images/468502341/Julie4_normal.jpg" TargetMode="External" /><Relationship Id="rId458" Type="http://schemas.openxmlformats.org/officeDocument/2006/relationships/hyperlink" Target="http://pbs.twimg.com/profile_images/468502341/Julie4_normal.jpg" TargetMode="External" /><Relationship Id="rId459" Type="http://schemas.openxmlformats.org/officeDocument/2006/relationships/hyperlink" Target="http://pbs.twimg.com/profile_images/468502341/Julie4_normal.jpg" TargetMode="External" /><Relationship Id="rId460" Type="http://schemas.openxmlformats.org/officeDocument/2006/relationships/hyperlink" Target="http://pbs.twimg.com/profile_images/468502341/Julie4_normal.jpg" TargetMode="External" /><Relationship Id="rId461" Type="http://schemas.openxmlformats.org/officeDocument/2006/relationships/hyperlink" Target="http://pbs.twimg.com/profile_images/468502341/Julie4_normal.jpg" TargetMode="External" /><Relationship Id="rId462" Type="http://schemas.openxmlformats.org/officeDocument/2006/relationships/hyperlink" Target="http://pbs.twimg.com/profile_images/468502341/Julie4_normal.jpg" TargetMode="External" /><Relationship Id="rId463" Type="http://schemas.openxmlformats.org/officeDocument/2006/relationships/hyperlink" Target="http://pbs.twimg.com/profile_images/468502341/Julie4_normal.jpg" TargetMode="External" /><Relationship Id="rId464" Type="http://schemas.openxmlformats.org/officeDocument/2006/relationships/hyperlink" Target="http://pbs.twimg.com/profile_images/1112785610065018882/BBHQUIru_normal.jpg" TargetMode="External" /><Relationship Id="rId465" Type="http://schemas.openxmlformats.org/officeDocument/2006/relationships/hyperlink" Target="http://pbs.twimg.com/profile_images/1112785610065018882/BBHQUIru_normal.jpg" TargetMode="External" /><Relationship Id="rId466" Type="http://schemas.openxmlformats.org/officeDocument/2006/relationships/hyperlink" Target="http://pbs.twimg.com/profile_images/1112785610065018882/BBHQUIru_normal.jpg" TargetMode="External" /><Relationship Id="rId467" Type="http://schemas.openxmlformats.org/officeDocument/2006/relationships/hyperlink" Target="http://pbs.twimg.com/profile_images/480778854357667840/p6ikW16l_normal.png" TargetMode="External" /><Relationship Id="rId468" Type="http://schemas.openxmlformats.org/officeDocument/2006/relationships/hyperlink" Target="http://pbs.twimg.com/profile_images/480778854357667840/p6ikW16l_normal.png" TargetMode="External" /><Relationship Id="rId469" Type="http://schemas.openxmlformats.org/officeDocument/2006/relationships/hyperlink" Target="http://pbs.twimg.com/profile_images/480778854357667840/p6ikW16l_normal.png" TargetMode="External" /><Relationship Id="rId470" Type="http://schemas.openxmlformats.org/officeDocument/2006/relationships/hyperlink" Target="http://pbs.twimg.com/profile_images/480778854357667840/p6ikW16l_normal.png" TargetMode="External" /><Relationship Id="rId471" Type="http://schemas.openxmlformats.org/officeDocument/2006/relationships/hyperlink" Target="http://pbs.twimg.com/profile_images/480778854357667840/p6ikW16l_normal.png" TargetMode="External" /><Relationship Id="rId472" Type="http://schemas.openxmlformats.org/officeDocument/2006/relationships/hyperlink" Target="http://pbs.twimg.com/profile_images/480778854357667840/p6ikW16l_normal.png" TargetMode="External" /><Relationship Id="rId473" Type="http://schemas.openxmlformats.org/officeDocument/2006/relationships/hyperlink" Target="http://pbs.twimg.com/profile_images/480778854357667840/p6ikW16l_normal.png" TargetMode="External" /><Relationship Id="rId474" Type="http://schemas.openxmlformats.org/officeDocument/2006/relationships/hyperlink" Target="http://pbs.twimg.com/profile_images/480778854357667840/p6ikW16l_normal.png" TargetMode="External" /><Relationship Id="rId475" Type="http://schemas.openxmlformats.org/officeDocument/2006/relationships/hyperlink" Target="http://pbs.twimg.com/profile_images/480778854357667840/p6ikW16l_normal.png" TargetMode="External" /><Relationship Id="rId476" Type="http://schemas.openxmlformats.org/officeDocument/2006/relationships/hyperlink" Target="http://pbs.twimg.com/profile_images/480778854357667840/p6ikW16l_normal.png" TargetMode="External" /><Relationship Id="rId477" Type="http://schemas.openxmlformats.org/officeDocument/2006/relationships/hyperlink" Target="http://pbs.twimg.com/profile_images/480778854357667840/p6ikW16l_normal.png" TargetMode="External" /><Relationship Id="rId478" Type="http://schemas.openxmlformats.org/officeDocument/2006/relationships/hyperlink" Target="http://pbs.twimg.com/profile_images/480778854357667840/p6ikW16l_normal.png" TargetMode="External" /><Relationship Id="rId479" Type="http://schemas.openxmlformats.org/officeDocument/2006/relationships/hyperlink" Target="http://pbs.twimg.com/profile_images/1114613406282256384/z1GMDf8B_normal.jpg" TargetMode="External" /><Relationship Id="rId480" Type="http://schemas.openxmlformats.org/officeDocument/2006/relationships/hyperlink" Target="http://pbs.twimg.com/profile_images/1114613406282256384/z1GMDf8B_normal.jpg" TargetMode="External" /><Relationship Id="rId481" Type="http://schemas.openxmlformats.org/officeDocument/2006/relationships/hyperlink" Target="http://pbs.twimg.com/profile_images/1114613406282256384/z1GMDf8B_normal.jpg" TargetMode="External" /><Relationship Id="rId482" Type="http://schemas.openxmlformats.org/officeDocument/2006/relationships/hyperlink" Target="http://pbs.twimg.com/profile_images/1114613406282256384/z1GMDf8B_normal.jpg" TargetMode="External" /><Relationship Id="rId483" Type="http://schemas.openxmlformats.org/officeDocument/2006/relationships/hyperlink" Target="http://pbs.twimg.com/profile_images/1114613406282256384/z1GMDf8B_normal.jpg" TargetMode="External" /><Relationship Id="rId484" Type="http://schemas.openxmlformats.org/officeDocument/2006/relationships/hyperlink" Target="http://pbs.twimg.com/profile_images/1114613406282256384/z1GMDf8B_normal.jpg" TargetMode="External" /><Relationship Id="rId485" Type="http://schemas.openxmlformats.org/officeDocument/2006/relationships/hyperlink" Target="http://pbs.twimg.com/profile_images/1114613406282256384/z1GMDf8B_normal.jpg" TargetMode="External" /><Relationship Id="rId486" Type="http://schemas.openxmlformats.org/officeDocument/2006/relationships/hyperlink" Target="http://pbs.twimg.com/profile_images/1114613406282256384/z1GMDf8B_normal.jpg" TargetMode="External" /><Relationship Id="rId487" Type="http://schemas.openxmlformats.org/officeDocument/2006/relationships/hyperlink" Target="http://pbs.twimg.com/profile_images/1114613406282256384/z1GMDf8B_normal.jpg" TargetMode="External" /><Relationship Id="rId488" Type="http://schemas.openxmlformats.org/officeDocument/2006/relationships/hyperlink" Target="http://pbs.twimg.com/profile_images/1114613406282256384/z1GMDf8B_normal.jpg" TargetMode="External" /><Relationship Id="rId489" Type="http://schemas.openxmlformats.org/officeDocument/2006/relationships/hyperlink" Target="http://pbs.twimg.com/profile_images/1114613406282256384/z1GMDf8B_normal.jpg" TargetMode="External" /><Relationship Id="rId490" Type="http://schemas.openxmlformats.org/officeDocument/2006/relationships/hyperlink" Target="http://pbs.twimg.com/profile_images/1114613406282256384/z1GMDf8B_normal.jpg" TargetMode="External" /><Relationship Id="rId491" Type="http://schemas.openxmlformats.org/officeDocument/2006/relationships/hyperlink" Target="http://pbs.twimg.com/profile_images/1114613406282256384/z1GMDf8B_normal.jpg" TargetMode="External" /><Relationship Id="rId492" Type="http://schemas.openxmlformats.org/officeDocument/2006/relationships/hyperlink" Target="http://pbs.twimg.com/profile_images/1114613406282256384/z1GMDf8B_normal.jpg" TargetMode="External" /><Relationship Id="rId493" Type="http://schemas.openxmlformats.org/officeDocument/2006/relationships/hyperlink" Target="http://pbs.twimg.com/profile_images/1114613406282256384/z1GMDf8B_normal.jpg" TargetMode="External" /><Relationship Id="rId494" Type="http://schemas.openxmlformats.org/officeDocument/2006/relationships/hyperlink" Target="http://pbs.twimg.com/profile_images/1114613406282256384/z1GMDf8B_normal.jpg" TargetMode="External" /><Relationship Id="rId495" Type="http://schemas.openxmlformats.org/officeDocument/2006/relationships/hyperlink" Target="http://pbs.twimg.com/profile_images/1114613406282256384/z1GMDf8B_normal.jpg" TargetMode="External" /><Relationship Id="rId496" Type="http://schemas.openxmlformats.org/officeDocument/2006/relationships/hyperlink" Target="http://pbs.twimg.com/profile_images/1114613406282256384/z1GMDf8B_normal.jpg" TargetMode="External" /><Relationship Id="rId497" Type="http://schemas.openxmlformats.org/officeDocument/2006/relationships/hyperlink" Target="http://pbs.twimg.com/profile_images/1114613406282256384/z1GMDf8B_normal.jpg" TargetMode="External" /><Relationship Id="rId498" Type="http://schemas.openxmlformats.org/officeDocument/2006/relationships/hyperlink" Target="http://pbs.twimg.com/profile_images/847565712608550912/2nuKydg-_normal.jpg" TargetMode="External" /><Relationship Id="rId499" Type="http://schemas.openxmlformats.org/officeDocument/2006/relationships/hyperlink" Target="http://pbs.twimg.com/profile_images/847565712608550912/2nuKydg-_normal.jpg" TargetMode="External" /><Relationship Id="rId500" Type="http://schemas.openxmlformats.org/officeDocument/2006/relationships/hyperlink" Target="http://pbs.twimg.com/profile_images/847565712608550912/2nuKydg-_normal.jpg" TargetMode="External" /><Relationship Id="rId501" Type="http://schemas.openxmlformats.org/officeDocument/2006/relationships/hyperlink" Target="http://abs.twimg.com/sticky/default_profile_images/default_profile_normal.png" TargetMode="External" /><Relationship Id="rId502" Type="http://schemas.openxmlformats.org/officeDocument/2006/relationships/hyperlink" Target="http://pbs.twimg.com/profile_images/690613263105708032/oYq-9eZ-_normal.jpg" TargetMode="External" /><Relationship Id="rId503" Type="http://schemas.openxmlformats.org/officeDocument/2006/relationships/hyperlink" Target="http://pbs.twimg.com/profile_images/690613263105708032/oYq-9eZ-_normal.jpg" TargetMode="External" /><Relationship Id="rId504" Type="http://schemas.openxmlformats.org/officeDocument/2006/relationships/hyperlink" Target="http://pbs.twimg.com/profile_images/378800000759409720/6f3e6929eaa3e35506f0f0e38fba8aec_normal.jpeg" TargetMode="External" /><Relationship Id="rId505" Type="http://schemas.openxmlformats.org/officeDocument/2006/relationships/hyperlink" Target="http://pbs.twimg.com/profile_images/378800000759409720/6f3e6929eaa3e35506f0f0e38fba8aec_normal.jpeg" TargetMode="External" /><Relationship Id="rId506" Type="http://schemas.openxmlformats.org/officeDocument/2006/relationships/hyperlink" Target="http://pbs.twimg.com/profile_images/378800000759409720/6f3e6929eaa3e35506f0f0e38fba8aec_normal.jpeg" TargetMode="External" /><Relationship Id="rId507" Type="http://schemas.openxmlformats.org/officeDocument/2006/relationships/hyperlink" Target="http://pbs.twimg.com/profile_images/1106774973094354944/Tj9HlyYT_normal.jpg" TargetMode="External" /><Relationship Id="rId508" Type="http://schemas.openxmlformats.org/officeDocument/2006/relationships/hyperlink" Target="http://pbs.twimg.com/profile_images/1098777496416219141/RU6Clkyk_normal.jpg" TargetMode="External" /><Relationship Id="rId509" Type="http://schemas.openxmlformats.org/officeDocument/2006/relationships/hyperlink" Target="http://pbs.twimg.com/profile_images/1098777496416219141/RU6Clkyk_normal.jpg" TargetMode="External" /><Relationship Id="rId510" Type="http://schemas.openxmlformats.org/officeDocument/2006/relationships/hyperlink" Target="http://pbs.twimg.com/profile_images/1016815290221563905/o8st2FEF_normal.jpg" TargetMode="External" /><Relationship Id="rId511" Type="http://schemas.openxmlformats.org/officeDocument/2006/relationships/hyperlink" Target="http://pbs.twimg.com/profile_images/1016815290221563905/o8st2FEF_normal.jpg" TargetMode="External" /><Relationship Id="rId512" Type="http://schemas.openxmlformats.org/officeDocument/2006/relationships/hyperlink" Target="http://pbs.twimg.com/profile_images/1016815290221563905/o8st2FEF_normal.jpg" TargetMode="External" /><Relationship Id="rId513" Type="http://schemas.openxmlformats.org/officeDocument/2006/relationships/hyperlink" Target="http://pbs.twimg.com/profile_images/868404731760312321/faAeQgxA_normal.jpg" TargetMode="External" /><Relationship Id="rId514" Type="http://schemas.openxmlformats.org/officeDocument/2006/relationships/hyperlink" Target="http://pbs.twimg.com/profile_images/1016815290221563905/o8st2FEF_normal.jpg" TargetMode="External" /><Relationship Id="rId515" Type="http://schemas.openxmlformats.org/officeDocument/2006/relationships/hyperlink" Target="http://pbs.twimg.com/profile_images/576015433620451328/fgcEVFku_normal.jpeg" TargetMode="External" /><Relationship Id="rId516" Type="http://schemas.openxmlformats.org/officeDocument/2006/relationships/hyperlink" Target="http://pbs.twimg.com/profile_images/1113743737069473793/mHFe7MJS_normal.jpg" TargetMode="External" /><Relationship Id="rId517" Type="http://schemas.openxmlformats.org/officeDocument/2006/relationships/hyperlink" Target="https://pbs.twimg.com/media/D3VmG7tXoAAEv7j.jpg" TargetMode="External" /><Relationship Id="rId518" Type="http://schemas.openxmlformats.org/officeDocument/2006/relationships/hyperlink" Target="https://pbs.twimg.com/media/D3VmG7tXoAAEv7j.jpg" TargetMode="External" /><Relationship Id="rId519" Type="http://schemas.openxmlformats.org/officeDocument/2006/relationships/hyperlink" Target="https://pbs.twimg.com/media/D3awIqwW0AESzYx.jpg" TargetMode="External" /><Relationship Id="rId520" Type="http://schemas.openxmlformats.org/officeDocument/2006/relationships/hyperlink" Target="http://pbs.twimg.com/profile_images/1082278449690099712/jNZxSA5E_normal.jpg" TargetMode="External" /><Relationship Id="rId521" Type="http://schemas.openxmlformats.org/officeDocument/2006/relationships/hyperlink" Target="http://pbs.twimg.com/profile_images/1082278449690099712/jNZxSA5E_normal.jpg" TargetMode="External" /><Relationship Id="rId522" Type="http://schemas.openxmlformats.org/officeDocument/2006/relationships/hyperlink" Target="http://pbs.twimg.com/profile_images/1082278449690099712/jNZxSA5E_normal.jpg" TargetMode="External" /><Relationship Id="rId523" Type="http://schemas.openxmlformats.org/officeDocument/2006/relationships/hyperlink" Target="http://pbs.twimg.com/profile_images/586867761357463552/LEf2A7n0_normal.jpg" TargetMode="External" /><Relationship Id="rId524" Type="http://schemas.openxmlformats.org/officeDocument/2006/relationships/hyperlink" Target="http://pbs.twimg.com/profile_images/586867761357463552/LEf2A7n0_normal.jpg" TargetMode="External" /><Relationship Id="rId525" Type="http://schemas.openxmlformats.org/officeDocument/2006/relationships/hyperlink" Target="http://pbs.twimg.com/profile_images/586867761357463552/LEf2A7n0_normal.jpg" TargetMode="External" /><Relationship Id="rId526" Type="http://schemas.openxmlformats.org/officeDocument/2006/relationships/hyperlink" Target="http://pbs.twimg.com/profile_images/705244349873917952/fcD6A8Ws_normal.jpg" TargetMode="External" /><Relationship Id="rId527" Type="http://schemas.openxmlformats.org/officeDocument/2006/relationships/hyperlink" Target="http://pbs.twimg.com/profile_images/705244349873917952/fcD6A8Ws_normal.jpg" TargetMode="External" /><Relationship Id="rId528" Type="http://schemas.openxmlformats.org/officeDocument/2006/relationships/hyperlink" Target="http://pbs.twimg.com/profile_images/705244349873917952/fcD6A8Ws_normal.jpg" TargetMode="External" /><Relationship Id="rId529" Type="http://schemas.openxmlformats.org/officeDocument/2006/relationships/hyperlink" Target="http://pbs.twimg.com/profile_images/677583735055908868/LtfulfsY_normal.jpg" TargetMode="External" /><Relationship Id="rId530" Type="http://schemas.openxmlformats.org/officeDocument/2006/relationships/hyperlink" Target="http://pbs.twimg.com/profile_images/677583735055908868/LtfulfsY_normal.jpg" TargetMode="External" /><Relationship Id="rId531" Type="http://schemas.openxmlformats.org/officeDocument/2006/relationships/hyperlink" Target="http://pbs.twimg.com/profile_images/1044964148877045766/T6B5a9G__normal.jpg" TargetMode="External" /><Relationship Id="rId532" Type="http://schemas.openxmlformats.org/officeDocument/2006/relationships/hyperlink" Target="http://pbs.twimg.com/profile_images/1044964148877045766/T6B5a9G__normal.jpg" TargetMode="External" /><Relationship Id="rId533" Type="http://schemas.openxmlformats.org/officeDocument/2006/relationships/hyperlink" Target="http://pbs.twimg.com/profile_images/1044964148877045766/T6B5a9G__normal.jpg" TargetMode="External" /><Relationship Id="rId534" Type="http://schemas.openxmlformats.org/officeDocument/2006/relationships/hyperlink" Target="http://pbs.twimg.com/profile_images/744896822230061057/NUe4UGzb_normal.jpg" TargetMode="External" /><Relationship Id="rId535" Type="http://schemas.openxmlformats.org/officeDocument/2006/relationships/hyperlink" Target="http://pbs.twimg.com/profile_images/744896822230061057/NUe4UGzb_normal.jpg" TargetMode="External" /><Relationship Id="rId536" Type="http://schemas.openxmlformats.org/officeDocument/2006/relationships/hyperlink" Target="http://pbs.twimg.com/profile_images/504736293348069376/66Zr6u6S_normal.jpeg" TargetMode="External" /><Relationship Id="rId537" Type="http://schemas.openxmlformats.org/officeDocument/2006/relationships/hyperlink" Target="http://pbs.twimg.com/profile_images/504736293348069376/66Zr6u6S_normal.jpeg" TargetMode="External" /><Relationship Id="rId538" Type="http://schemas.openxmlformats.org/officeDocument/2006/relationships/hyperlink" Target="http://pbs.twimg.com/profile_images/1011950369084182528/_OZhc85Y_normal.jpg" TargetMode="External" /><Relationship Id="rId539" Type="http://schemas.openxmlformats.org/officeDocument/2006/relationships/hyperlink" Target="http://pbs.twimg.com/profile_images/1011950369084182528/_OZhc85Y_normal.jpg" TargetMode="External" /><Relationship Id="rId540" Type="http://schemas.openxmlformats.org/officeDocument/2006/relationships/hyperlink" Target="http://pbs.twimg.com/profile_images/1011950369084182528/_OZhc85Y_normal.jpg" TargetMode="External" /><Relationship Id="rId541" Type="http://schemas.openxmlformats.org/officeDocument/2006/relationships/hyperlink" Target="http://pbs.twimg.com/profile_images/1011950369084182528/_OZhc85Y_normal.jpg" TargetMode="External" /><Relationship Id="rId542" Type="http://schemas.openxmlformats.org/officeDocument/2006/relationships/hyperlink" Target="http://pbs.twimg.com/profile_images/1011950369084182528/_OZhc85Y_normal.jpg" TargetMode="External" /><Relationship Id="rId543" Type="http://schemas.openxmlformats.org/officeDocument/2006/relationships/hyperlink" Target="http://pbs.twimg.com/profile_images/1011950369084182528/_OZhc85Y_normal.jpg" TargetMode="External" /><Relationship Id="rId544" Type="http://schemas.openxmlformats.org/officeDocument/2006/relationships/hyperlink" Target="http://pbs.twimg.com/profile_images/1469793648/image_normal.jpg" TargetMode="External" /><Relationship Id="rId545" Type="http://schemas.openxmlformats.org/officeDocument/2006/relationships/hyperlink" Target="http://pbs.twimg.com/profile_images/961704132049588224/qXQVr4fI_normal.jpg" TargetMode="External" /><Relationship Id="rId546" Type="http://schemas.openxmlformats.org/officeDocument/2006/relationships/hyperlink" Target="http://pbs.twimg.com/profile_images/961704132049588224/qXQVr4fI_normal.jpg" TargetMode="External" /><Relationship Id="rId547" Type="http://schemas.openxmlformats.org/officeDocument/2006/relationships/hyperlink" Target="http://pbs.twimg.com/profile_images/961704132049588224/qXQVr4fI_normal.jpg" TargetMode="External" /><Relationship Id="rId548" Type="http://schemas.openxmlformats.org/officeDocument/2006/relationships/hyperlink" Target="http://pbs.twimg.com/profile_images/961704132049588224/qXQVr4fI_normal.jpg" TargetMode="External" /><Relationship Id="rId549" Type="http://schemas.openxmlformats.org/officeDocument/2006/relationships/hyperlink" Target="http://pbs.twimg.com/profile_images/961704132049588224/qXQVr4fI_normal.jpg" TargetMode="External" /><Relationship Id="rId550" Type="http://schemas.openxmlformats.org/officeDocument/2006/relationships/hyperlink" Target="https://pbs.twimg.com/media/D30LXcSW0AEZpEc.jpg" TargetMode="External" /><Relationship Id="rId551" Type="http://schemas.openxmlformats.org/officeDocument/2006/relationships/hyperlink" Target="https://pbs.twimg.com/media/D30LXcSW0AEZpEc.jpg" TargetMode="External" /><Relationship Id="rId552" Type="http://schemas.openxmlformats.org/officeDocument/2006/relationships/hyperlink" Target="https://pbs.twimg.com/media/D30LXcSW0AEZpEc.jpg" TargetMode="External" /><Relationship Id="rId553" Type="http://schemas.openxmlformats.org/officeDocument/2006/relationships/hyperlink" Target="http://pbs.twimg.com/profile_images/1029743794466553856/PamnnL1-_normal.jpg" TargetMode="External" /><Relationship Id="rId554" Type="http://schemas.openxmlformats.org/officeDocument/2006/relationships/hyperlink" Target="http://pbs.twimg.com/profile_images/1029743794466553856/PamnnL1-_normal.jpg" TargetMode="External" /><Relationship Id="rId555" Type="http://schemas.openxmlformats.org/officeDocument/2006/relationships/hyperlink" Target="https://pbs.twimg.com/media/D30LXcSW0AEZpEc.jpg" TargetMode="External" /><Relationship Id="rId556" Type="http://schemas.openxmlformats.org/officeDocument/2006/relationships/hyperlink" Target="https://pbs.twimg.com/media/D30LXcSW0AEZpEc.jpg" TargetMode="External" /><Relationship Id="rId557" Type="http://schemas.openxmlformats.org/officeDocument/2006/relationships/hyperlink" Target="https://pbs.twimg.com/media/D30LXcSW0AEZpEc.jpg" TargetMode="External" /><Relationship Id="rId558" Type="http://schemas.openxmlformats.org/officeDocument/2006/relationships/hyperlink" Target="http://pbs.twimg.com/profile_images/1010125647665139713/fWf-9ej3_normal.jpg" TargetMode="External" /><Relationship Id="rId559" Type="http://schemas.openxmlformats.org/officeDocument/2006/relationships/hyperlink" Target="http://pbs.twimg.com/profile_images/1010125647665139713/fWf-9ej3_normal.jpg" TargetMode="External" /><Relationship Id="rId560" Type="http://schemas.openxmlformats.org/officeDocument/2006/relationships/hyperlink" Target="http://pbs.twimg.com/profile_images/984113808317837313/2aRCVbI4_normal.jpg" TargetMode="External" /><Relationship Id="rId561" Type="http://schemas.openxmlformats.org/officeDocument/2006/relationships/hyperlink" Target="http://pbs.twimg.com/profile_images/984113808317837313/2aRCVbI4_normal.jpg" TargetMode="External" /><Relationship Id="rId562" Type="http://schemas.openxmlformats.org/officeDocument/2006/relationships/hyperlink" Target="http://pbs.twimg.com/profile_images/984113808317837313/2aRCVbI4_normal.jpg" TargetMode="External" /><Relationship Id="rId563" Type="http://schemas.openxmlformats.org/officeDocument/2006/relationships/hyperlink" Target="https://pbs.twimg.com/media/D1J84y0X4AIO_YG.jpg" TargetMode="External" /><Relationship Id="rId564" Type="http://schemas.openxmlformats.org/officeDocument/2006/relationships/hyperlink" Target="https://pbs.twimg.com/media/D35IAZyX4AAhCJD.jpg" TargetMode="External" /><Relationship Id="rId565" Type="http://schemas.openxmlformats.org/officeDocument/2006/relationships/hyperlink" Target="https://pbs.twimg.com/media/D35IAZyX4AAhCJD.jpg" TargetMode="External" /><Relationship Id="rId566" Type="http://schemas.openxmlformats.org/officeDocument/2006/relationships/hyperlink" Target="http://pbs.twimg.com/profile_images/1056998974270390272/5qirnnt5_normal.jpg" TargetMode="External" /><Relationship Id="rId567" Type="http://schemas.openxmlformats.org/officeDocument/2006/relationships/hyperlink" Target="http://pbs.twimg.com/profile_images/1056998974270390272/5qirnnt5_normal.jpg" TargetMode="External" /><Relationship Id="rId568" Type="http://schemas.openxmlformats.org/officeDocument/2006/relationships/hyperlink" Target="http://pbs.twimg.com/profile_images/1077382450458869760/3pOMGfic_normal.jpg" TargetMode="External" /><Relationship Id="rId569" Type="http://schemas.openxmlformats.org/officeDocument/2006/relationships/hyperlink" Target="http://pbs.twimg.com/profile_images/1077382450458869760/3pOMGfic_normal.jpg" TargetMode="External" /><Relationship Id="rId570" Type="http://schemas.openxmlformats.org/officeDocument/2006/relationships/hyperlink" Target="http://pbs.twimg.com/profile_images/1077382450458869760/3pOMGfic_normal.jpg" TargetMode="External" /><Relationship Id="rId571" Type="http://schemas.openxmlformats.org/officeDocument/2006/relationships/hyperlink" Target="http://pbs.twimg.com/profile_images/1077382450458869760/3pOMGfic_normal.jpg" TargetMode="External" /><Relationship Id="rId572" Type="http://schemas.openxmlformats.org/officeDocument/2006/relationships/hyperlink" Target="http://pbs.twimg.com/profile_images/2321094288/9yt12n2fil945ey37imn_normal.jpeg" TargetMode="External" /><Relationship Id="rId573" Type="http://schemas.openxmlformats.org/officeDocument/2006/relationships/hyperlink" Target="http://pbs.twimg.com/profile_images/2321094288/9yt12n2fil945ey37imn_normal.jpeg" TargetMode="External" /><Relationship Id="rId574" Type="http://schemas.openxmlformats.org/officeDocument/2006/relationships/hyperlink" Target="http://pbs.twimg.com/profile_images/2321094288/9yt12n2fil945ey37imn_normal.jpeg" TargetMode="External" /><Relationship Id="rId575" Type="http://schemas.openxmlformats.org/officeDocument/2006/relationships/hyperlink" Target="http://pbs.twimg.com/profile_images/819331001922920448/TCb6gYtx_normal.jpg" TargetMode="External" /><Relationship Id="rId576" Type="http://schemas.openxmlformats.org/officeDocument/2006/relationships/hyperlink" Target="http://pbs.twimg.com/profile_images/819331001922920448/TCb6gYtx_normal.jpg" TargetMode="External" /><Relationship Id="rId577" Type="http://schemas.openxmlformats.org/officeDocument/2006/relationships/hyperlink" Target="http://pbs.twimg.com/profile_images/950314498685939712/P-fb4dsM_normal.jpg" TargetMode="External" /><Relationship Id="rId578" Type="http://schemas.openxmlformats.org/officeDocument/2006/relationships/hyperlink" Target="http://pbs.twimg.com/profile_images/950314498685939712/P-fb4dsM_normal.jpg" TargetMode="External" /><Relationship Id="rId579" Type="http://schemas.openxmlformats.org/officeDocument/2006/relationships/hyperlink" Target="http://pbs.twimg.com/profile_images/950314498685939712/P-fb4dsM_normal.jpg" TargetMode="External" /><Relationship Id="rId580" Type="http://schemas.openxmlformats.org/officeDocument/2006/relationships/hyperlink" Target="http://pbs.twimg.com/profile_images/1116724804277686273/ZWYRxLns_normal.jpg" TargetMode="External" /><Relationship Id="rId581" Type="http://schemas.openxmlformats.org/officeDocument/2006/relationships/hyperlink" Target="http://pbs.twimg.com/profile_images/1116724804277686273/ZWYRxLns_normal.jpg" TargetMode="External" /><Relationship Id="rId582" Type="http://schemas.openxmlformats.org/officeDocument/2006/relationships/hyperlink" Target="http://pbs.twimg.com/profile_images/1116724804277686273/ZWYRxLns_normal.jpg" TargetMode="External" /><Relationship Id="rId583" Type="http://schemas.openxmlformats.org/officeDocument/2006/relationships/hyperlink" Target="http://pbs.twimg.com/profile_images/1116724804277686273/ZWYRxLns_normal.jpg" TargetMode="External" /><Relationship Id="rId584" Type="http://schemas.openxmlformats.org/officeDocument/2006/relationships/hyperlink" Target="http://abs.twimg.com/sticky/default_profile_images/default_profile_normal.png" TargetMode="External" /><Relationship Id="rId585" Type="http://schemas.openxmlformats.org/officeDocument/2006/relationships/hyperlink" Target="http://abs.twimg.com/sticky/default_profile_images/default_profile_normal.png" TargetMode="External" /><Relationship Id="rId586" Type="http://schemas.openxmlformats.org/officeDocument/2006/relationships/hyperlink" Target="http://pbs.twimg.com/profile_images/1083044129448316928/ApGPDkx1_normal.jpg" TargetMode="External" /><Relationship Id="rId587" Type="http://schemas.openxmlformats.org/officeDocument/2006/relationships/hyperlink" Target="http://pbs.twimg.com/profile_images/1039702463127998464/fvuv06v-_normal.jpg" TargetMode="External" /><Relationship Id="rId588" Type="http://schemas.openxmlformats.org/officeDocument/2006/relationships/hyperlink" Target="http://pbs.twimg.com/profile_images/1050696082173452293/OG0Ev-5L_normal.jpg" TargetMode="External" /><Relationship Id="rId589" Type="http://schemas.openxmlformats.org/officeDocument/2006/relationships/hyperlink" Target="http://pbs.twimg.com/profile_images/461867213415137280/puQ3418R_normal.jpeg" TargetMode="External" /><Relationship Id="rId590" Type="http://schemas.openxmlformats.org/officeDocument/2006/relationships/hyperlink" Target="http://pbs.twimg.com/profile_images/1118224948877778945/5DwUWQeX_normal.jpg" TargetMode="External" /><Relationship Id="rId591" Type="http://schemas.openxmlformats.org/officeDocument/2006/relationships/hyperlink" Target="http://pbs.twimg.com/profile_images/1118224948877778945/5DwUWQeX_normal.jpg" TargetMode="External" /><Relationship Id="rId592" Type="http://schemas.openxmlformats.org/officeDocument/2006/relationships/hyperlink" Target="http://pbs.twimg.com/profile_images/1118224948877778945/5DwUWQeX_normal.jpg" TargetMode="External" /><Relationship Id="rId593" Type="http://schemas.openxmlformats.org/officeDocument/2006/relationships/hyperlink" Target="http://pbs.twimg.com/profile_images/1118224948877778945/5DwUWQeX_normal.jpg" TargetMode="External" /><Relationship Id="rId594" Type="http://schemas.openxmlformats.org/officeDocument/2006/relationships/hyperlink" Target="http://pbs.twimg.com/profile_images/626456717086167040/c7aCdU5u_normal.png" TargetMode="External" /><Relationship Id="rId595" Type="http://schemas.openxmlformats.org/officeDocument/2006/relationships/hyperlink" Target="http://pbs.twimg.com/profile_images/626456717086167040/c7aCdU5u_normal.png" TargetMode="External" /><Relationship Id="rId596" Type="http://schemas.openxmlformats.org/officeDocument/2006/relationships/hyperlink" Target="http://pbs.twimg.com/profile_images/626456717086167040/c7aCdU5u_normal.png" TargetMode="External" /><Relationship Id="rId597" Type="http://schemas.openxmlformats.org/officeDocument/2006/relationships/hyperlink" Target="http://pbs.twimg.com/profile_images/626456717086167040/c7aCdU5u_normal.png" TargetMode="External" /><Relationship Id="rId598" Type="http://schemas.openxmlformats.org/officeDocument/2006/relationships/hyperlink" Target="http://pbs.twimg.com/profile_images/626456717086167040/c7aCdU5u_normal.png" TargetMode="External" /><Relationship Id="rId599" Type="http://schemas.openxmlformats.org/officeDocument/2006/relationships/hyperlink" Target="http://pbs.twimg.com/profile_images/679041598848696320/Cdf1SOnc_normal.png" TargetMode="External" /><Relationship Id="rId600" Type="http://schemas.openxmlformats.org/officeDocument/2006/relationships/hyperlink" Target="http://pbs.twimg.com/profile_images/686666576288845825/j138bbEs_normal.png" TargetMode="External" /><Relationship Id="rId601" Type="http://schemas.openxmlformats.org/officeDocument/2006/relationships/hyperlink" Target="http://pbs.twimg.com/profile_images/686666576288845825/j138bbEs_normal.png" TargetMode="External" /><Relationship Id="rId602" Type="http://schemas.openxmlformats.org/officeDocument/2006/relationships/hyperlink" Target="https://pbs.twimg.com/media/Dyzig8WX0AA2kAz.jpg" TargetMode="External" /><Relationship Id="rId603" Type="http://schemas.openxmlformats.org/officeDocument/2006/relationships/hyperlink" Target="https://pbs.twimg.com/media/Dyzig8WX0AA2kAz.jpg" TargetMode="External" /><Relationship Id="rId604" Type="http://schemas.openxmlformats.org/officeDocument/2006/relationships/hyperlink" Target="https://pbs.twimg.com/media/Dyzig8WX0AA2kAz.jpg" TargetMode="External" /><Relationship Id="rId605" Type="http://schemas.openxmlformats.org/officeDocument/2006/relationships/hyperlink" Target="http://pbs.twimg.com/profile_images/686666576288845825/j138bbEs_normal.png" TargetMode="External" /><Relationship Id="rId606" Type="http://schemas.openxmlformats.org/officeDocument/2006/relationships/hyperlink" Target="https://pbs.twimg.com/media/D1J84y0X4AIO_YG.jpg" TargetMode="External" /><Relationship Id="rId607" Type="http://schemas.openxmlformats.org/officeDocument/2006/relationships/hyperlink" Target="https://pbs.twimg.com/media/D33RU63X4AATk1D.jpg" TargetMode="External" /><Relationship Id="rId608" Type="http://schemas.openxmlformats.org/officeDocument/2006/relationships/hyperlink" Target="https://pbs.twimg.com/media/D33RU63X4AATk1D.jpg" TargetMode="External" /><Relationship Id="rId609" Type="http://schemas.openxmlformats.org/officeDocument/2006/relationships/hyperlink" Target="http://pbs.twimg.com/profile_images/819331001922920448/TCb6gYtx_normal.jpg" TargetMode="External" /><Relationship Id="rId610" Type="http://schemas.openxmlformats.org/officeDocument/2006/relationships/hyperlink" Target="http://pbs.twimg.com/profile_images/686666576288845825/j138bbEs_normal.png" TargetMode="External" /><Relationship Id="rId611" Type="http://schemas.openxmlformats.org/officeDocument/2006/relationships/hyperlink" Target="http://pbs.twimg.com/profile_images/697208585315418114/91W3s3GZ_normal.png" TargetMode="External" /><Relationship Id="rId612" Type="http://schemas.openxmlformats.org/officeDocument/2006/relationships/hyperlink" Target="http://pbs.twimg.com/profile_images/686666576288845825/j138bbEs_normal.png" TargetMode="External" /><Relationship Id="rId613" Type="http://schemas.openxmlformats.org/officeDocument/2006/relationships/hyperlink" Target="http://pbs.twimg.com/profile_images/686666576288845825/j138bbEs_normal.png" TargetMode="External" /><Relationship Id="rId614" Type="http://schemas.openxmlformats.org/officeDocument/2006/relationships/hyperlink" Target="http://pbs.twimg.com/profile_images/686666576288845825/j138bbEs_normal.png" TargetMode="External" /><Relationship Id="rId615" Type="http://schemas.openxmlformats.org/officeDocument/2006/relationships/hyperlink" Target="http://pbs.twimg.com/profile_images/1045548097944920064/6RVOTk78_normal.jpg" TargetMode="External" /><Relationship Id="rId616" Type="http://schemas.openxmlformats.org/officeDocument/2006/relationships/hyperlink" Target="http://pbs.twimg.com/profile_images/686666576288845825/j138bbEs_normal.png" TargetMode="External" /><Relationship Id="rId617" Type="http://schemas.openxmlformats.org/officeDocument/2006/relationships/hyperlink" Target="http://pbs.twimg.com/profile_images/686666576288845825/j138bbEs_normal.png" TargetMode="External" /><Relationship Id="rId618" Type="http://schemas.openxmlformats.org/officeDocument/2006/relationships/hyperlink" Target="https://pbs.twimg.com/tweet_video_thumb/D2l4i9yWkAAxObB.jpg" TargetMode="External" /><Relationship Id="rId619" Type="http://schemas.openxmlformats.org/officeDocument/2006/relationships/hyperlink" Target="https://pbs.twimg.com/tweet_video_thumb/D2l4i9yWkAAxObB.jpg" TargetMode="External" /><Relationship Id="rId620" Type="http://schemas.openxmlformats.org/officeDocument/2006/relationships/hyperlink" Target="https://pbs.twimg.com/tweet_video_thumb/D2l4i9yWkAAxObB.jpg" TargetMode="External" /><Relationship Id="rId621" Type="http://schemas.openxmlformats.org/officeDocument/2006/relationships/hyperlink" Target="https://pbs.twimg.com/tweet_video_thumb/D2l4i9yWkAAxObB.jpg" TargetMode="External" /><Relationship Id="rId622" Type="http://schemas.openxmlformats.org/officeDocument/2006/relationships/hyperlink" Target="http://pbs.twimg.com/profile_images/1045548097944920064/6RVOTk78_normal.jpg" TargetMode="External" /><Relationship Id="rId623" Type="http://schemas.openxmlformats.org/officeDocument/2006/relationships/hyperlink" Target="http://pbs.twimg.com/profile_images/686666576288845825/j138bbEs_normal.png" TargetMode="External" /><Relationship Id="rId624" Type="http://schemas.openxmlformats.org/officeDocument/2006/relationships/hyperlink" Target="http://pbs.twimg.com/profile_images/686666576288845825/j138bbEs_normal.png" TargetMode="External" /><Relationship Id="rId625" Type="http://schemas.openxmlformats.org/officeDocument/2006/relationships/hyperlink" Target="http://pbs.twimg.com/profile_images/1045548097944920064/6RVOTk78_normal.jpg" TargetMode="External" /><Relationship Id="rId626" Type="http://schemas.openxmlformats.org/officeDocument/2006/relationships/hyperlink" Target="http://pbs.twimg.com/profile_images/686666576288845825/j138bbEs_normal.png" TargetMode="External" /><Relationship Id="rId627" Type="http://schemas.openxmlformats.org/officeDocument/2006/relationships/hyperlink" Target="http://pbs.twimg.com/profile_images/1045548097944920064/6RVOTk78_normal.jpg" TargetMode="External" /><Relationship Id="rId628" Type="http://schemas.openxmlformats.org/officeDocument/2006/relationships/hyperlink" Target="https://pbs.twimg.com/media/D3VmG7tXoAAEv7j.jpg" TargetMode="External" /><Relationship Id="rId629" Type="http://schemas.openxmlformats.org/officeDocument/2006/relationships/hyperlink" Target="http://pbs.twimg.com/profile_images/686666576288845825/j138bbEs_normal.png" TargetMode="External" /><Relationship Id="rId630" Type="http://schemas.openxmlformats.org/officeDocument/2006/relationships/hyperlink" Target="http://pbs.twimg.com/profile_images/954416604288176128/zyl4in2S_normal.jpg" TargetMode="External" /><Relationship Id="rId631" Type="http://schemas.openxmlformats.org/officeDocument/2006/relationships/hyperlink" Target="http://pbs.twimg.com/profile_images/954416604288176128/zyl4in2S_normal.jpg" TargetMode="External" /><Relationship Id="rId632" Type="http://schemas.openxmlformats.org/officeDocument/2006/relationships/hyperlink" Target="http://pbs.twimg.com/profile_images/686666576288845825/j138bbEs_normal.png" TargetMode="External" /><Relationship Id="rId633" Type="http://schemas.openxmlformats.org/officeDocument/2006/relationships/hyperlink" Target="http://pbs.twimg.com/profile_images/1047511710339420162/DFsOKAQh_normal.jpg" TargetMode="External" /><Relationship Id="rId634" Type="http://schemas.openxmlformats.org/officeDocument/2006/relationships/hyperlink" Target="http://pbs.twimg.com/profile_images/686666576288845825/j138bbEs_normal.png" TargetMode="External" /><Relationship Id="rId635" Type="http://schemas.openxmlformats.org/officeDocument/2006/relationships/hyperlink" Target="http://pbs.twimg.com/profile_images/1047511710339420162/DFsOKAQh_normal.jpg" TargetMode="External" /><Relationship Id="rId636" Type="http://schemas.openxmlformats.org/officeDocument/2006/relationships/hyperlink" Target="http://pbs.twimg.com/profile_images/686666576288845825/j138bbEs_normal.png" TargetMode="External" /><Relationship Id="rId637" Type="http://schemas.openxmlformats.org/officeDocument/2006/relationships/hyperlink" Target="http://pbs.twimg.com/profile_images/1047511710339420162/DFsOKAQh_normal.jpg" TargetMode="External" /><Relationship Id="rId638" Type="http://schemas.openxmlformats.org/officeDocument/2006/relationships/hyperlink" Target="http://pbs.twimg.com/profile_images/686666576288845825/j138bbEs_normal.png" TargetMode="External" /><Relationship Id="rId639" Type="http://schemas.openxmlformats.org/officeDocument/2006/relationships/hyperlink" Target="http://pbs.twimg.com/profile_images/819331001922920448/TCb6gYtx_normal.jpg" TargetMode="External" /><Relationship Id="rId640" Type="http://schemas.openxmlformats.org/officeDocument/2006/relationships/hyperlink" Target="http://pbs.twimg.com/profile_images/819331001922920448/TCb6gYtx_normal.jpg" TargetMode="External" /><Relationship Id="rId641" Type="http://schemas.openxmlformats.org/officeDocument/2006/relationships/hyperlink" Target="http://pbs.twimg.com/profile_images/819331001922920448/TCb6gYtx_normal.jpg" TargetMode="External" /><Relationship Id="rId642" Type="http://schemas.openxmlformats.org/officeDocument/2006/relationships/hyperlink" Target="http://pbs.twimg.com/profile_images/819331001922920448/TCb6gYtx_normal.jpg" TargetMode="External" /><Relationship Id="rId643" Type="http://schemas.openxmlformats.org/officeDocument/2006/relationships/hyperlink" Target="http://pbs.twimg.com/profile_images/819331001922920448/TCb6gYtx_normal.jpg" TargetMode="External" /><Relationship Id="rId644" Type="http://schemas.openxmlformats.org/officeDocument/2006/relationships/hyperlink" Target="http://pbs.twimg.com/profile_images/819331001922920448/TCb6gYtx_normal.jpg" TargetMode="External" /><Relationship Id="rId645" Type="http://schemas.openxmlformats.org/officeDocument/2006/relationships/hyperlink" Target="http://pbs.twimg.com/profile_images/819331001922920448/TCb6gYtx_normal.jpg" TargetMode="External" /><Relationship Id="rId646" Type="http://schemas.openxmlformats.org/officeDocument/2006/relationships/hyperlink" Target="http://pbs.twimg.com/profile_images/819331001922920448/TCb6gYtx_normal.jpg" TargetMode="External" /><Relationship Id="rId647" Type="http://schemas.openxmlformats.org/officeDocument/2006/relationships/hyperlink" Target="http://pbs.twimg.com/profile_images/819331001922920448/TCb6gYtx_normal.jpg" TargetMode="External" /><Relationship Id="rId648" Type="http://schemas.openxmlformats.org/officeDocument/2006/relationships/hyperlink" Target="http://pbs.twimg.com/profile_images/819331001922920448/TCb6gYtx_normal.jpg" TargetMode="External" /><Relationship Id="rId649" Type="http://schemas.openxmlformats.org/officeDocument/2006/relationships/hyperlink" Target="http://pbs.twimg.com/profile_images/819331001922920448/TCb6gYtx_normal.jpg" TargetMode="External" /><Relationship Id="rId650" Type="http://schemas.openxmlformats.org/officeDocument/2006/relationships/hyperlink" Target="http://pbs.twimg.com/profile_images/819331001922920448/TCb6gYtx_normal.jpg" TargetMode="External" /><Relationship Id="rId651" Type="http://schemas.openxmlformats.org/officeDocument/2006/relationships/hyperlink" Target="http://pbs.twimg.com/profile_images/819331001922920448/TCb6gYtx_normal.jpg" TargetMode="External" /><Relationship Id="rId652" Type="http://schemas.openxmlformats.org/officeDocument/2006/relationships/hyperlink" Target="http://pbs.twimg.com/profile_images/819331001922920448/TCb6gYtx_normal.jpg" TargetMode="External" /><Relationship Id="rId653" Type="http://schemas.openxmlformats.org/officeDocument/2006/relationships/hyperlink" Target="http://pbs.twimg.com/profile_images/819331001922920448/TCb6gYtx_normal.jpg" TargetMode="External" /><Relationship Id="rId654" Type="http://schemas.openxmlformats.org/officeDocument/2006/relationships/hyperlink" Target="http://pbs.twimg.com/profile_images/686666576288845825/j138bbEs_normal.png" TargetMode="External" /><Relationship Id="rId655" Type="http://schemas.openxmlformats.org/officeDocument/2006/relationships/hyperlink" Target="http://pbs.twimg.com/profile_images/686666576288845825/j138bbEs_normal.png" TargetMode="External" /><Relationship Id="rId656" Type="http://schemas.openxmlformats.org/officeDocument/2006/relationships/hyperlink" Target="http://pbs.twimg.com/profile_images/1050696082173452293/OG0Ev-5L_normal.jpg" TargetMode="External" /><Relationship Id="rId657" Type="http://schemas.openxmlformats.org/officeDocument/2006/relationships/hyperlink" Target="http://pbs.twimg.com/profile_images/686666576288845825/j138bbEs_normal.png" TargetMode="External" /><Relationship Id="rId658" Type="http://schemas.openxmlformats.org/officeDocument/2006/relationships/hyperlink" Target="http://pbs.twimg.com/profile_images/683472631073497088/qZIheQxd_normal.jpg" TargetMode="External" /><Relationship Id="rId659" Type="http://schemas.openxmlformats.org/officeDocument/2006/relationships/hyperlink" Target="https://pbs.twimg.com/tweet_video_thumb/DyvzWTiX0AIlpaH.jpg" TargetMode="External" /><Relationship Id="rId660" Type="http://schemas.openxmlformats.org/officeDocument/2006/relationships/hyperlink" Target="http://pbs.twimg.com/profile_images/1115355458313658368/DnUx_ZNT_normal.jpg" TargetMode="External" /><Relationship Id="rId661" Type="http://schemas.openxmlformats.org/officeDocument/2006/relationships/hyperlink" Target="http://pbs.twimg.com/profile_images/683472631073497088/qZIheQxd_normal.jpg" TargetMode="External" /><Relationship Id="rId662" Type="http://schemas.openxmlformats.org/officeDocument/2006/relationships/hyperlink" Target="http://pbs.twimg.com/profile_images/1115355458313658368/DnUx_ZNT_normal.jpg" TargetMode="External" /><Relationship Id="rId663" Type="http://schemas.openxmlformats.org/officeDocument/2006/relationships/hyperlink" Target="http://pbs.twimg.com/profile_images/1115355458313658368/DnUx_ZNT_normal.jpg" TargetMode="External" /><Relationship Id="rId664" Type="http://schemas.openxmlformats.org/officeDocument/2006/relationships/hyperlink" Target="http://pbs.twimg.com/profile_images/825386307362787329/WlTqtdn6_normal.jpg" TargetMode="External" /><Relationship Id="rId665" Type="http://schemas.openxmlformats.org/officeDocument/2006/relationships/hyperlink" Target="http://pbs.twimg.com/profile_images/825386307362787329/WlTqtdn6_normal.jpg" TargetMode="External" /><Relationship Id="rId666" Type="http://schemas.openxmlformats.org/officeDocument/2006/relationships/hyperlink" Target="http://pbs.twimg.com/profile_images/1011625208208338944/9bRLHwxq_normal.jpg" TargetMode="External" /><Relationship Id="rId667" Type="http://schemas.openxmlformats.org/officeDocument/2006/relationships/hyperlink" Target="http://pbs.twimg.com/profile_images/825386307362787329/WlTqtdn6_normal.jpg" TargetMode="External" /><Relationship Id="rId668" Type="http://schemas.openxmlformats.org/officeDocument/2006/relationships/hyperlink" Target="http://pbs.twimg.com/profile_images/825386307362787329/WlTqtdn6_normal.jpg" TargetMode="External" /><Relationship Id="rId669" Type="http://schemas.openxmlformats.org/officeDocument/2006/relationships/hyperlink" Target="http://pbs.twimg.com/profile_images/825386307362787329/WlTqtdn6_normal.jpg" TargetMode="External" /><Relationship Id="rId670" Type="http://schemas.openxmlformats.org/officeDocument/2006/relationships/hyperlink" Target="http://pbs.twimg.com/profile_images/825386307362787329/WlTqtdn6_normal.jpg" TargetMode="External" /><Relationship Id="rId671" Type="http://schemas.openxmlformats.org/officeDocument/2006/relationships/hyperlink" Target="http://pbs.twimg.com/profile_images/504729262/who_tweeted3_normal.gif" TargetMode="External" /><Relationship Id="rId672" Type="http://schemas.openxmlformats.org/officeDocument/2006/relationships/hyperlink" Target="http://pbs.twimg.com/profile_images/825386307362787329/WlTqtdn6_normal.jpg" TargetMode="External" /><Relationship Id="rId673" Type="http://schemas.openxmlformats.org/officeDocument/2006/relationships/hyperlink" Target="http://pbs.twimg.com/profile_images/825386307362787329/WlTqtdn6_normal.jpg" TargetMode="External" /><Relationship Id="rId674" Type="http://schemas.openxmlformats.org/officeDocument/2006/relationships/hyperlink" Target="http://pbs.twimg.com/profile_images/825386307362787329/WlTqtdn6_normal.jpg" TargetMode="External" /><Relationship Id="rId675" Type="http://schemas.openxmlformats.org/officeDocument/2006/relationships/hyperlink" Target="http://pbs.twimg.com/profile_images/825386307362787329/WlTqtdn6_normal.jpg" TargetMode="External" /><Relationship Id="rId676" Type="http://schemas.openxmlformats.org/officeDocument/2006/relationships/hyperlink" Target="http://pbs.twimg.com/profile_images/825386307362787329/WlTqtdn6_normal.jpg" TargetMode="External" /><Relationship Id="rId677" Type="http://schemas.openxmlformats.org/officeDocument/2006/relationships/hyperlink" Target="http://pbs.twimg.com/profile_images/825386307362787329/WlTqtdn6_normal.jpg" TargetMode="External" /><Relationship Id="rId678" Type="http://schemas.openxmlformats.org/officeDocument/2006/relationships/hyperlink" Target="http://pbs.twimg.com/profile_images/825386307362787329/WlTqtdn6_normal.jpg" TargetMode="External" /><Relationship Id="rId679" Type="http://schemas.openxmlformats.org/officeDocument/2006/relationships/hyperlink" Target="http://pbs.twimg.com/profile_images/825386307362787329/WlTqtdn6_normal.jpg" TargetMode="External" /><Relationship Id="rId680" Type="http://schemas.openxmlformats.org/officeDocument/2006/relationships/hyperlink" Target="http://pbs.twimg.com/profile_images/825386307362787329/WlTqtdn6_normal.jpg" TargetMode="External" /><Relationship Id="rId681" Type="http://schemas.openxmlformats.org/officeDocument/2006/relationships/hyperlink" Target="http://pbs.twimg.com/profile_images/825386307362787329/WlTqtdn6_normal.jpg" TargetMode="External" /><Relationship Id="rId682" Type="http://schemas.openxmlformats.org/officeDocument/2006/relationships/hyperlink" Target="http://pbs.twimg.com/profile_images/825386307362787329/WlTqtdn6_normal.jpg" TargetMode="External" /><Relationship Id="rId683" Type="http://schemas.openxmlformats.org/officeDocument/2006/relationships/hyperlink" Target="http://pbs.twimg.com/profile_images/825386307362787329/WlTqtdn6_normal.jpg" TargetMode="External" /><Relationship Id="rId684" Type="http://schemas.openxmlformats.org/officeDocument/2006/relationships/hyperlink" Target="http://pbs.twimg.com/profile_images/825386307362787329/WlTqtdn6_normal.jpg" TargetMode="External" /><Relationship Id="rId685" Type="http://schemas.openxmlformats.org/officeDocument/2006/relationships/hyperlink" Target="http://pbs.twimg.com/profile_images/825386307362787329/WlTqtdn6_normal.jpg" TargetMode="External" /><Relationship Id="rId686" Type="http://schemas.openxmlformats.org/officeDocument/2006/relationships/hyperlink" Target="http://pbs.twimg.com/profile_images/825386307362787329/WlTqtdn6_normal.jpg" TargetMode="External" /><Relationship Id="rId687" Type="http://schemas.openxmlformats.org/officeDocument/2006/relationships/hyperlink" Target="http://pbs.twimg.com/profile_images/825386307362787329/WlTqtdn6_normal.jpg" TargetMode="External" /><Relationship Id="rId688" Type="http://schemas.openxmlformats.org/officeDocument/2006/relationships/hyperlink" Target="http://pbs.twimg.com/profile_images/825386307362787329/WlTqtdn6_normal.jpg" TargetMode="External" /><Relationship Id="rId689" Type="http://schemas.openxmlformats.org/officeDocument/2006/relationships/hyperlink" Target="http://pbs.twimg.com/profile_images/825386307362787329/WlTqtdn6_normal.jpg" TargetMode="External" /><Relationship Id="rId690" Type="http://schemas.openxmlformats.org/officeDocument/2006/relationships/hyperlink" Target="http://pbs.twimg.com/profile_images/825386307362787329/WlTqtdn6_normal.jpg" TargetMode="External" /><Relationship Id="rId691" Type="http://schemas.openxmlformats.org/officeDocument/2006/relationships/hyperlink" Target="http://pbs.twimg.com/profile_images/825386307362787329/WlTqtdn6_normal.jpg" TargetMode="External" /><Relationship Id="rId692" Type="http://schemas.openxmlformats.org/officeDocument/2006/relationships/hyperlink" Target="http://pbs.twimg.com/profile_images/825386307362787329/WlTqtdn6_normal.jpg" TargetMode="External" /><Relationship Id="rId693" Type="http://schemas.openxmlformats.org/officeDocument/2006/relationships/hyperlink" Target="http://pbs.twimg.com/profile_images/825386307362787329/WlTqtdn6_normal.jpg" TargetMode="External" /><Relationship Id="rId694" Type="http://schemas.openxmlformats.org/officeDocument/2006/relationships/hyperlink" Target="http://pbs.twimg.com/profile_images/825386307362787329/WlTqtdn6_normal.jpg" TargetMode="External" /><Relationship Id="rId695" Type="http://schemas.openxmlformats.org/officeDocument/2006/relationships/hyperlink" Target="http://pbs.twimg.com/profile_images/825386307362787329/WlTqtdn6_normal.jpg" TargetMode="External" /><Relationship Id="rId696" Type="http://schemas.openxmlformats.org/officeDocument/2006/relationships/hyperlink" Target="http://pbs.twimg.com/profile_images/504729262/who_tweeted3_normal.gif" TargetMode="External" /><Relationship Id="rId697" Type="http://schemas.openxmlformats.org/officeDocument/2006/relationships/hyperlink" Target="http://pbs.twimg.com/profile_images/504729262/who_tweeted3_normal.gif" TargetMode="External" /><Relationship Id="rId698" Type="http://schemas.openxmlformats.org/officeDocument/2006/relationships/hyperlink" Target="http://pbs.twimg.com/profile_images/504729262/who_tweeted3_normal.gif" TargetMode="External" /><Relationship Id="rId699" Type="http://schemas.openxmlformats.org/officeDocument/2006/relationships/hyperlink" Target="http://pbs.twimg.com/profile_images/1120395098800492549/hTxxjlBm_normal.png" TargetMode="External" /><Relationship Id="rId700" Type="http://schemas.openxmlformats.org/officeDocument/2006/relationships/hyperlink" Target="https://pbs.twimg.com/media/DzYk0g9XQAAfnIr.jpg" TargetMode="External" /><Relationship Id="rId701" Type="http://schemas.openxmlformats.org/officeDocument/2006/relationships/hyperlink" Target="http://pbs.twimg.com/profile_images/917498315092107264/wUNdoiyh_normal.jpg" TargetMode="External" /><Relationship Id="rId702" Type="http://schemas.openxmlformats.org/officeDocument/2006/relationships/hyperlink" Target="http://pbs.twimg.com/profile_images/917498315092107264/wUNdoiyh_normal.jpg" TargetMode="External" /><Relationship Id="rId703" Type="http://schemas.openxmlformats.org/officeDocument/2006/relationships/hyperlink" Target="http://pbs.twimg.com/profile_images/917498315092107264/wUNdoiyh_normal.jpg" TargetMode="External" /><Relationship Id="rId704" Type="http://schemas.openxmlformats.org/officeDocument/2006/relationships/hyperlink" Target="http://pbs.twimg.com/profile_images/917498315092107264/wUNdoiyh_normal.jpg" TargetMode="External" /><Relationship Id="rId705" Type="http://schemas.openxmlformats.org/officeDocument/2006/relationships/hyperlink" Target="http://pbs.twimg.com/profile_images/917498315092107264/wUNdoiyh_normal.jpg" TargetMode="External" /><Relationship Id="rId706" Type="http://schemas.openxmlformats.org/officeDocument/2006/relationships/hyperlink" Target="http://pbs.twimg.com/profile_images/917498315092107264/wUNdoiyh_normal.jpg" TargetMode="External" /><Relationship Id="rId707" Type="http://schemas.openxmlformats.org/officeDocument/2006/relationships/hyperlink" Target="http://pbs.twimg.com/profile_images/1045548097944920064/6RVOTk78_normal.jpg" TargetMode="External" /><Relationship Id="rId708" Type="http://schemas.openxmlformats.org/officeDocument/2006/relationships/hyperlink" Target="http://pbs.twimg.com/profile_images/686666576288845825/j138bbEs_normal.png" TargetMode="External" /><Relationship Id="rId709" Type="http://schemas.openxmlformats.org/officeDocument/2006/relationships/hyperlink" Target="http://pbs.twimg.com/profile_images/686666576288845825/j138bbEs_normal.png" TargetMode="External" /><Relationship Id="rId710" Type="http://schemas.openxmlformats.org/officeDocument/2006/relationships/hyperlink" Target="http://pbs.twimg.com/profile_images/504729262/who_tweeted3_normal.gif" TargetMode="External" /><Relationship Id="rId711" Type="http://schemas.openxmlformats.org/officeDocument/2006/relationships/hyperlink" Target="http://pbs.twimg.com/profile_images/686666576288845825/j138bbEs_normal.png" TargetMode="External" /><Relationship Id="rId712" Type="http://schemas.openxmlformats.org/officeDocument/2006/relationships/hyperlink" Target="http://pbs.twimg.com/profile_images/504729262/who_tweeted3_normal.gif" TargetMode="External" /><Relationship Id="rId713" Type="http://schemas.openxmlformats.org/officeDocument/2006/relationships/hyperlink" Target="http://pbs.twimg.com/profile_images/1045548097944920064/6RVOTk78_normal.jpg" TargetMode="External" /><Relationship Id="rId714" Type="http://schemas.openxmlformats.org/officeDocument/2006/relationships/hyperlink" Target="http://pbs.twimg.com/profile_images/686666576288845825/j138bbEs_normal.png" TargetMode="External" /><Relationship Id="rId715" Type="http://schemas.openxmlformats.org/officeDocument/2006/relationships/hyperlink" Target="http://pbs.twimg.com/profile_images/504729262/who_tweeted3_normal.gif" TargetMode="External" /><Relationship Id="rId716" Type="http://schemas.openxmlformats.org/officeDocument/2006/relationships/hyperlink" Target="https://pbs.twimg.com/media/D1Zg4dMX0AEa7_u.jpg" TargetMode="External" /><Relationship Id="rId717" Type="http://schemas.openxmlformats.org/officeDocument/2006/relationships/hyperlink" Target="http://pbs.twimg.com/profile_images/1045548097944920064/6RVOTk78_normal.jpg" TargetMode="External" /><Relationship Id="rId718" Type="http://schemas.openxmlformats.org/officeDocument/2006/relationships/hyperlink" Target="http://pbs.twimg.com/profile_images/686666576288845825/j138bbEs_normal.png" TargetMode="External" /><Relationship Id="rId719" Type="http://schemas.openxmlformats.org/officeDocument/2006/relationships/hyperlink" Target="http://pbs.twimg.com/profile_images/504729262/who_tweeted3_normal.gif" TargetMode="External" /><Relationship Id="rId720" Type="http://schemas.openxmlformats.org/officeDocument/2006/relationships/hyperlink" Target="http://pbs.twimg.com/profile_images/1011312294255476740/DIl4zL-Q_normal.jpg" TargetMode="External" /><Relationship Id="rId721" Type="http://schemas.openxmlformats.org/officeDocument/2006/relationships/hyperlink" Target="http://pbs.twimg.com/profile_images/526748964175892480/eMBtL9uv_normal.jpeg" TargetMode="External" /><Relationship Id="rId722" Type="http://schemas.openxmlformats.org/officeDocument/2006/relationships/hyperlink" Target="http://pbs.twimg.com/profile_images/504729262/who_tweeted3_normal.gif" TargetMode="External" /><Relationship Id="rId723" Type="http://schemas.openxmlformats.org/officeDocument/2006/relationships/hyperlink" Target="http://pbs.twimg.com/profile_images/1012399937659650048/g3P_wcHP_normal.jpg" TargetMode="External" /><Relationship Id="rId724" Type="http://schemas.openxmlformats.org/officeDocument/2006/relationships/hyperlink" Target="http://pbs.twimg.com/profile_images/1011312294255476740/DIl4zL-Q_normal.jpg" TargetMode="External" /><Relationship Id="rId725" Type="http://schemas.openxmlformats.org/officeDocument/2006/relationships/hyperlink" Target="http://pbs.twimg.com/profile_images/526748964175892480/eMBtL9uv_normal.jpeg" TargetMode="External" /><Relationship Id="rId726" Type="http://schemas.openxmlformats.org/officeDocument/2006/relationships/hyperlink" Target="http://pbs.twimg.com/profile_images/504729262/who_tweeted3_normal.gif" TargetMode="External" /><Relationship Id="rId727" Type="http://schemas.openxmlformats.org/officeDocument/2006/relationships/hyperlink" Target="http://pbs.twimg.com/profile_images/1012399937659650048/g3P_wcHP_normal.jpg" TargetMode="External" /><Relationship Id="rId728" Type="http://schemas.openxmlformats.org/officeDocument/2006/relationships/hyperlink" Target="http://pbs.twimg.com/profile_images/1011312294255476740/DIl4zL-Q_normal.jpg" TargetMode="External" /><Relationship Id="rId729" Type="http://schemas.openxmlformats.org/officeDocument/2006/relationships/hyperlink" Target="http://pbs.twimg.com/profile_images/526748964175892480/eMBtL9uv_normal.jpeg" TargetMode="External" /><Relationship Id="rId730" Type="http://schemas.openxmlformats.org/officeDocument/2006/relationships/hyperlink" Target="http://pbs.twimg.com/profile_images/504729262/who_tweeted3_normal.gif" TargetMode="External" /><Relationship Id="rId731" Type="http://schemas.openxmlformats.org/officeDocument/2006/relationships/hyperlink" Target="http://pbs.twimg.com/profile_images/1012399937659650048/g3P_wcHP_normal.jpg" TargetMode="External" /><Relationship Id="rId732" Type="http://schemas.openxmlformats.org/officeDocument/2006/relationships/hyperlink" Target="http://pbs.twimg.com/profile_images/1011312294255476740/DIl4zL-Q_normal.jpg" TargetMode="External" /><Relationship Id="rId733" Type="http://schemas.openxmlformats.org/officeDocument/2006/relationships/hyperlink" Target="http://pbs.twimg.com/profile_images/526748964175892480/eMBtL9uv_normal.jpeg" TargetMode="External" /><Relationship Id="rId734" Type="http://schemas.openxmlformats.org/officeDocument/2006/relationships/hyperlink" Target="http://pbs.twimg.com/profile_images/504729262/who_tweeted3_normal.gif" TargetMode="External" /><Relationship Id="rId735" Type="http://schemas.openxmlformats.org/officeDocument/2006/relationships/hyperlink" Target="http://pbs.twimg.com/profile_images/1012399937659650048/g3P_wcHP_normal.jpg" TargetMode="External" /><Relationship Id="rId736" Type="http://schemas.openxmlformats.org/officeDocument/2006/relationships/hyperlink" Target="http://pbs.twimg.com/profile_images/1011312294255476740/DIl4zL-Q_normal.jpg" TargetMode="External" /><Relationship Id="rId737" Type="http://schemas.openxmlformats.org/officeDocument/2006/relationships/hyperlink" Target="http://pbs.twimg.com/profile_images/526748964175892480/eMBtL9uv_normal.jpeg" TargetMode="External" /><Relationship Id="rId738" Type="http://schemas.openxmlformats.org/officeDocument/2006/relationships/hyperlink" Target="http://pbs.twimg.com/profile_images/504729262/who_tweeted3_normal.gif" TargetMode="External" /><Relationship Id="rId739" Type="http://schemas.openxmlformats.org/officeDocument/2006/relationships/hyperlink" Target="http://pbs.twimg.com/profile_images/1012399937659650048/g3P_wcHP_normal.jpg" TargetMode="External" /><Relationship Id="rId740" Type="http://schemas.openxmlformats.org/officeDocument/2006/relationships/hyperlink" Target="http://pbs.twimg.com/profile_images/1011312294255476740/DIl4zL-Q_normal.jpg" TargetMode="External" /><Relationship Id="rId741" Type="http://schemas.openxmlformats.org/officeDocument/2006/relationships/hyperlink" Target="http://pbs.twimg.com/profile_images/526748964175892480/eMBtL9uv_normal.jpeg" TargetMode="External" /><Relationship Id="rId742" Type="http://schemas.openxmlformats.org/officeDocument/2006/relationships/hyperlink" Target="http://pbs.twimg.com/profile_images/504729262/who_tweeted3_normal.gif" TargetMode="External" /><Relationship Id="rId743" Type="http://schemas.openxmlformats.org/officeDocument/2006/relationships/hyperlink" Target="http://pbs.twimg.com/profile_images/1012399937659650048/g3P_wcHP_normal.jpg" TargetMode="External" /><Relationship Id="rId744" Type="http://schemas.openxmlformats.org/officeDocument/2006/relationships/hyperlink" Target="http://pbs.twimg.com/profile_images/1011312294255476740/DIl4zL-Q_normal.jpg" TargetMode="External" /><Relationship Id="rId745" Type="http://schemas.openxmlformats.org/officeDocument/2006/relationships/hyperlink" Target="http://pbs.twimg.com/profile_images/526748964175892480/eMBtL9uv_normal.jpeg" TargetMode="External" /><Relationship Id="rId746" Type="http://schemas.openxmlformats.org/officeDocument/2006/relationships/hyperlink" Target="http://pbs.twimg.com/profile_images/504729262/who_tweeted3_normal.gif" TargetMode="External" /><Relationship Id="rId747" Type="http://schemas.openxmlformats.org/officeDocument/2006/relationships/hyperlink" Target="http://pbs.twimg.com/profile_images/1012399937659650048/g3P_wcHP_normal.jpg" TargetMode="External" /><Relationship Id="rId748" Type="http://schemas.openxmlformats.org/officeDocument/2006/relationships/hyperlink" Target="http://pbs.twimg.com/profile_images/1011312294255476740/DIl4zL-Q_normal.jpg" TargetMode="External" /><Relationship Id="rId749" Type="http://schemas.openxmlformats.org/officeDocument/2006/relationships/hyperlink" Target="http://pbs.twimg.com/profile_images/1011312294255476740/DIl4zL-Q_normal.jpg" TargetMode="External" /><Relationship Id="rId750" Type="http://schemas.openxmlformats.org/officeDocument/2006/relationships/hyperlink" Target="http://pbs.twimg.com/profile_images/1011312294255476740/DIl4zL-Q_normal.jpg" TargetMode="External" /><Relationship Id="rId751" Type="http://schemas.openxmlformats.org/officeDocument/2006/relationships/hyperlink" Target="http://pbs.twimg.com/profile_images/1011312294255476740/DIl4zL-Q_normal.jpg" TargetMode="External" /><Relationship Id="rId752" Type="http://schemas.openxmlformats.org/officeDocument/2006/relationships/hyperlink" Target="http://pbs.twimg.com/profile_images/526748964175892480/eMBtL9uv_normal.jpeg" TargetMode="External" /><Relationship Id="rId753" Type="http://schemas.openxmlformats.org/officeDocument/2006/relationships/hyperlink" Target="http://pbs.twimg.com/profile_images/504729262/who_tweeted3_normal.gif" TargetMode="External" /><Relationship Id="rId754" Type="http://schemas.openxmlformats.org/officeDocument/2006/relationships/hyperlink" Target="http://pbs.twimg.com/profile_images/1012399937659650048/g3P_wcHP_normal.jpg" TargetMode="External" /><Relationship Id="rId755" Type="http://schemas.openxmlformats.org/officeDocument/2006/relationships/hyperlink" Target="http://pbs.twimg.com/profile_images/526748964175892480/eMBtL9uv_normal.jpeg" TargetMode="External" /><Relationship Id="rId756" Type="http://schemas.openxmlformats.org/officeDocument/2006/relationships/hyperlink" Target="http://pbs.twimg.com/profile_images/504729262/who_tweeted3_normal.gif" TargetMode="External" /><Relationship Id="rId757" Type="http://schemas.openxmlformats.org/officeDocument/2006/relationships/hyperlink" Target="http://pbs.twimg.com/profile_images/1012399937659650048/g3P_wcHP_normal.jpg" TargetMode="External" /><Relationship Id="rId758" Type="http://schemas.openxmlformats.org/officeDocument/2006/relationships/hyperlink" Target="http://pbs.twimg.com/profile_images/526748964175892480/eMBtL9uv_normal.jpeg" TargetMode="External" /><Relationship Id="rId759" Type="http://schemas.openxmlformats.org/officeDocument/2006/relationships/hyperlink" Target="http://pbs.twimg.com/profile_images/526748964175892480/eMBtL9uv_normal.jpeg" TargetMode="External" /><Relationship Id="rId760" Type="http://schemas.openxmlformats.org/officeDocument/2006/relationships/hyperlink" Target="http://pbs.twimg.com/profile_images/504729262/who_tweeted3_normal.gif" TargetMode="External" /><Relationship Id="rId761" Type="http://schemas.openxmlformats.org/officeDocument/2006/relationships/hyperlink" Target="http://pbs.twimg.com/profile_images/1012399937659650048/g3P_wcHP_normal.jpg" TargetMode="External" /><Relationship Id="rId762" Type="http://schemas.openxmlformats.org/officeDocument/2006/relationships/hyperlink" Target="http://pbs.twimg.com/profile_images/504729262/who_tweeted3_normal.gif" TargetMode="External" /><Relationship Id="rId763" Type="http://schemas.openxmlformats.org/officeDocument/2006/relationships/hyperlink" Target="http://pbs.twimg.com/profile_images/1012399937659650048/g3P_wcHP_normal.jpg" TargetMode="External" /><Relationship Id="rId764" Type="http://schemas.openxmlformats.org/officeDocument/2006/relationships/hyperlink" Target="http://pbs.twimg.com/profile_images/1012399937659650048/g3P_wcHP_normal.jpg" TargetMode="External" /><Relationship Id="rId765" Type="http://schemas.openxmlformats.org/officeDocument/2006/relationships/hyperlink" Target="http://pbs.twimg.com/profile_images/686666576288845825/j138bbEs_normal.png" TargetMode="External" /><Relationship Id="rId766" Type="http://schemas.openxmlformats.org/officeDocument/2006/relationships/hyperlink" Target="http://pbs.twimg.com/profile_images/504729262/who_tweeted3_normal.gif" TargetMode="External" /><Relationship Id="rId767" Type="http://schemas.openxmlformats.org/officeDocument/2006/relationships/hyperlink" Target="http://pbs.twimg.com/profile_images/461867213415137280/puQ3418R_normal.jpeg" TargetMode="External" /><Relationship Id="rId768" Type="http://schemas.openxmlformats.org/officeDocument/2006/relationships/hyperlink" Target="http://pbs.twimg.com/profile_images/461867213415137280/puQ3418R_normal.jpeg" TargetMode="External" /><Relationship Id="rId769" Type="http://schemas.openxmlformats.org/officeDocument/2006/relationships/hyperlink" Target="http://pbs.twimg.com/profile_images/461867213415137280/puQ3418R_normal.jpeg" TargetMode="External" /><Relationship Id="rId770" Type="http://schemas.openxmlformats.org/officeDocument/2006/relationships/hyperlink" Target="http://pbs.twimg.com/profile_images/504729262/who_tweeted3_normal.gif" TargetMode="External" /><Relationship Id="rId771" Type="http://schemas.openxmlformats.org/officeDocument/2006/relationships/hyperlink" Target="http://pbs.twimg.com/profile_images/1045548097944920064/6RVOTk78_normal.jpg" TargetMode="External" /><Relationship Id="rId772" Type="http://schemas.openxmlformats.org/officeDocument/2006/relationships/hyperlink" Target="http://pbs.twimg.com/profile_images/1045548097944920064/6RVOTk78_normal.jpg" TargetMode="External" /><Relationship Id="rId773" Type="http://schemas.openxmlformats.org/officeDocument/2006/relationships/hyperlink" Target="http://pbs.twimg.com/profile_images/686666576288845825/j138bbEs_normal.png" TargetMode="External" /><Relationship Id="rId774" Type="http://schemas.openxmlformats.org/officeDocument/2006/relationships/hyperlink" Target="http://pbs.twimg.com/profile_images/686666576288845825/j138bbEs_normal.png" TargetMode="External" /><Relationship Id="rId775" Type="http://schemas.openxmlformats.org/officeDocument/2006/relationships/hyperlink" Target="http://pbs.twimg.com/profile_images/686666576288845825/j138bbEs_normal.png" TargetMode="External" /><Relationship Id="rId776" Type="http://schemas.openxmlformats.org/officeDocument/2006/relationships/hyperlink" Target="http://pbs.twimg.com/profile_images/504729262/who_tweeted3_normal.gif" TargetMode="External" /><Relationship Id="rId777" Type="http://schemas.openxmlformats.org/officeDocument/2006/relationships/hyperlink" Target="http://pbs.twimg.com/profile_images/1045548097944920064/6RVOTk78_normal.jpg" TargetMode="External" /><Relationship Id="rId778" Type="http://schemas.openxmlformats.org/officeDocument/2006/relationships/hyperlink" Target="http://pbs.twimg.com/profile_images/1045548097944920064/6RVOTk78_normal.jpg" TargetMode="External" /><Relationship Id="rId779" Type="http://schemas.openxmlformats.org/officeDocument/2006/relationships/hyperlink" Target="http://pbs.twimg.com/profile_images/686666576288845825/j138bbEs_normal.png" TargetMode="External" /><Relationship Id="rId780" Type="http://schemas.openxmlformats.org/officeDocument/2006/relationships/hyperlink" Target="http://pbs.twimg.com/profile_images/686666576288845825/j138bbEs_normal.png" TargetMode="External" /><Relationship Id="rId781" Type="http://schemas.openxmlformats.org/officeDocument/2006/relationships/hyperlink" Target="http://pbs.twimg.com/profile_images/686666576288845825/j138bbEs_normal.png" TargetMode="External" /><Relationship Id="rId782" Type="http://schemas.openxmlformats.org/officeDocument/2006/relationships/hyperlink" Target="http://pbs.twimg.com/profile_images/504729262/who_tweeted3_normal.gif" TargetMode="External" /><Relationship Id="rId783" Type="http://schemas.openxmlformats.org/officeDocument/2006/relationships/hyperlink" Target="http://pbs.twimg.com/profile_images/1045548097944920064/6RVOTk78_normal.jpg" TargetMode="External" /><Relationship Id="rId784" Type="http://schemas.openxmlformats.org/officeDocument/2006/relationships/hyperlink" Target="http://pbs.twimg.com/profile_images/1045548097944920064/6RVOTk78_normal.jpg" TargetMode="External" /><Relationship Id="rId785" Type="http://schemas.openxmlformats.org/officeDocument/2006/relationships/hyperlink" Target="http://pbs.twimg.com/profile_images/686666576288845825/j138bbEs_normal.png" TargetMode="External" /><Relationship Id="rId786" Type="http://schemas.openxmlformats.org/officeDocument/2006/relationships/hyperlink" Target="http://pbs.twimg.com/profile_images/686666576288845825/j138bbEs_normal.png" TargetMode="External" /><Relationship Id="rId787" Type="http://schemas.openxmlformats.org/officeDocument/2006/relationships/hyperlink" Target="http://pbs.twimg.com/profile_images/686666576288845825/j138bbEs_normal.png" TargetMode="External" /><Relationship Id="rId788" Type="http://schemas.openxmlformats.org/officeDocument/2006/relationships/hyperlink" Target="http://pbs.twimg.com/profile_images/504729262/who_tweeted3_normal.gif" TargetMode="External" /><Relationship Id="rId789" Type="http://schemas.openxmlformats.org/officeDocument/2006/relationships/hyperlink" Target="http://pbs.twimg.com/profile_images/504729262/who_tweeted3_normal.gif" TargetMode="External" /><Relationship Id="rId790" Type="http://schemas.openxmlformats.org/officeDocument/2006/relationships/hyperlink" Target="http://pbs.twimg.com/profile_images/504729262/who_tweeted3_normal.gif" TargetMode="External" /><Relationship Id="rId791" Type="http://schemas.openxmlformats.org/officeDocument/2006/relationships/hyperlink" Target="http://pbs.twimg.com/profile_images/2383604654/tfl1xfov0col4lhvcur8_normal.png" TargetMode="External" /><Relationship Id="rId792" Type="http://schemas.openxmlformats.org/officeDocument/2006/relationships/hyperlink" Target="http://pbs.twimg.com/profile_images/2383604654/tfl1xfov0col4lhvcur8_normal.png" TargetMode="External" /><Relationship Id="rId793" Type="http://schemas.openxmlformats.org/officeDocument/2006/relationships/hyperlink" Target="http://pbs.twimg.com/profile_images/2383604654/tfl1xfov0col4lhvcur8_normal.png" TargetMode="External" /><Relationship Id="rId794" Type="http://schemas.openxmlformats.org/officeDocument/2006/relationships/hyperlink" Target="http://pbs.twimg.com/profile_images/2383604654/tfl1xfov0col4lhvcur8_normal.png" TargetMode="External" /><Relationship Id="rId795" Type="http://schemas.openxmlformats.org/officeDocument/2006/relationships/hyperlink" Target="http://pbs.twimg.com/profile_images/686666576288845825/j138bbEs_normal.png" TargetMode="External" /><Relationship Id="rId796" Type="http://schemas.openxmlformats.org/officeDocument/2006/relationships/hyperlink" Target="http://pbs.twimg.com/profile_images/686666576288845825/j138bbEs_normal.png" TargetMode="External" /><Relationship Id="rId797" Type="http://schemas.openxmlformats.org/officeDocument/2006/relationships/hyperlink" Target="http://pbs.twimg.com/profile_images/504729262/who_tweeted3_normal.gif" TargetMode="External" /><Relationship Id="rId798" Type="http://schemas.openxmlformats.org/officeDocument/2006/relationships/hyperlink" Target="http://pbs.twimg.com/profile_images/504729262/who_tweeted3_normal.gif" TargetMode="External" /><Relationship Id="rId799" Type="http://schemas.openxmlformats.org/officeDocument/2006/relationships/hyperlink" Target="http://pbs.twimg.com/profile_images/521086833665392640/LWY7m9NF_normal.png" TargetMode="External" /><Relationship Id="rId800" Type="http://schemas.openxmlformats.org/officeDocument/2006/relationships/hyperlink" Target="http://pbs.twimg.com/profile_images/1047511710339420162/DFsOKAQh_normal.jpg" TargetMode="External" /><Relationship Id="rId801" Type="http://schemas.openxmlformats.org/officeDocument/2006/relationships/hyperlink" Target="http://pbs.twimg.com/profile_images/1045548097944920064/6RVOTk78_normal.jpg" TargetMode="External" /><Relationship Id="rId802" Type="http://schemas.openxmlformats.org/officeDocument/2006/relationships/hyperlink" Target="http://pbs.twimg.com/profile_images/686666576288845825/j138bbEs_normal.png" TargetMode="External" /><Relationship Id="rId803" Type="http://schemas.openxmlformats.org/officeDocument/2006/relationships/hyperlink" Target="http://pbs.twimg.com/profile_images/686666576288845825/j138bbEs_normal.png" TargetMode="External" /><Relationship Id="rId804" Type="http://schemas.openxmlformats.org/officeDocument/2006/relationships/hyperlink" Target="http://pbs.twimg.com/profile_images/686666576288845825/j138bbEs_normal.png" TargetMode="External" /><Relationship Id="rId805" Type="http://schemas.openxmlformats.org/officeDocument/2006/relationships/hyperlink" Target="http://pbs.twimg.com/profile_images/504729262/who_tweeted3_normal.gif" TargetMode="External" /><Relationship Id="rId806" Type="http://schemas.openxmlformats.org/officeDocument/2006/relationships/hyperlink" Target="http://pbs.twimg.com/profile_images/521086833665392640/LWY7m9NF_normal.png" TargetMode="External" /><Relationship Id="rId807" Type="http://schemas.openxmlformats.org/officeDocument/2006/relationships/hyperlink" Target="http://pbs.twimg.com/profile_images/1045548097944920064/6RVOTk78_normal.jpg" TargetMode="External" /><Relationship Id="rId808" Type="http://schemas.openxmlformats.org/officeDocument/2006/relationships/hyperlink" Target="http://pbs.twimg.com/profile_images/686666576288845825/j138bbEs_normal.png" TargetMode="External" /><Relationship Id="rId809" Type="http://schemas.openxmlformats.org/officeDocument/2006/relationships/hyperlink" Target="http://pbs.twimg.com/profile_images/686666576288845825/j138bbEs_normal.png" TargetMode="External" /><Relationship Id="rId810" Type="http://schemas.openxmlformats.org/officeDocument/2006/relationships/hyperlink" Target="http://pbs.twimg.com/profile_images/521086833665392640/LWY7m9NF_normal.png" TargetMode="External" /><Relationship Id="rId811" Type="http://schemas.openxmlformats.org/officeDocument/2006/relationships/hyperlink" Target="http://pbs.twimg.com/profile_images/1045548097944920064/6RVOTk78_normal.jpg" TargetMode="External" /><Relationship Id="rId812" Type="http://schemas.openxmlformats.org/officeDocument/2006/relationships/hyperlink" Target="http://pbs.twimg.com/profile_images/686666576288845825/j138bbEs_normal.png" TargetMode="External" /><Relationship Id="rId813" Type="http://schemas.openxmlformats.org/officeDocument/2006/relationships/hyperlink" Target="http://pbs.twimg.com/profile_images/686666576288845825/j138bbEs_normal.png" TargetMode="External" /><Relationship Id="rId814" Type="http://schemas.openxmlformats.org/officeDocument/2006/relationships/hyperlink" Target="http://pbs.twimg.com/profile_images/504729262/who_tweeted3_normal.gif" TargetMode="External" /><Relationship Id="rId815" Type="http://schemas.openxmlformats.org/officeDocument/2006/relationships/hyperlink" Target="http://pbs.twimg.com/profile_images/521086833665392640/LWY7m9NF_normal.png" TargetMode="External" /><Relationship Id="rId816" Type="http://schemas.openxmlformats.org/officeDocument/2006/relationships/hyperlink" Target="http://pbs.twimg.com/profile_images/1045548097944920064/6RVOTk78_normal.jpg" TargetMode="External" /><Relationship Id="rId817" Type="http://schemas.openxmlformats.org/officeDocument/2006/relationships/hyperlink" Target="http://pbs.twimg.com/profile_images/1045548097944920064/6RVOTk78_normal.jpg" TargetMode="External" /><Relationship Id="rId818" Type="http://schemas.openxmlformats.org/officeDocument/2006/relationships/hyperlink" Target="http://pbs.twimg.com/profile_images/1045548097944920064/6RVOTk78_normal.jpg" TargetMode="External" /><Relationship Id="rId819" Type="http://schemas.openxmlformats.org/officeDocument/2006/relationships/hyperlink" Target="http://pbs.twimg.com/profile_images/1045548097944920064/6RVOTk78_normal.jpg" TargetMode="External" /><Relationship Id="rId820" Type="http://schemas.openxmlformats.org/officeDocument/2006/relationships/hyperlink" Target="http://pbs.twimg.com/profile_images/1045548097944920064/6RVOTk78_normal.jpg" TargetMode="External" /><Relationship Id="rId821" Type="http://schemas.openxmlformats.org/officeDocument/2006/relationships/hyperlink" Target="http://pbs.twimg.com/profile_images/1045548097944920064/6RVOTk78_normal.jpg" TargetMode="External" /><Relationship Id="rId822" Type="http://schemas.openxmlformats.org/officeDocument/2006/relationships/hyperlink" Target="http://pbs.twimg.com/profile_images/1045548097944920064/6RVOTk78_normal.jpg" TargetMode="External" /><Relationship Id="rId823" Type="http://schemas.openxmlformats.org/officeDocument/2006/relationships/hyperlink" Target="http://pbs.twimg.com/profile_images/1045548097944920064/6RVOTk78_normal.jpg" TargetMode="External" /><Relationship Id="rId824" Type="http://schemas.openxmlformats.org/officeDocument/2006/relationships/hyperlink" Target="http://pbs.twimg.com/profile_images/1045548097944920064/6RVOTk78_normal.jpg" TargetMode="External" /><Relationship Id="rId825" Type="http://schemas.openxmlformats.org/officeDocument/2006/relationships/hyperlink" Target="http://pbs.twimg.com/profile_images/1045548097944920064/6RVOTk78_normal.jpg" TargetMode="External" /><Relationship Id="rId826" Type="http://schemas.openxmlformats.org/officeDocument/2006/relationships/hyperlink" Target="http://pbs.twimg.com/profile_images/1045548097944920064/6RVOTk78_normal.jpg" TargetMode="External" /><Relationship Id="rId827" Type="http://schemas.openxmlformats.org/officeDocument/2006/relationships/hyperlink" Target="http://pbs.twimg.com/profile_images/1045548097944920064/6RVOTk78_normal.jpg" TargetMode="External" /><Relationship Id="rId828" Type="http://schemas.openxmlformats.org/officeDocument/2006/relationships/hyperlink" Target="http://pbs.twimg.com/profile_images/1045548097944920064/6RVOTk78_normal.jpg" TargetMode="External" /><Relationship Id="rId829" Type="http://schemas.openxmlformats.org/officeDocument/2006/relationships/hyperlink" Target="http://pbs.twimg.com/profile_images/1045548097944920064/6RVOTk78_normal.jpg" TargetMode="External" /><Relationship Id="rId830" Type="http://schemas.openxmlformats.org/officeDocument/2006/relationships/hyperlink" Target="http://pbs.twimg.com/profile_images/1045548097944920064/6RVOTk78_normal.jpg" TargetMode="External" /><Relationship Id="rId831" Type="http://schemas.openxmlformats.org/officeDocument/2006/relationships/hyperlink" Target="http://pbs.twimg.com/profile_images/1045548097944920064/6RVOTk78_normal.jpg" TargetMode="External" /><Relationship Id="rId832" Type="http://schemas.openxmlformats.org/officeDocument/2006/relationships/hyperlink" Target="http://pbs.twimg.com/profile_images/686666576288845825/j138bbEs_normal.png" TargetMode="External" /><Relationship Id="rId833" Type="http://schemas.openxmlformats.org/officeDocument/2006/relationships/hyperlink" Target="http://pbs.twimg.com/profile_images/686666576288845825/j138bbEs_normal.png" TargetMode="External" /><Relationship Id="rId834" Type="http://schemas.openxmlformats.org/officeDocument/2006/relationships/hyperlink" Target="http://pbs.twimg.com/profile_images/686666576288845825/j138bbEs_normal.png" TargetMode="External" /><Relationship Id="rId835" Type="http://schemas.openxmlformats.org/officeDocument/2006/relationships/hyperlink" Target="http://pbs.twimg.com/profile_images/686666576288845825/j138bbEs_normal.png" TargetMode="External" /><Relationship Id="rId836" Type="http://schemas.openxmlformats.org/officeDocument/2006/relationships/hyperlink" Target="http://pbs.twimg.com/profile_images/686666576288845825/j138bbEs_normal.png" TargetMode="External" /><Relationship Id="rId837" Type="http://schemas.openxmlformats.org/officeDocument/2006/relationships/hyperlink" Target="http://pbs.twimg.com/profile_images/686666576288845825/j138bbEs_normal.png" TargetMode="External" /><Relationship Id="rId838" Type="http://schemas.openxmlformats.org/officeDocument/2006/relationships/hyperlink" Target="http://pbs.twimg.com/profile_images/686666576288845825/j138bbEs_normal.png" TargetMode="External" /><Relationship Id="rId839" Type="http://schemas.openxmlformats.org/officeDocument/2006/relationships/hyperlink" Target="http://pbs.twimg.com/profile_images/686666576288845825/j138bbEs_normal.png" TargetMode="External" /><Relationship Id="rId840" Type="http://schemas.openxmlformats.org/officeDocument/2006/relationships/hyperlink" Target="http://pbs.twimg.com/profile_images/686666576288845825/j138bbEs_normal.png" TargetMode="External" /><Relationship Id="rId841" Type="http://schemas.openxmlformats.org/officeDocument/2006/relationships/hyperlink" Target="http://pbs.twimg.com/profile_images/504729262/who_tweeted3_normal.gif" TargetMode="External" /><Relationship Id="rId842" Type="http://schemas.openxmlformats.org/officeDocument/2006/relationships/hyperlink" Target="http://pbs.twimg.com/profile_images/504729262/who_tweeted3_normal.gif" TargetMode="External" /><Relationship Id="rId843" Type="http://schemas.openxmlformats.org/officeDocument/2006/relationships/hyperlink" Target="http://pbs.twimg.com/profile_images/504729262/who_tweeted3_normal.gif" TargetMode="External" /><Relationship Id="rId844" Type="http://schemas.openxmlformats.org/officeDocument/2006/relationships/hyperlink" Target="http://pbs.twimg.com/profile_images/521086833665392640/LWY7m9NF_normal.png" TargetMode="External" /><Relationship Id="rId845" Type="http://schemas.openxmlformats.org/officeDocument/2006/relationships/hyperlink" Target="http://pbs.twimg.com/profile_images/521086833665392640/LWY7m9NF_normal.png" TargetMode="External" /><Relationship Id="rId846" Type="http://schemas.openxmlformats.org/officeDocument/2006/relationships/hyperlink" Target="http://pbs.twimg.com/profile_images/686666576288845825/j138bbEs_normal.png" TargetMode="External" /><Relationship Id="rId847" Type="http://schemas.openxmlformats.org/officeDocument/2006/relationships/hyperlink" Target="http://pbs.twimg.com/profile_images/686666576288845825/j138bbEs_normal.png" TargetMode="External" /><Relationship Id="rId848" Type="http://schemas.openxmlformats.org/officeDocument/2006/relationships/hyperlink" Target="http://pbs.twimg.com/profile_images/686666576288845825/j138bbEs_normal.png" TargetMode="External" /><Relationship Id="rId849" Type="http://schemas.openxmlformats.org/officeDocument/2006/relationships/hyperlink" Target="http://pbs.twimg.com/profile_images/686666576288845825/j138bbEs_normal.png" TargetMode="External" /><Relationship Id="rId850" Type="http://schemas.openxmlformats.org/officeDocument/2006/relationships/hyperlink" Target="http://pbs.twimg.com/profile_images/686666576288845825/j138bbEs_normal.png" TargetMode="External" /><Relationship Id="rId851" Type="http://schemas.openxmlformats.org/officeDocument/2006/relationships/hyperlink" Target="http://pbs.twimg.com/profile_images/686666576288845825/j138bbEs_normal.png" TargetMode="External" /><Relationship Id="rId852" Type="http://schemas.openxmlformats.org/officeDocument/2006/relationships/hyperlink" Target="http://pbs.twimg.com/profile_images/686666576288845825/j138bbEs_normal.png" TargetMode="External" /><Relationship Id="rId853" Type="http://schemas.openxmlformats.org/officeDocument/2006/relationships/hyperlink" Target="http://pbs.twimg.com/profile_images/686666576288845825/j138bbEs_normal.png" TargetMode="External" /><Relationship Id="rId854" Type="http://schemas.openxmlformats.org/officeDocument/2006/relationships/hyperlink" Target="http://pbs.twimg.com/profile_images/686666576288845825/j138bbEs_normal.png" TargetMode="External" /><Relationship Id="rId855" Type="http://schemas.openxmlformats.org/officeDocument/2006/relationships/hyperlink" Target="http://pbs.twimg.com/profile_images/686666576288845825/j138bbEs_normal.png" TargetMode="External" /><Relationship Id="rId856" Type="http://schemas.openxmlformats.org/officeDocument/2006/relationships/hyperlink" Target="http://pbs.twimg.com/profile_images/686666576288845825/j138bbEs_normal.png" TargetMode="External" /><Relationship Id="rId857" Type="http://schemas.openxmlformats.org/officeDocument/2006/relationships/hyperlink" Target="http://pbs.twimg.com/profile_images/686666576288845825/j138bbEs_normal.png" TargetMode="External" /><Relationship Id="rId858" Type="http://schemas.openxmlformats.org/officeDocument/2006/relationships/hyperlink" Target="https://pbs.twimg.com/media/D3UNHY4XoAAf4rD.jpg" TargetMode="External" /><Relationship Id="rId859" Type="http://schemas.openxmlformats.org/officeDocument/2006/relationships/hyperlink" Target="http://pbs.twimg.com/profile_images/686666576288845825/j138bbEs_normal.png" TargetMode="External" /><Relationship Id="rId860" Type="http://schemas.openxmlformats.org/officeDocument/2006/relationships/hyperlink" Target="http://pbs.twimg.com/profile_images/686666576288845825/j138bbEs_normal.png" TargetMode="External" /><Relationship Id="rId861" Type="http://schemas.openxmlformats.org/officeDocument/2006/relationships/hyperlink" Target="http://pbs.twimg.com/profile_images/686666576288845825/j138bbEs_normal.png" TargetMode="External" /><Relationship Id="rId862" Type="http://schemas.openxmlformats.org/officeDocument/2006/relationships/hyperlink" Target="http://pbs.twimg.com/profile_images/686666576288845825/j138bbEs_normal.png" TargetMode="External" /><Relationship Id="rId863" Type="http://schemas.openxmlformats.org/officeDocument/2006/relationships/hyperlink" Target="http://pbs.twimg.com/profile_images/504729262/who_tweeted3_normal.gif" TargetMode="External" /><Relationship Id="rId864" Type="http://schemas.openxmlformats.org/officeDocument/2006/relationships/hyperlink" Target="http://pbs.twimg.com/profile_images/504729262/who_tweeted3_normal.gif" TargetMode="External" /><Relationship Id="rId865" Type="http://schemas.openxmlformats.org/officeDocument/2006/relationships/hyperlink" Target="http://pbs.twimg.com/profile_images/504729262/who_tweeted3_normal.gif" TargetMode="External" /><Relationship Id="rId866" Type="http://schemas.openxmlformats.org/officeDocument/2006/relationships/hyperlink" Target="http://pbs.twimg.com/profile_images/504729262/who_tweeted3_normal.gif" TargetMode="External" /><Relationship Id="rId867" Type="http://schemas.openxmlformats.org/officeDocument/2006/relationships/hyperlink" Target="http://pbs.twimg.com/profile_images/504729262/who_tweeted3_normal.gif" TargetMode="External" /><Relationship Id="rId868" Type="http://schemas.openxmlformats.org/officeDocument/2006/relationships/hyperlink" Target="http://pbs.twimg.com/profile_images/504729262/who_tweeted3_normal.gif" TargetMode="External" /><Relationship Id="rId869" Type="http://schemas.openxmlformats.org/officeDocument/2006/relationships/hyperlink" Target="http://pbs.twimg.com/profile_images/504729262/who_tweeted3_normal.gif" TargetMode="External" /><Relationship Id="rId870" Type="http://schemas.openxmlformats.org/officeDocument/2006/relationships/hyperlink" Target="http://pbs.twimg.com/profile_images/504729262/who_tweeted3_normal.gif" TargetMode="External" /><Relationship Id="rId871" Type="http://schemas.openxmlformats.org/officeDocument/2006/relationships/hyperlink" Target="http://pbs.twimg.com/profile_images/504729262/who_tweeted3_normal.gif" TargetMode="External" /><Relationship Id="rId872" Type="http://schemas.openxmlformats.org/officeDocument/2006/relationships/hyperlink" Target="http://pbs.twimg.com/profile_images/504729262/who_tweeted3_normal.gif" TargetMode="External" /><Relationship Id="rId873" Type="http://schemas.openxmlformats.org/officeDocument/2006/relationships/hyperlink" Target="http://pbs.twimg.com/profile_images/504729262/who_tweeted3_normal.gif" TargetMode="External" /><Relationship Id="rId874" Type="http://schemas.openxmlformats.org/officeDocument/2006/relationships/hyperlink" Target="http://pbs.twimg.com/profile_images/504729262/who_tweeted3_normal.gif" TargetMode="External" /><Relationship Id="rId875" Type="http://schemas.openxmlformats.org/officeDocument/2006/relationships/hyperlink" Target="http://pbs.twimg.com/profile_images/504729262/who_tweeted3_normal.gif" TargetMode="External" /><Relationship Id="rId876" Type="http://schemas.openxmlformats.org/officeDocument/2006/relationships/hyperlink" Target="http://pbs.twimg.com/profile_images/504729262/who_tweeted3_normal.gif" TargetMode="External" /><Relationship Id="rId877" Type="http://schemas.openxmlformats.org/officeDocument/2006/relationships/hyperlink" Target="http://pbs.twimg.com/profile_images/504729262/who_tweeted3_normal.gif" TargetMode="External" /><Relationship Id="rId878" Type="http://schemas.openxmlformats.org/officeDocument/2006/relationships/hyperlink" Target="https://pbs.twimg.com/media/D1Zg4dMX0AEa7_u.jpg" TargetMode="External" /><Relationship Id="rId879" Type="http://schemas.openxmlformats.org/officeDocument/2006/relationships/hyperlink" Target="http://pbs.twimg.com/profile_images/504729262/who_tweeted3_normal.gif" TargetMode="External" /><Relationship Id="rId880" Type="http://schemas.openxmlformats.org/officeDocument/2006/relationships/hyperlink" Target="http://pbs.twimg.com/profile_images/504729262/who_tweeted3_normal.gif" TargetMode="External" /><Relationship Id="rId881" Type="http://schemas.openxmlformats.org/officeDocument/2006/relationships/hyperlink" Target="http://pbs.twimg.com/profile_images/504729262/who_tweeted3_normal.gif" TargetMode="External" /><Relationship Id="rId882" Type="http://schemas.openxmlformats.org/officeDocument/2006/relationships/hyperlink" Target="http://pbs.twimg.com/profile_images/504729262/who_tweeted3_normal.gif" TargetMode="External" /><Relationship Id="rId883" Type="http://schemas.openxmlformats.org/officeDocument/2006/relationships/hyperlink" Target="http://pbs.twimg.com/profile_images/504729262/who_tweeted3_normal.gif" TargetMode="External" /><Relationship Id="rId884" Type="http://schemas.openxmlformats.org/officeDocument/2006/relationships/hyperlink" Target="http://pbs.twimg.com/profile_images/504729262/who_tweeted3_normal.gif" TargetMode="External" /><Relationship Id="rId885" Type="http://schemas.openxmlformats.org/officeDocument/2006/relationships/hyperlink" Target="https://pbs.twimg.com/media/D3UNHY4XoAAf4rD.jpg" TargetMode="External" /><Relationship Id="rId886" Type="http://schemas.openxmlformats.org/officeDocument/2006/relationships/hyperlink" Target="http://pbs.twimg.com/profile_images/504729262/who_tweeted3_normal.gif" TargetMode="External" /><Relationship Id="rId887" Type="http://schemas.openxmlformats.org/officeDocument/2006/relationships/hyperlink" Target="http://pbs.twimg.com/profile_images/504729262/who_tweeted3_normal.gif" TargetMode="External" /><Relationship Id="rId888" Type="http://schemas.openxmlformats.org/officeDocument/2006/relationships/hyperlink" Target="https://pbs.twimg.com/media/D3yWBj6X4AIlb1d.jpg" TargetMode="External" /><Relationship Id="rId889" Type="http://schemas.openxmlformats.org/officeDocument/2006/relationships/hyperlink" Target="https://pbs.twimg.com/media/D3yWBj6X4AIlb1d.jpg" TargetMode="External" /><Relationship Id="rId890" Type="http://schemas.openxmlformats.org/officeDocument/2006/relationships/hyperlink" Target="https://pbs.twimg.com/media/D3yWBj6X4AIlb1d.jpg" TargetMode="External" /><Relationship Id="rId891" Type="http://schemas.openxmlformats.org/officeDocument/2006/relationships/hyperlink" Target="http://pbs.twimg.com/profile_images/504729262/who_tweeted3_normal.gif" TargetMode="External" /><Relationship Id="rId892" Type="http://schemas.openxmlformats.org/officeDocument/2006/relationships/hyperlink" Target="http://pbs.twimg.com/profile_images/504729262/who_tweeted3_normal.gif" TargetMode="External" /><Relationship Id="rId893" Type="http://schemas.openxmlformats.org/officeDocument/2006/relationships/hyperlink" Target="http://pbs.twimg.com/profile_images/504729262/who_tweeted3_normal.gif" TargetMode="External" /><Relationship Id="rId894" Type="http://schemas.openxmlformats.org/officeDocument/2006/relationships/hyperlink" Target="http://pbs.twimg.com/profile_images/504729262/who_tweeted3_normal.gif" TargetMode="External" /><Relationship Id="rId895" Type="http://schemas.openxmlformats.org/officeDocument/2006/relationships/hyperlink" Target="http://pbs.twimg.com/profile_images/521086833665392640/LWY7m9NF_normal.png" TargetMode="External" /><Relationship Id="rId896" Type="http://schemas.openxmlformats.org/officeDocument/2006/relationships/hyperlink" Target="http://pbs.twimg.com/profile_images/686666576288845825/j138bbEs_normal.png" TargetMode="External" /><Relationship Id="rId897" Type="http://schemas.openxmlformats.org/officeDocument/2006/relationships/hyperlink" Target="http://pbs.twimg.com/profile_images/686666576288845825/j138bbEs_normal.png" TargetMode="External" /><Relationship Id="rId898" Type="http://schemas.openxmlformats.org/officeDocument/2006/relationships/hyperlink" Target="http://pbs.twimg.com/profile_images/686666576288845825/j138bbEs_normal.png" TargetMode="External" /><Relationship Id="rId899" Type="http://schemas.openxmlformats.org/officeDocument/2006/relationships/hyperlink" Target="http://pbs.twimg.com/profile_images/686666576288845825/j138bbEs_normal.png" TargetMode="External" /><Relationship Id="rId900" Type="http://schemas.openxmlformats.org/officeDocument/2006/relationships/hyperlink" Target="http://pbs.twimg.com/profile_images/686666576288845825/j138bbEs_normal.png" TargetMode="External" /><Relationship Id="rId901" Type="http://schemas.openxmlformats.org/officeDocument/2006/relationships/hyperlink" Target="http://pbs.twimg.com/profile_images/686666576288845825/j138bbEs_normal.png" TargetMode="External" /><Relationship Id="rId902" Type="http://schemas.openxmlformats.org/officeDocument/2006/relationships/hyperlink" Target="http://pbs.twimg.com/profile_images/686666576288845825/j138bbEs_normal.png" TargetMode="External" /><Relationship Id="rId903" Type="http://schemas.openxmlformats.org/officeDocument/2006/relationships/hyperlink" Target="http://pbs.twimg.com/profile_images/521086833665392640/LWY7m9NF_normal.png" TargetMode="External" /><Relationship Id="rId904" Type="http://schemas.openxmlformats.org/officeDocument/2006/relationships/hyperlink" Target="http://pbs.twimg.com/profile_images/521086833665392640/LWY7m9NF_normal.png" TargetMode="External" /><Relationship Id="rId905" Type="http://schemas.openxmlformats.org/officeDocument/2006/relationships/hyperlink" Target="http://pbs.twimg.com/profile_images/521086833665392640/LWY7m9NF_normal.png" TargetMode="External" /><Relationship Id="rId906" Type="http://schemas.openxmlformats.org/officeDocument/2006/relationships/hyperlink" Target="https://pbs.twimg.com/media/D3-UoSKWwAEvTHB.jpg" TargetMode="External" /><Relationship Id="rId907" Type="http://schemas.openxmlformats.org/officeDocument/2006/relationships/hyperlink" Target="http://pbs.twimg.com/profile_images/856690870967336961/-wY6CITb_normal.jpg" TargetMode="External" /><Relationship Id="rId908" Type="http://schemas.openxmlformats.org/officeDocument/2006/relationships/hyperlink" Target="https://pbs.twimg.com/media/D3-UoSKWwAEvTHB.jpg" TargetMode="External" /><Relationship Id="rId909" Type="http://schemas.openxmlformats.org/officeDocument/2006/relationships/hyperlink" Target="https://pbs.twimg.com/media/D411szeW0AE1rqU.jpg" TargetMode="External" /><Relationship Id="rId910" Type="http://schemas.openxmlformats.org/officeDocument/2006/relationships/hyperlink" Target="http://pbs.twimg.com/profile_images/882650388733800449/azlcDkc-_normal.jpg" TargetMode="External" /><Relationship Id="rId911" Type="http://schemas.openxmlformats.org/officeDocument/2006/relationships/hyperlink" Target="http://pbs.twimg.com/profile_images/974750006568615936/KCZaYZyQ_normal.jpg" TargetMode="External" /><Relationship Id="rId912" Type="http://schemas.openxmlformats.org/officeDocument/2006/relationships/hyperlink" Target="http://pbs.twimg.com/profile_images/686666576288845825/j138bbEs_normal.png" TargetMode="External" /><Relationship Id="rId913" Type="http://schemas.openxmlformats.org/officeDocument/2006/relationships/hyperlink" Target="https://pbs.twimg.com/media/D42_JkUWkAAF--T.png" TargetMode="External" /><Relationship Id="rId914" Type="http://schemas.openxmlformats.org/officeDocument/2006/relationships/hyperlink" Target="http://pbs.twimg.com/profile_images/686666576288845825/j138bbEs_normal.png" TargetMode="External" /><Relationship Id="rId915" Type="http://schemas.openxmlformats.org/officeDocument/2006/relationships/hyperlink" Target="http://pbs.twimg.com/profile_images/686666576288845825/j138bbEs_normal.png" TargetMode="External" /><Relationship Id="rId916" Type="http://schemas.openxmlformats.org/officeDocument/2006/relationships/hyperlink" Target="http://pbs.twimg.com/profile_images/686666576288845825/j138bbEs_normal.png" TargetMode="External" /><Relationship Id="rId917" Type="http://schemas.openxmlformats.org/officeDocument/2006/relationships/hyperlink" Target="http://pbs.twimg.com/profile_images/686666576288845825/j138bbEs_normal.png" TargetMode="External" /><Relationship Id="rId918" Type="http://schemas.openxmlformats.org/officeDocument/2006/relationships/hyperlink" Target="https://pbs.twimg.com/media/D42_JkUWkAAF--T.png" TargetMode="External" /><Relationship Id="rId919" Type="http://schemas.openxmlformats.org/officeDocument/2006/relationships/hyperlink" Target="https://pbs.twimg.com/media/D42_JkUWkAAF--T.png" TargetMode="External" /><Relationship Id="rId920" Type="http://schemas.openxmlformats.org/officeDocument/2006/relationships/hyperlink" Target="http://pbs.twimg.com/profile_images/686666576288845825/j138bbEs_normal.png" TargetMode="External" /><Relationship Id="rId921" Type="http://schemas.openxmlformats.org/officeDocument/2006/relationships/hyperlink" Target="http://pbs.twimg.com/profile_images/686666576288845825/j138bbEs_normal.png" TargetMode="External" /><Relationship Id="rId922" Type="http://schemas.openxmlformats.org/officeDocument/2006/relationships/hyperlink" Target="http://pbs.twimg.com/profile_images/686666576288845825/j138bbEs_normal.png" TargetMode="External" /><Relationship Id="rId923" Type="http://schemas.openxmlformats.org/officeDocument/2006/relationships/hyperlink" Target="http://pbs.twimg.com/profile_images/1120801620181176320/9CxUJMvJ_normal.jpg" TargetMode="External" /><Relationship Id="rId924" Type="http://schemas.openxmlformats.org/officeDocument/2006/relationships/hyperlink" Target="https://pbs.twimg.com/tweet_video_thumb/D44EjpUUUAA5LB7.jpg" TargetMode="External" /><Relationship Id="rId925" Type="http://schemas.openxmlformats.org/officeDocument/2006/relationships/hyperlink" Target="https://twitter.com/#!/nasiry8_rashed/status/1091242744230625280" TargetMode="External" /><Relationship Id="rId926" Type="http://schemas.openxmlformats.org/officeDocument/2006/relationships/hyperlink" Target="https://twitter.com/#!/rizky97565602/status/1091805519973474304" TargetMode="External" /><Relationship Id="rId927" Type="http://schemas.openxmlformats.org/officeDocument/2006/relationships/hyperlink" Target="https://twitter.com/#!/leprunennecloic/status/1092787678498734082" TargetMode="External" /><Relationship Id="rId928" Type="http://schemas.openxmlformats.org/officeDocument/2006/relationships/hyperlink" Target="https://twitter.com/#!/andynobbs/status/1092877721376641025" TargetMode="External" /><Relationship Id="rId929" Type="http://schemas.openxmlformats.org/officeDocument/2006/relationships/hyperlink" Target="https://twitter.com/#!/lzankereu/status/1093164757820076035" TargetMode="External" /><Relationship Id="rId930" Type="http://schemas.openxmlformats.org/officeDocument/2006/relationships/hyperlink" Target="https://twitter.com/#!/lzankereu/status/1093164757820076035" TargetMode="External" /><Relationship Id="rId931" Type="http://schemas.openxmlformats.org/officeDocument/2006/relationships/hyperlink" Target="https://twitter.com/#!/lzankereu/status/1093164757820076035" TargetMode="External" /><Relationship Id="rId932" Type="http://schemas.openxmlformats.org/officeDocument/2006/relationships/hyperlink" Target="https://twitter.com/#!/lzankereu/status/1093164757820076035" TargetMode="External" /><Relationship Id="rId933" Type="http://schemas.openxmlformats.org/officeDocument/2006/relationships/hyperlink" Target="https://twitter.com/#!/adterpstra/status/1093251624716460032" TargetMode="External" /><Relationship Id="rId934" Type="http://schemas.openxmlformats.org/officeDocument/2006/relationships/hyperlink" Target="https://twitter.com/#!/civolution/status/1093251886654914561" TargetMode="External" /><Relationship Id="rId935" Type="http://schemas.openxmlformats.org/officeDocument/2006/relationships/hyperlink" Target="https://twitter.com/#!/ariellabrown/status/1093561534821920769" TargetMode="External" /><Relationship Id="rId936" Type="http://schemas.openxmlformats.org/officeDocument/2006/relationships/hyperlink" Target="https://twitter.com/#!/drviernow/status/1095357897238818816" TargetMode="External" /><Relationship Id="rId937" Type="http://schemas.openxmlformats.org/officeDocument/2006/relationships/hyperlink" Target="https://twitter.com/#!/jvuchicago/status/1095518749422219264" TargetMode="External" /><Relationship Id="rId938" Type="http://schemas.openxmlformats.org/officeDocument/2006/relationships/hyperlink" Target="https://twitter.com/#!/michelle_e_vu/status/1095450127492370434" TargetMode="External" /><Relationship Id="rId939" Type="http://schemas.openxmlformats.org/officeDocument/2006/relationships/hyperlink" Target="https://twitter.com/#!/michelle_e_vu/status/1095450127492370434" TargetMode="External" /><Relationship Id="rId940" Type="http://schemas.openxmlformats.org/officeDocument/2006/relationships/hyperlink" Target="https://twitter.com/#!/michelle_e_vu/status/1095450127492370434" TargetMode="External" /><Relationship Id="rId941" Type="http://schemas.openxmlformats.org/officeDocument/2006/relationships/hyperlink" Target="https://twitter.com/#!/jvuchicago/status/1095518749422219264" TargetMode="External" /><Relationship Id="rId942" Type="http://schemas.openxmlformats.org/officeDocument/2006/relationships/hyperlink" Target="https://twitter.com/#!/jvuchicago/status/1095518749422219264" TargetMode="External" /><Relationship Id="rId943" Type="http://schemas.openxmlformats.org/officeDocument/2006/relationships/hyperlink" Target="https://twitter.com/#!/jvuchicago/status/1095518749422219264" TargetMode="External" /><Relationship Id="rId944" Type="http://schemas.openxmlformats.org/officeDocument/2006/relationships/hyperlink" Target="https://twitter.com/#!/g2_gabe/status/1095442595461955584" TargetMode="External" /><Relationship Id="rId945" Type="http://schemas.openxmlformats.org/officeDocument/2006/relationships/hyperlink" Target="https://twitter.com/#!/ryanbonnici/status/1095680233242529793" TargetMode="External" /><Relationship Id="rId946" Type="http://schemas.openxmlformats.org/officeDocument/2006/relationships/hyperlink" Target="https://twitter.com/#!/ryanbonnici/status/1095680233242529793" TargetMode="External" /><Relationship Id="rId947" Type="http://schemas.openxmlformats.org/officeDocument/2006/relationships/hyperlink" Target="https://twitter.com/#!/ryanbonnici/status/1095680233242529793" TargetMode="External" /><Relationship Id="rId948" Type="http://schemas.openxmlformats.org/officeDocument/2006/relationships/hyperlink" Target="https://twitter.com/#!/ryanbonnici/status/1095680233242529793" TargetMode="External" /><Relationship Id="rId949" Type="http://schemas.openxmlformats.org/officeDocument/2006/relationships/hyperlink" Target="https://twitter.com/#!/ryanbonnici/status/1095680233242529793" TargetMode="External" /><Relationship Id="rId950" Type="http://schemas.openxmlformats.org/officeDocument/2006/relationships/hyperlink" Target="https://twitter.com/#!/ryanbonnici/status/1095680233242529793" TargetMode="External" /><Relationship Id="rId951" Type="http://schemas.openxmlformats.org/officeDocument/2006/relationships/hyperlink" Target="https://twitter.com/#!/dee_marketing/status/1095681414178263040" TargetMode="External" /><Relationship Id="rId952" Type="http://schemas.openxmlformats.org/officeDocument/2006/relationships/hyperlink" Target="https://twitter.com/#!/g2_gabe/status/1095442595461955584" TargetMode="External" /><Relationship Id="rId953" Type="http://schemas.openxmlformats.org/officeDocument/2006/relationships/hyperlink" Target="https://twitter.com/#!/dee_marketing/status/1095681414178263040" TargetMode="External" /><Relationship Id="rId954" Type="http://schemas.openxmlformats.org/officeDocument/2006/relationships/hyperlink" Target="https://twitter.com/#!/g2_gabe/status/1095442595461955584" TargetMode="External" /><Relationship Id="rId955" Type="http://schemas.openxmlformats.org/officeDocument/2006/relationships/hyperlink" Target="https://twitter.com/#!/dee_marketing/status/1095681414178263040" TargetMode="External" /><Relationship Id="rId956" Type="http://schemas.openxmlformats.org/officeDocument/2006/relationships/hyperlink" Target="https://twitter.com/#!/g2_gabe/status/1095442595461955584" TargetMode="External" /><Relationship Id="rId957" Type="http://schemas.openxmlformats.org/officeDocument/2006/relationships/hyperlink" Target="https://twitter.com/#!/g2_gabe/status/1095442595461955584" TargetMode="External" /><Relationship Id="rId958" Type="http://schemas.openxmlformats.org/officeDocument/2006/relationships/hyperlink" Target="https://twitter.com/#!/g2_gabe/status/1095442595461955584" TargetMode="External" /><Relationship Id="rId959" Type="http://schemas.openxmlformats.org/officeDocument/2006/relationships/hyperlink" Target="https://twitter.com/#!/dee_marketing/status/1095681414178263040" TargetMode="External" /><Relationship Id="rId960" Type="http://schemas.openxmlformats.org/officeDocument/2006/relationships/hyperlink" Target="https://twitter.com/#!/dee_marketing/status/1095681414178263040" TargetMode="External" /><Relationship Id="rId961" Type="http://schemas.openxmlformats.org/officeDocument/2006/relationships/hyperlink" Target="https://twitter.com/#!/dee_marketing/status/1095681414178263040" TargetMode="External" /><Relationship Id="rId962" Type="http://schemas.openxmlformats.org/officeDocument/2006/relationships/hyperlink" Target="https://twitter.com/#!/dee_marketing/status/1095681414178263040" TargetMode="External" /><Relationship Id="rId963" Type="http://schemas.openxmlformats.org/officeDocument/2006/relationships/hyperlink" Target="https://twitter.com/#!/typcaltee/status/1096111017778704384" TargetMode="External" /><Relationship Id="rId964" Type="http://schemas.openxmlformats.org/officeDocument/2006/relationships/hyperlink" Target="https://twitter.com/#!/typcaltee/status/1096111017778704384" TargetMode="External" /><Relationship Id="rId965" Type="http://schemas.openxmlformats.org/officeDocument/2006/relationships/hyperlink" Target="https://twitter.com/#!/jcmcafee/status/1092920060212072454" TargetMode="External" /><Relationship Id="rId966" Type="http://schemas.openxmlformats.org/officeDocument/2006/relationships/hyperlink" Target="https://twitter.com/#!/jcmcafee/status/1096123815220760576" TargetMode="External" /><Relationship Id="rId967" Type="http://schemas.openxmlformats.org/officeDocument/2006/relationships/hyperlink" Target="https://twitter.com/#!/woodardhortense/status/1096244167175520256" TargetMode="External" /><Relationship Id="rId968" Type="http://schemas.openxmlformats.org/officeDocument/2006/relationships/hyperlink" Target="https://twitter.com/#!/taliaferoedna67/status/1097249409472086016" TargetMode="External" /><Relationship Id="rId969" Type="http://schemas.openxmlformats.org/officeDocument/2006/relationships/hyperlink" Target="https://twitter.com/#!/samueljscott/status/1097467469063688193" TargetMode="External" /><Relationship Id="rId970" Type="http://schemas.openxmlformats.org/officeDocument/2006/relationships/hyperlink" Target="https://twitter.com/#!/samueljscott/status/1097467469063688193" TargetMode="External" /><Relationship Id="rId971" Type="http://schemas.openxmlformats.org/officeDocument/2006/relationships/hyperlink" Target="https://twitter.com/#!/samueljscott/status/1097467469063688193" TargetMode="External" /><Relationship Id="rId972" Type="http://schemas.openxmlformats.org/officeDocument/2006/relationships/hyperlink" Target="https://twitter.com/#!/samueljscott/status/1097467469063688193" TargetMode="External" /><Relationship Id="rId973" Type="http://schemas.openxmlformats.org/officeDocument/2006/relationships/hyperlink" Target="https://twitter.com/#!/samueljscott/status/1097467469063688193" TargetMode="External" /><Relationship Id="rId974" Type="http://schemas.openxmlformats.org/officeDocument/2006/relationships/hyperlink" Target="https://twitter.com/#!/samueljscott/status/1097467469063688193" TargetMode="External" /><Relationship Id="rId975" Type="http://schemas.openxmlformats.org/officeDocument/2006/relationships/hyperlink" Target="https://twitter.com/#!/samueljscott/status/1097467469063688193" TargetMode="External" /><Relationship Id="rId976" Type="http://schemas.openxmlformats.org/officeDocument/2006/relationships/hyperlink" Target="https://twitter.com/#!/samueljscott/status/1097467469063688193" TargetMode="External" /><Relationship Id="rId977" Type="http://schemas.openxmlformats.org/officeDocument/2006/relationships/hyperlink" Target="https://twitter.com/#!/samueljscott/status/1097467469063688193" TargetMode="External" /><Relationship Id="rId978" Type="http://schemas.openxmlformats.org/officeDocument/2006/relationships/hyperlink" Target="https://twitter.com/#!/samueljscott/status/1097467469063688193" TargetMode="External" /><Relationship Id="rId979" Type="http://schemas.openxmlformats.org/officeDocument/2006/relationships/hyperlink" Target="https://twitter.com/#!/samueljscott/status/1097467469063688193" TargetMode="External" /><Relationship Id="rId980" Type="http://schemas.openxmlformats.org/officeDocument/2006/relationships/hyperlink" Target="https://twitter.com/#!/samueljscott/status/1097467469063688193" TargetMode="External" /><Relationship Id="rId981" Type="http://schemas.openxmlformats.org/officeDocument/2006/relationships/hyperlink" Target="https://twitter.com/#!/samueljscott/status/1097467469063688193" TargetMode="External" /><Relationship Id="rId982" Type="http://schemas.openxmlformats.org/officeDocument/2006/relationships/hyperlink" Target="https://twitter.com/#!/samueljscott/status/1097467469063688193" TargetMode="External" /><Relationship Id="rId983" Type="http://schemas.openxmlformats.org/officeDocument/2006/relationships/hyperlink" Target="https://twitter.com/#!/samueljscott/status/1097467469063688193" TargetMode="External" /><Relationship Id="rId984" Type="http://schemas.openxmlformats.org/officeDocument/2006/relationships/hyperlink" Target="https://twitter.com/#!/samueljscott/status/1097467469063688193" TargetMode="External" /><Relationship Id="rId985" Type="http://schemas.openxmlformats.org/officeDocument/2006/relationships/hyperlink" Target="https://twitter.com/#!/samueljscott/status/1097467469063688193" TargetMode="External" /><Relationship Id="rId986" Type="http://schemas.openxmlformats.org/officeDocument/2006/relationships/hyperlink" Target="https://twitter.com/#!/samueljscott/status/1097467469063688193" TargetMode="External" /><Relationship Id="rId987" Type="http://schemas.openxmlformats.org/officeDocument/2006/relationships/hyperlink" Target="https://twitter.com/#!/samueljscott/status/1097467469063688193" TargetMode="External" /><Relationship Id="rId988" Type="http://schemas.openxmlformats.org/officeDocument/2006/relationships/hyperlink" Target="https://twitter.com/#!/alidamw/status/1093511010923761664" TargetMode="External" /><Relationship Id="rId989" Type="http://schemas.openxmlformats.org/officeDocument/2006/relationships/hyperlink" Target="https://twitter.com/#!/alidamw/status/1093511010923761664" TargetMode="External" /><Relationship Id="rId990" Type="http://schemas.openxmlformats.org/officeDocument/2006/relationships/hyperlink" Target="https://twitter.com/#!/alidamw/status/1097493511551758338" TargetMode="External" /><Relationship Id="rId991" Type="http://schemas.openxmlformats.org/officeDocument/2006/relationships/hyperlink" Target="https://twitter.com/#!/alidamw/status/1097493511551758338" TargetMode="External" /><Relationship Id="rId992" Type="http://schemas.openxmlformats.org/officeDocument/2006/relationships/hyperlink" Target="https://twitter.com/#!/tommccurdysr/status/1098768318360666112" TargetMode="External" /><Relationship Id="rId993" Type="http://schemas.openxmlformats.org/officeDocument/2006/relationships/hyperlink" Target="https://twitter.com/#!/lawrencemcgari9/status/1099414295060901890" TargetMode="External" /><Relationship Id="rId994" Type="http://schemas.openxmlformats.org/officeDocument/2006/relationships/hyperlink" Target="https://twitter.com/#!/ideonagency/status/1099731941874692097" TargetMode="External" /><Relationship Id="rId995" Type="http://schemas.openxmlformats.org/officeDocument/2006/relationships/hyperlink" Target="https://twitter.com/#!/aljohaniabdull5/status/1101110488136646658" TargetMode="External" /><Relationship Id="rId996" Type="http://schemas.openxmlformats.org/officeDocument/2006/relationships/hyperlink" Target="https://twitter.com/#!/aljohaniabdull5/status/1101110488136646658" TargetMode="External" /><Relationship Id="rId997" Type="http://schemas.openxmlformats.org/officeDocument/2006/relationships/hyperlink" Target="https://twitter.com/#!/aljohaniabdull5/status/1101110488136646658" TargetMode="External" /><Relationship Id="rId998" Type="http://schemas.openxmlformats.org/officeDocument/2006/relationships/hyperlink" Target="https://twitter.com/#!/aljohaniabdull5/status/1101110488136646658" TargetMode="External" /><Relationship Id="rId999" Type="http://schemas.openxmlformats.org/officeDocument/2006/relationships/hyperlink" Target="https://twitter.com/#!/rosekalel/status/1101807632720031749" TargetMode="External" /><Relationship Id="rId1000" Type="http://schemas.openxmlformats.org/officeDocument/2006/relationships/hyperlink" Target="https://twitter.com/#!/ghzpyh6yi5wjg3r/status/1102242865848041473" TargetMode="External" /><Relationship Id="rId1001" Type="http://schemas.openxmlformats.org/officeDocument/2006/relationships/hyperlink" Target="https://twitter.com/#!/ghzpyh6yi5wjg3r/status/1102243334116921344" TargetMode="External" /><Relationship Id="rId1002" Type="http://schemas.openxmlformats.org/officeDocument/2006/relationships/hyperlink" Target="https://twitter.com/#!/ghzpyh6yi5wjg3r/status/1102243761583644672" TargetMode="External" /><Relationship Id="rId1003" Type="http://schemas.openxmlformats.org/officeDocument/2006/relationships/hyperlink" Target="https://twitter.com/#!/ghzpyh6yi5wjg3r/status/1102243998704390144" TargetMode="External" /><Relationship Id="rId1004" Type="http://schemas.openxmlformats.org/officeDocument/2006/relationships/hyperlink" Target="https://twitter.com/#!/surveymonkey/status/1102604838129479681" TargetMode="External" /><Relationship Id="rId1005" Type="http://schemas.openxmlformats.org/officeDocument/2006/relationships/hyperlink" Target="https://twitter.com/#!/samspearsevans/status/1102607968091205632" TargetMode="External" /><Relationship Id="rId1006" Type="http://schemas.openxmlformats.org/officeDocument/2006/relationships/hyperlink" Target="https://twitter.com/#!/surveymonkey/status/1102604838129479681" TargetMode="External" /><Relationship Id="rId1007" Type="http://schemas.openxmlformats.org/officeDocument/2006/relationships/hyperlink" Target="https://twitter.com/#!/samspearsevans/status/1102607968091205632" TargetMode="External" /><Relationship Id="rId1008" Type="http://schemas.openxmlformats.org/officeDocument/2006/relationships/hyperlink" Target="https://twitter.com/#!/surveymonkey/status/1102604838129479681" TargetMode="External" /><Relationship Id="rId1009" Type="http://schemas.openxmlformats.org/officeDocument/2006/relationships/hyperlink" Target="https://twitter.com/#!/samspearsevans/status/1102607968091205632" TargetMode="External" /><Relationship Id="rId1010" Type="http://schemas.openxmlformats.org/officeDocument/2006/relationships/hyperlink" Target="https://twitter.com/#!/surveymonkey/status/1102604838129479681" TargetMode="External" /><Relationship Id="rId1011" Type="http://schemas.openxmlformats.org/officeDocument/2006/relationships/hyperlink" Target="https://twitter.com/#!/samspearsevans/status/1102607968091205632" TargetMode="External" /><Relationship Id="rId1012" Type="http://schemas.openxmlformats.org/officeDocument/2006/relationships/hyperlink" Target="https://twitter.com/#!/surveymonkey/status/1102604838129479681" TargetMode="External" /><Relationship Id="rId1013" Type="http://schemas.openxmlformats.org/officeDocument/2006/relationships/hyperlink" Target="https://twitter.com/#!/surveymonkey/status/1102604838129479681" TargetMode="External" /><Relationship Id="rId1014" Type="http://schemas.openxmlformats.org/officeDocument/2006/relationships/hyperlink" Target="https://twitter.com/#!/samspearsevans/status/1102607968091205632" TargetMode="External" /><Relationship Id="rId1015" Type="http://schemas.openxmlformats.org/officeDocument/2006/relationships/hyperlink" Target="https://twitter.com/#!/samspearsevans/status/1102607968091205632" TargetMode="External" /><Relationship Id="rId1016" Type="http://schemas.openxmlformats.org/officeDocument/2006/relationships/hyperlink" Target="https://twitter.com/#!/samspearsevans/status/1102607968091205632" TargetMode="External" /><Relationship Id="rId1017" Type="http://schemas.openxmlformats.org/officeDocument/2006/relationships/hyperlink" Target="https://twitter.com/#!/mike77761978/status/1102832319285604352" TargetMode="External" /><Relationship Id="rId1018" Type="http://schemas.openxmlformats.org/officeDocument/2006/relationships/hyperlink" Target="https://twitter.com/#!/mobyaffiliates/status/1102832622412197889" TargetMode="External" /><Relationship Id="rId1019" Type="http://schemas.openxmlformats.org/officeDocument/2006/relationships/hyperlink" Target="https://twitter.com/#!/kiweeone/status/1103749457223581702" TargetMode="External" /><Relationship Id="rId1020" Type="http://schemas.openxmlformats.org/officeDocument/2006/relationships/hyperlink" Target="https://twitter.com/#!/pwintpwint11/status/1104501162273726464" TargetMode="External" /><Relationship Id="rId1021" Type="http://schemas.openxmlformats.org/officeDocument/2006/relationships/hyperlink" Target="https://twitter.com/#!/domnicastro/status/1105523805680734208" TargetMode="External" /><Relationship Id="rId1022" Type="http://schemas.openxmlformats.org/officeDocument/2006/relationships/hyperlink" Target="https://twitter.com/#!/domnicastro/status/1105523805680734208" TargetMode="External" /><Relationship Id="rId1023" Type="http://schemas.openxmlformats.org/officeDocument/2006/relationships/hyperlink" Target="https://twitter.com/#!/domnicastro/status/1105523805680734208" TargetMode="External" /><Relationship Id="rId1024" Type="http://schemas.openxmlformats.org/officeDocument/2006/relationships/hyperlink" Target="https://twitter.com/#!/juliebhunt/status/1105529783721623553" TargetMode="External" /><Relationship Id="rId1025" Type="http://schemas.openxmlformats.org/officeDocument/2006/relationships/hyperlink" Target="https://twitter.com/#!/juliebhunt/status/1105529783721623553" TargetMode="External" /><Relationship Id="rId1026" Type="http://schemas.openxmlformats.org/officeDocument/2006/relationships/hyperlink" Target="https://twitter.com/#!/juliebhunt/status/1105529783721623553" TargetMode="External" /><Relationship Id="rId1027" Type="http://schemas.openxmlformats.org/officeDocument/2006/relationships/hyperlink" Target="https://twitter.com/#!/juliebhunt/status/1105529783721623553" TargetMode="External" /><Relationship Id="rId1028" Type="http://schemas.openxmlformats.org/officeDocument/2006/relationships/hyperlink" Target="https://twitter.com/#!/juliebhunt/status/1105529783721623553" TargetMode="External" /><Relationship Id="rId1029" Type="http://schemas.openxmlformats.org/officeDocument/2006/relationships/hyperlink" Target="https://twitter.com/#!/juliebhunt/status/1105529783721623553" TargetMode="External" /><Relationship Id="rId1030" Type="http://schemas.openxmlformats.org/officeDocument/2006/relationships/hyperlink" Target="https://twitter.com/#!/juliebhunt/status/1105529783721623553" TargetMode="External" /><Relationship Id="rId1031" Type="http://schemas.openxmlformats.org/officeDocument/2006/relationships/hyperlink" Target="https://twitter.com/#!/juliebhunt/status/1105529783721623553" TargetMode="External" /><Relationship Id="rId1032" Type="http://schemas.openxmlformats.org/officeDocument/2006/relationships/hyperlink" Target="https://twitter.com/#!/juliebhunt/status/1105529783721623553" TargetMode="External" /><Relationship Id="rId1033" Type="http://schemas.openxmlformats.org/officeDocument/2006/relationships/hyperlink" Target="https://twitter.com/#!/juliebhunt/status/1105529783721623553" TargetMode="External" /><Relationship Id="rId1034" Type="http://schemas.openxmlformats.org/officeDocument/2006/relationships/hyperlink" Target="https://twitter.com/#!/juliebhunt/status/1105529783721623553" TargetMode="External" /><Relationship Id="rId1035" Type="http://schemas.openxmlformats.org/officeDocument/2006/relationships/hyperlink" Target="https://twitter.com/#!/juliebhunt/status/1105529783721623553" TargetMode="External" /><Relationship Id="rId1036" Type="http://schemas.openxmlformats.org/officeDocument/2006/relationships/hyperlink" Target="https://twitter.com/#!/cmarcmar2/status/1105720754908344320" TargetMode="External" /><Relationship Id="rId1037" Type="http://schemas.openxmlformats.org/officeDocument/2006/relationships/hyperlink" Target="https://twitter.com/#!/cmarcmar2/status/1105720754908344320" TargetMode="External" /><Relationship Id="rId1038" Type="http://schemas.openxmlformats.org/officeDocument/2006/relationships/hyperlink" Target="https://twitter.com/#!/cmarcmar2/status/1105720754908344320" TargetMode="External" /><Relationship Id="rId1039" Type="http://schemas.openxmlformats.org/officeDocument/2006/relationships/hyperlink" Target="https://twitter.com/#!/swordandscript/status/1105840403285200897" TargetMode="External" /><Relationship Id="rId1040" Type="http://schemas.openxmlformats.org/officeDocument/2006/relationships/hyperlink" Target="https://twitter.com/#!/swordandscript/status/1105840403285200897" TargetMode="External" /><Relationship Id="rId1041" Type="http://schemas.openxmlformats.org/officeDocument/2006/relationships/hyperlink" Target="https://twitter.com/#!/swordandscript/status/1105840403285200897" TargetMode="External" /><Relationship Id="rId1042" Type="http://schemas.openxmlformats.org/officeDocument/2006/relationships/hyperlink" Target="https://twitter.com/#!/swordandscript/status/1105840403285200897" TargetMode="External" /><Relationship Id="rId1043" Type="http://schemas.openxmlformats.org/officeDocument/2006/relationships/hyperlink" Target="https://twitter.com/#!/swordandscript/status/1105840403285200897" TargetMode="External" /><Relationship Id="rId1044" Type="http://schemas.openxmlformats.org/officeDocument/2006/relationships/hyperlink" Target="https://twitter.com/#!/swordandscript/status/1105840403285200897" TargetMode="External" /><Relationship Id="rId1045" Type="http://schemas.openxmlformats.org/officeDocument/2006/relationships/hyperlink" Target="https://twitter.com/#!/swordandscript/status/1105840403285200897" TargetMode="External" /><Relationship Id="rId1046" Type="http://schemas.openxmlformats.org/officeDocument/2006/relationships/hyperlink" Target="https://twitter.com/#!/swordandscript/status/1105840403285200897" TargetMode="External" /><Relationship Id="rId1047" Type="http://schemas.openxmlformats.org/officeDocument/2006/relationships/hyperlink" Target="https://twitter.com/#!/swordandscript/status/1105840403285200897" TargetMode="External" /><Relationship Id="rId1048" Type="http://schemas.openxmlformats.org/officeDocument/2006/relationships/hyperlink" Target="https://twitter.com/#!/swordandscript/status/1105840403285200897" TargetMode="External" /><Relationship Id="rId1049" Type="http://schemas.openxmlformats.org/officeDocument/2006/relationships/hyperlink" Target="https://twitter.com/#!/swordandscript/status/1105840403285200897" TargetMode="External" /><Relationship Id="rId1050" Type="http://schemas.openxmlformats.org/officeDocument/2006/relationships/hyperlink" Target="https://twitter.com/#!/swordandscript/status/1105840403285200897" TargetMode="External" /><Relationship Id="rId1051" Type="http://schemas.openxmlformats.org/officeDocument/2006/relationships/hyperlink" Target="https://twitter.com/#!/supergrobanite/status/1107723193660465152" TargetMode="External" /><Relationship Id="rId1052" Type="http://schemas.openxmlformats.org/officeDocument/2006/relationships/hyperlink" Target="https://twitter.com/#!/supergrobanite/status/1107723193660465152" TargetMode="External" /><Relationship Id="rId1053" Type="http://schemas.openxmlformats.org/officeDocument/2006/relationships/hyperlink" Target="https://twitter.com/#!/supergrobanite/status/1107723193660465152" TargetMode="External" /><Relationship Id="rId1054" Type="http://schemas.openxmlformats.org/officeDocument/2006/relationships/hyperlink" Target="https://twitter.com/#!/supergrobanite/status/1107723193660465152" TargetMode="External" /><Relationship Id="rId1055" Type="http://schemas.openxmlformats.org/officeDocument/2006/relationships/hyperlink" Target="https://twitter.com/#!/supergrobanite/status/1107723193660465152" TargetMode="External" /><Relationship Id="rId1056" Type="http://schemas.openxmlformats.org/officeDocument/2006/relationships/hyperlink" Target="https://twitter.com/#!/supergrobanite/status/1107723193660465152" TargetMode="External" /><Relationship Id="rId1057" Type="http://schemas.openxmlformats.org/officeDocument/2006/relationships/hyperlink" Target="https://twitter.com/#!/supergrobanite/status/1107723193660465152" TargetMode="External" /><Relationship Id="rId1058" Type="http://schemas.openxmlformats.org/officeDocument/2006/relationships/hyperlink" Target="https://twitter.com/#!/supergrobanite/status/1107723193660465152" TargetMode="External" /><Relationship Id="rId1059" Type="http://schemas.openxmlformats.org/officeDocument/2006/relationships/hyperlink" Target="https://twitter.com/#!/supergrobanite/status/1107723193660465152" TargetMode="External" /><Relationship Id="rId1060" Type="http://schemas.openxmlformats.org/officeDocument/2006/relationships/hyperlink" Target="https://twitter.com/#!/supergrobanite/status/1107723193660465152" TargetMode="External" /><Relationship Id="rId1061" Type="http://schemas.openxmlformats.org/officeDocument/2006/relationships/hyperlink" Target="https://twitter.com/#!/supergrobanite/status/1107723193660465152" TargetMode="External" /><Relationship Id="rId1062" Type="http://schemas.openxmlformats.org/officeDocument/2006/relationships/hyperlink" Target="https://twitter.com/#!/supergrobanite/status/1107723193660465152" TargetMode="External" /><Relationship Id="rId1063" Type="http://schemas.openxmlformats.org/officeDocument/2006/relationships/hyperlink" Target="https://twitter.com/#!/supergrobanite/status/1107723193660465152" TargetMode="External" /><Relationship Id="rId1064" Type="http://schemas.openxmlformats.org/officeDocument/2006/relationships/hyperlink" Target="https://twitter.com/#!/supergrobanite/status/1107723193660465152" TargetMode="External" /><Relationship Id="rId1065" Type="http://schemas.openxmlformats.org/officeDocument/2006/relationships/hyperlink" Target="https://twitter.com/#!/supergrobanite/status/1107723193660465152" TargetMode="External" /><Relationship Id="rId1066" Type="http://schemas.openxmlformats.org/officeDocument/2006/relationships/hyperlink" Target="https://twitter.com/#!/supergrobanite/status/1107723193660465152" TargetMode="External" /><Relationship Id="rId1067" Type="http://schemas.openxmlformats.org/officeDocument/2006/relationships/hyperlink" Target="https://twitter.com/#!/supergrobanite/status/1107723193660465152" TargetMode="External" /><Relationship Id="rId1068" Type="http://schemas.openxmlformats.org/officeDocument/2006/relationships/hyperlink" Target="https://twitter.com/#!/supergrobanite/status/1107723193660465152" TargetMode="External" /><Relationship Id="rId1069" Type="http://schemas.openxmlformats.org/officeDocument/2006/relationships/hyperlink" Target="https://twitter.com/#!/supergrobanite/status/1107723193660465152" TargetMode="External" /><Relationship Id="rId1070" Type="http://schemas.openxmlformats.org/officeDocument/2006/relationships/hyperlink" Target="https://twitter.com/#!/ronaldcpruettjr/status/1109068927735398403" TargetMode="External" /><Relationship Id="rId1071" Type="http://schemas.openxmlformats.org/officeDocument/2006/relationships/hyperlink" Target="https://twitter.com/#!/ronaldcpruettjr/status/1109068927735398403" TargetMode="External" /><Relationship Id="rId1072" Type="http://schemas.openxmlformats.org/officeDocument/2006/relationships/hyperlink" Target="https://twitter.com/#!/ronaldcpruettjr/status/1109068927735398403" TargetMode="External" /><Relationship Id="rId1073" Type="http://schemas.openxmlformats.org/officeDocument/2006/relationships/hyperlink" Target="https://twitter.com/#!/sjnjkl/status/1110440659931013120" TargetMode="External" /><Relationship Id="rId1074" Type="http://schemas.openxmlformats.org/officeDocument/2006/relationships/hyperlink" Target="https://twitter.com/#!/chadanni/status/1111648678635335681" TargetMode="External" /><Relationship Id="rId1075" Type="http://schemas.openxmlformats.org/officeDocument/2006/relationships/hyperlink" Target="https://twitter.com/#!/chadanni/status/1111648678635335681" TargetMode="External" /><Relationship Id="rId1076" Type="http://schemas.openxmlformats.org/officeDocument/2006/relationships/hyperlink" Target="https://twitter.com/#!/gogooo85/status/1111715149164015617" TargetMode="External" /><Relationship Id="rId1077" Type="http://schemas.openxmlformats.org/officeDocument/2006/relationships/hyperlink" Target="https://twitter.com/#!/gogooo85/status/1111715149164015617" TargetMode="External" /><Relationship Id="rId1078" Type="http://schemas.openxmlformats.org/officeDocument/2006/relationships/hyperlink" Target="https://twitter.com/#!/gogooo85/status/1111715149164015617" TargetMode="External" /><Relationship Id="rId1079" Type="http://schemas.openxmlformats.org/officeDocument/2006/relationships/hyperlink" Target="https://twitter.com/#!/paulsmi25487004/status/1112202905187053568" TargetMode="External" /><Relationship Id="rId1080" Type="http://schemas.openxmlformats.org/officeDocument/2006/relationships/hyperlink" Target="https://twitter.com/#!/ean112530/status/1113123777553076224" TargetMode="External" /><Relationship Id="rId1081" Type="http://schemas.openxmlformats.org/officeDocument/2006/relationships/hyperlink" Target="https://twitter.com/#!/ean112530/status/1113123777553076224" TargetMode="External" /><Relationship Id="rId1082" Type="http://schemas.openxmlformats.org/officeDocument/2006/relationships/hyperlink" Target="https://twitter.com/#!/irishangels/status/1113213292003188740" TargetMode="External" /><Relationship Id="rId1083" Type="http://schemas.openxmlformats.org/officeDocument/2006/relationships/hyperlink" Target="https://twitter.com/#!/irishangels/status/1113213292003188740" TargetMode="External" /><Relationship Id="rId1084" Type="http://schemas.openxmlformats.org/officeDocument/2006/relationships/hyperlink" Target="https://twitter.com/#!/irishangels/status/1113213292003188740" TargetMode="External" /><Relationship Id="rId1085" Type="http://schemas.openxmlformats.org/officeDocument/2006/relationships/hyperlink" Target="https://twitter.com/#!/chicagoedgeblog/status/1113221381448192043" TargetMode="External" /><Relationship Id="rId1086" Type="http://schemas.openxmlformats.org/officeDocument/2006/relationships/hyperlink" Target="https://twitter.com/#!/irishangels/status/1113213292003188740" TargetMode="External" /><Relationship Id="rId1087" Type="http://schemas.openxmlformats.org/officeDocument/2006/relationships/hyperlink" Target="https://twitter.com/#!/domerund/status/1113226047225507845" TargetMode="External" /><Relationship Id="rId1088" Type="http://schemas.openxmlformats.org/officeDocument/2006/relationships/hyperlink" Target="https://twitter.com/#!/laughinliz2015/status/1113731290799407105" TargetMode="External" /><Relationship Id="rId1089" Type="http://schemas.openxmlformats.org/officeDocument/2006/relationships/hyperlink" Target="https://twitter.com/#!/kcmctoday/status/1113913251006304256" TargetMode="External" /><Relationship Id="rId1090" Type="http://schemas.openxmlformats.org/officeDocument/2006/relationships/hyperlink" Target="https://twitter.com/#!/kcmctoday/status/1113913251006304256" TargetMode="External" /><Relationship Id="rId1091" Type="http://schemas.openxmlformats.org/officeDocument/2006/relationships/hyperlink" Target="https://twitter.com/#!/newtechnw/status/1114271622112907266" TargetMode="External" /><Relationship Id="rId1092" Type="http://schemas.openxmlformats.org/officeDocument/2006/relationships/hyperlink" Target="https://twitter.com/#!/masterclassing/status/1115927392248266752" TargetMode="External" /><Relationship Id="rId1093" Type="http://schemas.openxmlformats.org/officeDocument/2006/relationships/hyperlink" Target="https://twitter.com/#!/masterclassing/status/1115927392248266752" TargetMode="External" /><Relationship Id="rId1094" Type="http://schemas.openxmlformats.org/officeDocument/2006/relationships/hyperlink" Target="https://twitter.com/#!/masterclassing/status/1115927392248266752" TargetMode="External" /><Relationship Id="rId1095" Type="http://schemas.openxmlformats.org/officeDocument/2006/relationships/hyperlink" Target="https://twitter.com/#!/melynib/status/1115891229403885569" TargetMode="External" /><Relationship Id="rId1096" Type="http://schemas.openxmlformats.org/officeDocument/2006/relationships/hyperlink" Target="https://twitter.com/#!/melynib/status/1115893697449791488" TargetMode="External" /><Relationship Id="rId1097" Type="http://schemas.openxmlformats.org/officeDocument/2006/relationships/hyperlink" Target="https://twitter.com/#!/melynib/status/1115928027714805760" TargetMode="External" /><Relationship Id="rId1098" Type="http://schemas.openxmlformats.org/officeDocument/2006/relationships/hyperlink" Target="https://twitter.com/#!/locken8/status/1115969835572191233" TargetMode="External" /><Relationship Id="rId1099" Type="http://schemas.openxmlformats.org/officeDocument/2006/relationships/hyperlink" Target="https://twitter.com/#!/locken8/status/1115969835572191233" TargetMode="External" /><Relationship Id="rId1100" Type="http://schemas.openxmlformats.org/officeDocument/2006/relationships/hyperlink" Target="https://twitter.com/#!/locken8/status/1115969835572191233" TargetMode="External" /><Relationship Id="rId1101" Type="http://schemas.openxmlformats.org/officeDocument/2006/relationships/hyperlink" Target="https://twitter.com/#!/jschoot2010/status/1115971893809565696" TargetMode="External" /><Relationship Id="rId1102" Type="http://schemas.openxmlformats.org/officeDocument/2006/relationships/hyperlink" Target="https://twitter.com/#!/jschoot2010/status/1115971893809565696" TargetMode="External" /><Relationship Id="rId1103" Type="http://schemas.openxmlformats.org/officeDocument/2006/relationships/hyperlink" Target="https://twitter.com/#!/beet_tv/status/1115975554405150720" TargetMode="External" /><Relationship Id="rId1104" Type="http://schemas.openxmlformats.org/officeDocument/2006/relationships/hyperlink" Target="https://twitter.com/#!/beet_tv/status/1115975554405150720" TargetMode="External" /><Relationship Id="rId1105" Type="http://schemas.openxmlformats.org/officeDocument/2006/relationships/hyperlink" Target="https://twitter.com/#!/beet_tv/status/1115975554405150720" TargetMode="External" /><Relationship Id="rId1106" Type="http://schemas.openxmlformats.org/officeDocument/2006/relationships/hyperlink" Target="https://twitter.com/#!/hershambuoy/status/1115978881603915776" TargetMode="External" /><Relationship Id="rId1107" Type="http://schemas.openxmlformats.org/officeDocument/2006/relationships/hyperlink" Target="https://twitter.com/#!/hershambuoy/status/1115978881603915776" TargetMode="External" /><Relationship Id="rId1108" Type="http://schemas.openxmlformats.org/officeDocument/2006/relationships/hyperlink" Target="https://twitter.com/#!/mjmac01/status/1115987227706843136" TargetMode="External" /><Relationship Id="rId1109" Type="http://schemas.openxmlformats.org/officeDocument/2006/relationships/hyperlink" Target="https://twitter.com/#!/mjmac01/status/1115987227706843136" TargetMode="External" /><Relationship Id="rId1110" Type="http://schemas.openxmlformats.org/officeDocument/2006/relationships/hyperlink" Target="https://twitter.com/#!/channelvmedia/status/1115989952767115264" TargetMode="External" /><Relationship Id="rId1111" Type="http://schemas.openxmlformats.org/officeDocument/2006/relationships/hyperlink" Target="https://twitter.com/#!/channelvmedia/status/1115989952767115264" TargetMode="External" /><Relationship Id="rId1112" Type="http://schemas.openxmlformats.org/officeDocument/2006/relationships/hyperlink" Target="https://twitter.com/#!/channelvmedia/status/1115989952767115264" TargetMode="External" /><Relationship Id="rId1113" Type="http://schemas.openxmlformats.org/officeDocument/2006/relationships/hyperlink" Target="https://twitter.com/#!/channelvmedia/status/1115989952767115264" TargetMode="External" /><Relationship Id="rId1114" Type="http://schemas.openxmlformats.org/officeDocument/2006/relationships/hyperlink" Target="https://twitter.com/#!/channelvmedia/status/1115989952767115264" TargetMode="External" /><Relationship Id="rId1115" Type="http://schemas.openxmlformats.org/officeDocument/2006/relationships/hyperlink" Target="https://twitter.com/#!/channelvmedia/status/1115989952767115264" TargetMode="External" /><Relationship Id="rId1116" Type="http://schemas.openxmlformats.org/officeDocument/2006/relationships/hyperlink" Target="https://twitter.com/#!/rcbasm/status/1116003895539580928" TargetMode="External" /><Relationship Id="rId1117" Type="http://schemas.openxmlformats.org/officeDocument/2006/relationships/hyperlink" Target="https://twitter.com/#!/adamjrhawkins/status/1115943192967487488" TargetMode="External" /><Relationship Id="rId1118" Type="http://schemas.openxmlformats.org/officeDocument/2006/relationships/hyperlink" Target="https://twitter.com/#!/adamjrhawkins/status/1115943192967487488" TargetMode="External" /><Relationship Id="rId1119" Type="http://schemas.openxmlformats.org/officeDocument/2006/relationships/hyperlink" Target="https://twitter.com/#!/adamjrhawkins/status/1115943192967487488" TargetMode="External" /><Relationship Id="rId1120" Type="http://schemas.openxmlformats.org/officeDocument/2006/relationships/hyperlink" Target="https://twitter.com/#!/adamjrhawkins/status/1116033640083927040" TargetMode="External" /><Relationship Id="rId1121" Type="http://schemas.openxmlformats.org/officeDocument/2006/relationships/hyperlink" Target="https://twitter.com/#!/adamjrhawkins/status/1116033640083927040" TargetMode="External" /><Relationship Id="rId1122" Type="http://schemas.openxmlformats.org/officeDocument/2006/relationships/hyperlink" Target="https://twitter.com/#!/edisonventure/status/1116060781475397633" TargetMode="External" /><Relationship Id="rId1123" Type="http://schemas.openxmlformats.org/officeDocument/2006/relationships/hyperlink" Target="https://twitter.com/#!/edisonventure/status/1116060781475397633" TargetMode="External" /><Relationship Id="rId1124" Type="http://schemas.openxmlformats.org/officeDocument/2006/relationships/hyperlink" Target="https://twitter.com/#!/edisonventure/status/1116060781475397633" TargetMode="External" /><Relationship Id="rId1125" Type="http://schemas.openxmlformats.org/officeDocument/2006/relationships/hyperlink" Target="https://twitter.com/#!/makopelman/status/1116030434062864385" TargetMode="External" /><Relationship Id="rId1126" Type="http://schemas.openxmlformats.org/officeDocument/2006/relationships/hyperlink" Target="https://twitter.com/#!/makopelman/status/1116030434062864385" TargetMode="External" /><Relationship Id="rId1127" Type="http://schemas.openxmlformats.org/officeDocument/2006/relationships/hyperlink" Target="https://twitter.com/#!/edisonventure/status/1116060781475397633" TargetMode="External" /><Relationship Id="rId1128" Type="http://schemas.openxmlformats.org/officeDocument/2006/relationships/hyperlink" Target="https://twitter.com/#!/edisonventure/status/1116060781475397633" TargetMode="External" /><Relationship Id="rId1129" Type="http://schemas.openxmlformats.org/officeDocument/2006/relationships/hyperlink" Target="https://twitter.com/#!/edisonventure/status/1116060781475397633" TargetMode="External" /><Relationship Id="rId1130" Type="http://schemas.openxmlformats.org/officeDocument/2006/relationships/hyperlink" Target="https://twitter.com/#!/mmmagtweets/status/1115893149950464000" TargetMode="External" /><Relationship Id="rId1131" Type="http://schemas.openxmlformats.org/officeDocument/2006/relationships/hyperlink" Target="https://twitter.com/#!/mmmagtweets/status/1115893149950464000" TargetMode="External" /><Relationship Id="rId1132" Type="http://schemas.openxmlformats.org/officeDocument/2006/relationships/hyperlink" Target="https://twitter.com/#!/alexvinogradov4/status/1116192187526582274" TargetMode="External" /><Relationship Id="rId1133" Type="http://schemas.openxmlformats.org/officeDocument/2006/relationships/hyperlink" Target="https://twitter.com/#!/alexvinogradov4/status/1116192187526582274" TargetMode="External" /><Relationship Id="rId1134" Type="http://schemas.openxmlformats.org/officeDocument/2006/relationships/hyperlink" Target="https://twitter.com/#!/alexvinogradov4/status/1116192187526582274" TargetMode="External" /><Relationship Id="rId1135" Type="http://schemas.openxmlformats.org/officeDocument/2006/relationships/hyperlink" Target="https://twitter.com/#!/rapidtvnews/status/1104082451419287552" TargetMode="External" /><Relationship Id="rId1136" Type="http://schemas.openxmlformats.org/officeDocument/2006/relationships/hyperlink" Target="https://twitter.com/#!/salespath/status/1116408934175318018" TargetMode="External" /><Relationship Id="rId1137" Type="http://schemas.openxmlformats.org/officeDocument/2006/relationships/hyperlink" Target="https://twitter.com/#!/salespath/status/1116408934175318018" TargetMode="External" /><Relationship Id="rId1138" Type="http://schemas.openxmlformats.org/officeDocument/2006/relationships/hyperlink" Target="https://twitter.com/#!/michaeltilus/status/1116442351763894273" TargetMode="External" /><Relationship Id="rId1139" Type="http://schemas.openxmlformats.org/officeDocument/2006/relationships/hyperlink" Target="https://twitter.com/#!/michaeltilus/status/1116442351763894273" TargetMode="External" /><Relationship Id="rId1140" Type="http://schemas.openxmlformats.org/officeDocument/2006/relationships/hyperlink" Target="https://twitter.com/#!/claudiaguedesrj/status/1116461535503822854" TargetMode="External" /><Relationship Id="rId1141" Type="http://schemas.openxmlformats.org/officeDocument/2006/relationships/hyperlink" Target="https://twitter.com/#!/claudiaguedesrj/status/1116461535503822854" TargetMode="External" /><Relationship Id="rId1142" Type="http://schemas.openxmlformats.org/officeDocument/2006/relationships/hyperlink" Target="https://twitter.com/#!/claudiaguedesrj/status/1116461535503822854" TargetMode="External" /><Relationship Id="rId1143" Type="http://schemas.openxmlformats.org/officeDocument/2006/relationships/hyperlink" Target="https://twitter.com/#!/claudiaguedesrj/status/1116461535503822854" TargetMode="External" /><Relationship Id="rId1144" Type="http://schemas.openxmlformats.org/officeDocument/2006/relationships/hyperlink" Target="https://twitter.com/#!/scottwax/status/1093358707323387904" TargetMode="External" /><Relationship Id="rId1145" Type="http://schemas.openxmlformats.org/officeDocument/2006/relationships/hyperlink" Target="https://twitter.com/#!/scottwax/status/1116536639134818304" TargetMode="External" /><Relationship Id="rId1146" Type="http://schemas.openxmlformats.org/officeDocument/2006/relationships/hyperlink" Target="https://twitter.com/#!/scottwax/status/1116536639134818304" TargetMode="External" /><Relationship Id="rId1147" Type="http://schemas.openxmlformats.org/officeDocument/2006/relationships/hyperlink" Target="https://twitter.com/#!/inscapetv/status/1098598218974162944" TargetMode="External" /><Relationship Id="rId1148" Type="http://schemas.openxmlformats.org/officeDocument/2006/relationships/hyperlink" Target="https://twitter.com/#!/inscapetv/status/1116710060422508544" TargetMode="External" /><Relationship Id="rId1149" Type="http://schemas.openxmlformats.org/officeDocument/2006/relationships/hyperlink" Target="https://twitter.com/#!/martechadvisor/status/1116725225532665856" TargetMode="External" /><Relationship Id="rId1150" Type="http://schemas.openxmlformats.org/officeDocument/2006/relationships/hyperlink" Target="https://twitter.com/#!/martechadvisor/status/1116725225532665856" TargetMode="External" /><Relationship Id="rId1151" Type="http://schemas.openxmlformats.org/officeDocument/2006/relationships/hyperlink" Target="https://twitter.com/#!/martechadvisor/status/1116725225532665856" TargetMode="External" /><Relationship Id="rId1152" Type="http://schemas.openxmlformats.org/officeDocument/2006/relationships/hyperlink" Target="https://twitter.com/#!/kinetiq_tv/status/1116766745656606721" TargetMode="External" /><Relationship Id="rId1153" Type="http://schemas.openxmlformats.org/officeDocument/2006/relationships/hyperlink" Target="https://twitter.com/#!/kinetiq_tv/status/1116766745656606721" TargetMode="External" /><Relationship Id="rId1154" Type="http://schemas.openxmlformats.org/officeDocument/2006/relationships/hyperlink" Target="https://twitter.com/#!/kinetiq_tv/status/1116766745656606721" TargetMode="External" /><Relationship Id="rId1155" Type="http://schemas.openxmlformats.org/officeDocument/2006/relationships/hyperlink" Target="https://twitter.com/#!/kinetiq_tv/status/1116766745656606721" TargetMode="External" /><Relationship Id="rId1156" Type="http://schemas.openxmlformats.org/officeDocument/2006/relationships/hyperlink" Target="https://twitter.com/#!/pipinstalldsk/status/1117639697801580545" TargetMode="External" /><Relationship Id="rId1157" Type="http://schemas.openxmlformats.org/officeDocument/2006/relationships/hyperlink" Target="https://twitter.com/#!/aliecebattreal1/status/1117744686603620353" TargetMode="External" /><Relationship Id="rId1158" Type="http://schemas.openxmlformats.org/officeDocument/2006/relationships/hyperlink" Target="https://twitter.com/#!/gabbariele/status/1117799552919199744" TargetMode="External" /><Relationship Id="rId1159" Type="http://schemas.openxmlformats.org/officeDocument/2006/relationships/hyperlink" Target="https://twitter.com/#!/retweett511/status/1118166201543294977" TargetMode="External" /><Relationship Id="rId1160" Type="http://schemas.openxmlformats.org/officeDocument/2006/relationships/hyperlink" Target="https://twitter.com/#!/rachlyall/status/1118436162924941312" TargetMode="External" /><Relationship Id="rId1161" Type="http://schemas.openxmlformats.org/officeDocument/2006/relationships/hyperlink" Target="https://twitter.com/#!/billwise/status/1059535913427054594" TargetMode="External" /><Relationship Id="rId1162" Type="http://schemas.openxmlformats.org/officeDocument/2006/relationships/hyperlink" Target="https://twitter.com/#!/nchiselhurst/status/1118559041578590213" TargetMode="External" /><Relationship Id="rId1163" Type="http://schemas.openxmlformats.org/officeDocument/2006/relationships/hyperlink" Target="https://twitter.com/#!/nchiselhurst/status/1118559041578590213" TargetMode="External" /><Relationship Id="rId1164" Type="http://schemas.openxmlformats.org/officeDocument/2006/relationships/hyperlink" Target="https://twitter.com/#!/nchiselhurst/status/1118559041578590213" TargetMode="External" /><Relationship Id="rId1165" Type="http://schemas.openxmlformats.org/officeDocument/2006/relationships/hyperlink" Target="https://twitter.com/#!/nchiselhurst/status/1118559041578590213" TargetMode="External" /><Relationship Id="rId1166" Type="http://schemas.openxmlformats.org/officeDocument/2006/relationships/hyperlink" Target="https://twitter.com/#!/karankhanna/status/1118744340287746048" TargetMode="External" /><Relationship Id="rId1167" Type="http://schemas.openxmlformats.org/officeDocument/2006/relationships/hyperlink" Target="https://twitter.com/#!/karankhanna/status/1118744340287746048" TargetMode="External" /><Relationship Id="rId1168" Type="http://schemas.openxmlformats.org/officeDocument/2006/relationships/hyperlink" Target="https://twitter.com/#!/karankhanna/status/1118744340287746048" TargetMode="External" /><Relationship Id="rId1169" Type="http://schemas.openxmlformats.org/officeDocument/2006/relationships/hyperlink" Target="https://twitter.com/#!/karankhanna/status/1118744340287746048" TargetMode="External" /><Relationship Id="rId1170" Type="http://schemas.openxmlformats.org/officeDocument/2006/relationships/hyperlink" Target="https://twitter.com/#!/karankhanna/status/1118744340287746048" TargetMode="External" /><Relationship Id="rId1171" Type="http://schemas.openxmlformats.org/officeDocument/2006/relationships/hyperlink" Target="https://twitter.com/#!/marketingland/status/1092517481674092546" TargetMode="External" /><Relationship Id="rId1172" Type="http://schemas.openxmlformats.org/officeDocument/2006/relationships/hyperlink" Target="https://twitter.com/#!/4cinsights/status/1092521369752010755" TargetMode="External" /><Relationship Id="rId1173" Type="http://schemas.openxmlformats.org/officeDocument/2006/relationships/hyperlink" Target="https://twitter.com/#!/4cinsights/status/1092521369752010755" TargetMode="External" /><Relationship Id="rId1174" Type="http://schemas.openxmlformats.org/officeDocument/2006/relationships/hyperlink" Target="https://twitter.com/#!/4cinsights/status/1093497930567348224" TargetMode="External" /><Relationship Id="rId1175" Type="http://schemas.openxmlformats.org/officeDocument/2006/relationships/hyperlink" Target="https://twitter.com/#!/4cinsights/status/1093497930567348224" TargetMode="External" /><Relationship Id="rId1176" Type="http://schemas.openxmlformats.org/officeDocument/2006/relationships/hyperlink" Target="https://twitter.com/#!/4cinsights/status/1093497930567348224" TargetMode="External" /><Relationship Id="rId1177" Type="http://schemas.openxmlformats.org/officeDocument/2006/relationships/hyperlink" Target="https://twitter.com/#!/4cinsights/status/1093619775304073217" TargetMode="External" /><Relationship Id="rId1178" Type="http://schemas.openxmlformats.org/officeDocument/2006/relationships/hyperlink" Target="https://twitter.com/#!/rapidtvnews/status/1104082451419287552" TargetMode="External" /><Relationship Id="rId1179" Type="http://schemas.openxmlformats.org/officeDocument/2006/relationships/hyperlink" Target="https://twitter.com/#!/rapidtvnews/status/1116278455669350400" TargetMode="External" /><Relationship Id="rId1180" Type="http://schemas.openxmlformats.org/officeDocument/2006/relationships/hyperlink" Target="https://twitter.com/#!/rapidtvnews/status/1116278455669350400" TargetMode="External" /><Relationship Id="rId1181" Type="http://schemas.openxmlformats.org/officeDocument/2006/relationships/hyperlink" Target="https://twitter.com/#!/inscapetv/status/1116710060422508544" TargetMode="External" /><Relationship Id="rId1182" Type="http://schemas.openxmlformats.org/officeDocument/2006/relationships/hyperlink" Target="https://twitter.com/#!/4cinsights/status/1105177853753204737" TargetMode="External" /><Relationship Id="rId1183" Type="http://schemas.openxmlformats.org/officeDocument/2006/relationships/hyperlink" Target="https://twitter.com/#!/cmswire/status/1105485373147250690" TargetMode="External" /><Relationship Id="rId1184" Type="http://schemas.openxmlformats.org/officeDocument/2006/relationships/hyperlink" Target="https://twitter.com/#!/4cinsights/status/1105559126808117249" TargetMode="External" /><Relationship Id="rId1185" Type="http://schemas.openxmlformats.org/officeDocument/2006/relationships/hyperlink" Target="https://twitter.com/#!/4cinsights/status/1107742283863130113" TargetMode="External" /><Relationship Id="rId1186" Type="http://schemas.openxmlformats.org/officeDocument/2006/relationships/hyperlink" Target="https://twitter.com/#!/4cinsights/status/1107742283863130113" TargetMode="External" /><Relationship Id="rId1187" Type="http://schemas.openxmlformats.org/officeDocument/2006/relationships/hyperlink" Target="https://twitter.com/#!/3g/status/1105483454555275264" TargetMode="External" /><Relationship Id="rId1188" Type="http://schemas.openxmlformats.org/officeDocument/2006/relationships/hyperlink" Target="https://twitter.com/#!/4cinsights/status/1105532679586496519" TargetMode="External" /><Relationship Id="rId1189" Type="http://schemas.openxmlformats.org/officeDocument/2006/relationships/hyperlink" Target="https://twitter.com/#!/4cinsights/status/1107742283863130113" TargetMode="External" /><Relationship Id="rId1190" Type="http://schemas.openxmlformats.org/officeDocument/2006/relationships/hyperlink" Target="https://twitter.com/#!/shortyawards/status/1110551342211305472" TargetMode="External" /><Relationship Id="rId1191" Type="http://schemas.openxmlformats.org/officeDocument/2006/relationships/hyperlink" Target="https://twitter.com/#!/shortyawards/status/1110551342211305472" TargetMode="External" /><Relationship Id="rId1192" Type="http://schemas.openxmlformats.org/officeDocument/2006/relationships/hyperlink" Target="https://twitter.com/#!/shortyawards/status/1110551342211305472" TargetMode="External" /><Relationship Id="rId1193" Type="http://schemas.openxmlformats.org/officeDocument/2006/relationships/hyperlink" Target="https://twitter.com/#!/shortyawards/status/1110551342211305472" TargetMode="External" /><Relationship Id="rId1194" Type="http://schemas.openxmlformats.org/officeDocument/2006/relationships/hyperlink" Target="https://twitter.com/#!/3g/status/1110564119869050881" TargetMode="External" /><Relationship Id="rId1195" Type="http://schemas.openxmlformats.org/officeDocument/2006/relationships/hyperlink" Target="https://twitter.com/#!/4cinsights/status/1110550768304697344" TargetMode="External" /><Relationship Id="rId1196" Type="http://schemas.openxmlformats.org/officeDocument/2006/relationships/hyperlink" Target="https://twitter.com/#!/4cinsights/status/1110939361615532032" TargetMode="External" /><Relationship Id="rId1197" Type="http://schemas.openxmlformats.org/officeDocument/2006/relationships/hyperlink" Target="https://twitter.com/#!/3g/status/1115644064244879361" TargetMode="External" /><Relationship Id="rId1198" Type="http://schemas.openxmlformats.org/officeDocument/2006/relationships/hyperlink" Target="https://twitter.com/#!/4cinsights/status/1115651036608368640" TargetMode="External" /><Relationship Id="rId1199" Type="http://schemas.openxmlformats.org/officeDocument/2006/relationships/hyperlink" Target="https://twitter.com/#!/3g/status/1115644064244879361" TargetMode="External" /><Relationship Id="rId1200" Type="http://schemas.openxmlformats.org/officeDocument/2006/relationships/hyperlink" Target="https://twitter.com/#!/4cinsights/status/1113908764921483264" TargetMode="External" /><Relationship Id="rId1201" Type="http://schemas.openxmlformats.org/officeDocument/2006/relationships/hyperlink" Target="https://twitter.com/#!/4cinsights/status/1115651036608368640" TargetMode="External" /><Relationship Id="rId1202" Type="http://schemas.openxmlformats.org/officeDocument/2006/relationships/hyperlink" Target="https://twitter.com/#!/digital_anupam/status/1115972578198208513" TargetMode="External" /><Relationship Id="rId1203" Type="http://schemas.openxmlformats.org/officeDocument/2006/relationships/hyperlink" Target="https://twitter.com/#!/digital_anupam/status/1115972578198208513" TargetMode="External" /><Relationship Id="rId1204" Type="http://schemas.openxmlformats.org/officeDocument/2006/relationships/hyperlink" Target="https://twitter.com/#!/4cinsights/status/1115995099140435973" TargetMode="External" /><Relationship Id="rId1205" Type="http://schemas.openxmlformats.org/officeDocument/2006/relationships/hyperlink" Target="https://twitter.com/#!/thesqueezecast/status/1116420816508473346" TargetMode="External" /><Relationship Id="rId1206" Type="http://schemas.openxmlformats.org/officeDocument/2006/relationships/hyperlink" Target="https://twitter.com/#!/4cinsights/status/1116432249002627074" TargetMode="External" /><Relationship Id="rId1207" Type="http://schemas.openxmlformats.org/officeDocument/2006/relationships/hyperlink" Target="https://twitter.com/#!/thesqueezecast/status/1116420816508473346" TargetMode="External" /><Relationship Id="rId1208" Type="http://schemas.openxmlformats.org/officeDocument/2006/relationships/hyperlink" Target="https://twitter.com/#!/4cinsights/status/1116432249002627074" TargetMode="External" /><Relationship Id="rId1209" Type="http://schemas.openxmlformats.org/officeDocument/2006/relationships/hyperlink" Target="https://twitter.com/#!/thesqueezecast/status/1116420816508473346" TargetMode="External" /><Relationship Id="rId1210" Type="http://schemas.openxmlformats.org/officeDocument/2006/relationships/hyperlink" Target="https://twitter.com/#!/4cinsights/status/1116432249002627074" TargetMode="External" /><Relationship Id="rId1211" Type="http://schemas.openxmlformats.org/officeDocument/2006/relationships/hyperlink" Target="https://twitter.com/#!/inscapetv/status/1092913270221037568" TargetMode="External" /><Relationship Id="rId1212" Type="http://schemas.openxmlformats.org/officeDocument/2006/relationships/hyperlink" Target="https://twitter.com/#!/inscapetv/status/1092913270221037568" TargetMode="External" /><Relationship Id="rId1213" Type="http://schemas.openxmlformats.org/officeDocument/2006/relationships/hyperlink" Target="https://twitter.com/#!/inscapetv/status/1093539027079245824" TargetMode="External" /><Relationship Id="rId1214" Type="http://schemas.openxmlformats.org/officeDocument/2006/relationships/hyperlink" Target="https://twitter.com/#!/inscapetv/status/1093539027079245824" TargetMode="External" /><Relationship Id="rId1215" Type="http://schemas.openxmlformats.org/officeDocument/2006/relationships/hyperlink" Target="https://twitter.com/#!/inscapetv/status/1093539027079245824" TargetMode="External" /><Relationship Id="rId1216" Type="http://schemas.openxmlformats.org/officeDocument/2006/relationships/hyperlink" Target="https://twitter.com/#!/inscapetv/status/1096069052101988354" TargetMode="External" /><Relationship Id="rId1217" Type="http://schemas.openxmlformats.org/officeDocument/2006/relationships/hyperlink" Target="https://twitter.com/#!/inscapetv/status/1096069052101988354" TargetMode="External" /><Relationship Id="rId1218" Type="http://schemas.openxmlformats.org/officeDocument/2006/relationships/hyperlink" Target="https://twitter.com/#!/inscapetv/status/1096069052101988354" TargetMode="External" /><Relationship Id="rId1219" Type="http://schemas.openxmlformats.org/officeDocument/2006/relationships/hyperlink" Target="https://twitter.com/#!/inscapetv/status/1098598218974162944" TargetMode="External" /><Relationship Id="rId1220" Type="http://schemas.openxmlformats.org/officeDocument/2006/relationships/hyperlink" Target="https://twitter.com/#!/inscapetv/status/1098598218974162944" TargetMode="External" /><Relationship Id="rId1221" Type="http://schemas.openxmlformats.org/officeDocument/2006/relationships/hyperlink" Target="https://twitter.com/#!/inscapetv/status/1110541924329357313" TargetMode="External" /><Relationship Id="rId1222" Type="http://schemas.openxmlformats.org/officeDocument/2006/relationships/hyperlink" Target="https://twitter.com/#!/inscapetv/status/1110541924329357313" TargetMode="External" /><Relationship Id="rId1223" Type="http://schemas.openxmlformats.org/officeDocument/2006/relationships/hyperlink" Target="https://twitter.com/#!/inscapetv/status/1110541924329357313" TargetMode="External" /><Relationship Id="rId1224" Type="http://schemas.openxmlformats.org/officeDocument/2006/relationships/hyperlink" Target="https://twitter.com/#!/inscapetv/status/1116710060422508544" TargetMode="External" /><Relationship Id="rId1225" Type="http://schemas.openxmlformats.org/officeDocument/2006/relationships/hyperlink" Target="https://twitter.com/#!/inscapetv/status/1116710060422508544" TargetMode="External" /><Relationship Id="rId1226" Type="http://schemas.openxmlformats.org/officeDocument/2006/relationships/hyperlink" Target="https://twitter.com/#!/4cinsights/status/1096097879192682496" TargetMode="External" /><Relationship Id="rId1227" Type="http://schemas.openxmlformats.org/officeDocument/2006/relationships/hyperlink" Target="https://twitter.com/#!/4cinsights/status/1116739790559485958" TargetMode="External" /><Relationship Id="rId1228" Type="http://schemas.openxmlformats.org/officeDocument/2006/relationships/hyperlink" Target="https://twitter.com/#!/rachlyall/status/1118436162924941312" TargetMode="External" /><Relationship Id="rId1229" Type="http://schemas.openxmlformats.org/officeDocument/2006/relationships/hyperlink" Target="https://twitter.com/#!/4cinsights/status/1118873078531072001" TargetMode="External" /><Relationship Id="rId1230" Type="http://schemas.openxmlformats.org/officeDocument/2006/relationships/hyperlink" Target="https://twitter.com/#!/joycemsullivan/status/817191302521556992" TargetMode="External" /><Relationship Id="rId1231" Type="http://schemas.openxmlformats.org/officeDocument/2006/relationships/hyperlink" Target="https://twitter.com/#!/ecava/status/1093234905079840768" TargetMode="External" /><Relationship Id="rId1232" Type="http://schemas.openxmlformats.org/officeDocument/2006/relationships/hyperlink" Target="https://twitter.com/#!/nyeinnyeinnain5/status/1119120691708608512" TargetMode="External" /><Relationship Id="rId1233" Type="http://schemas.openxmlformats.org/officeDocument/2006/relationships/hyperlink" Target="https://twitter.com/#!/joycemsullivan/status/817191302521556992" TargetMode="External" /><Relationship Id="rId1234" Type="http://schemas.openxmlformats.org/officeDocument/2006/relationships/hyperlink" Target="https://twitter.com/#!/nyeinnyeinnain5/status/1119120691708608512" TargetMode="External" /><Relationship Id="rId1235" Type="http://schemas.openxmlformats.org/officeDocument/2006/relationships/hyperlink" Target="https://twitter.com/#!/nyeinnyeinnain5/status/1119120691708608512" TargetMode="External" /><Relationship Id="rId1236" Type="http://schemas.openxmlformats.org/officeDocument/2006/relationships/hyperlink" Target="https://twitter.com/#!/broadsheetcomms/status/1091402930400514048" TargetMode="External" /><Relationship Id="rId1237" Type="http://schemas.openxmlformats.org/officeDocument/2006/relationships/hyperlink" Target="https://twitter.com/#!/broadsheetcomms/status/1091402930400514048" TargetMode="External" /><Relationship Id="rId1238" Type="http://schemas.openxmlformats.org/officeDocument/2006/relationships/hyperlink" Target="https://twitter.com/#!/martechseries/status/1116347796641255425" TargetMode="External" /><Relationship Id="rId1239" Type="http://schemas.openxmlformats.org/officeDocument/2006/relationships/hyperlink" Target="https://twitter.com/#!/broadsheetcomms/status/1092434698373091328" TargetMode="External" /><Relationship Id="rId1240" Type="http://schemas.openxmlformats.org/officeDocument/2006/relationships/hyperlink" Target="https://twitter.com/#!/broadsheetcomms/status/1093560817050677249" TargetMode="External" /><Relationship Id="rId1241" Type="http://schemas.openxmlformats.org/officeDocument/2006/relationships/hyperlink" Target="https://twitter.com/#!/broadsheetcomms/status/1117834309648441349" TargetMode="External" /><Relationship Id="rId1242" Type="http://schemas.openxmlformats.org/officeDocument/2006/relationships/hyperlink" Target="https://twitter.com/#!/broadsheetcomms/status/1120389762936967172" TargetMode="External" /><Relationship Id="rId1243" Type="http://schemas.openxmlformats.org/officeDocument/2006/relationships/hyperlink" Target="https://twitter.com/#!/aarongoldman/status/1098987142448103424" TargetMode="External" /><Relationship Id="rId1244" Type="http://schemas.openxmlformats.org/officeDocument/2006/relationships/hyperlink" Target="https://twitter.com/#!/broadsheetcomms/status/1091402930400514048" TargetMode="External" /><Relationship Id="rId1245" Type="http://schemas.openxmlformats.org/officeDocument/2006/relationships/hyperlink" Target="https://twitter.com/#!/broadsheetcomms/status/1091402930400514048" TargetMode="External" /><Relationship Id="rId1246" Type="http://schemas.openxmlformats.org/officeDocument/2006/relationships/hyperlink" Target="https://twitter.com/#!/broadsheetcomms/status/1092434698373091328" TargetMode="External" /><Relationship Id="rId1247" Type="http://schemas.openxmlformats.org/officeDocument/2006/relationships/hyperlink" Target="https://twitter.com/#!/broadsheetcomms/status/1092434698373091328" TargetMode="External" /><Relationship Id="rId1248" Type="http://schemas.openxmlformats.org/officeDocument/2006/relationships/hyperlink" Target="https://twitter.com/#!/broadsheetcomms/status/1093514179552727040" TargetMode="External" /><Relationship Id="rId1249" Type="http://schemas.openxmlformats.org/officeDocument/2006/relationships/hyperlink" Target="https://twitter.com/#!/broadsheetcomms/status/1093514179552727040" TargetMode="External" /><Relationship Id="rId1250" Type="http://schemas.openxmlformats.org/officeDocument/2006/relationships/hyperlink" Target="https://twitter.com/#!/broadsheetcomms/status/1093514179552727040" TargetMode="External" /><Relationship Id="rId1251" Type="http://schemas.openxmlformats.org/officeDocument/2006/relationships/hyperlink" Target="https://twitter.com/#!/broadsheetcomms/status/1093543078923784193" TargetMode="External" /><Relationship Id="rId1252" Type="http://schemas.openxmlformats.org/officeDocument/2006/relationships/hyperlink" Target="https://twitter.com/#!/broadsheetcomms/status/1093543078923784193" TargetMode="External" /><Relationship Id="rId1253" Type="http://schemas.openxmlformats.org/officeDocument/2006/relationships/hyperlink" Target="https://twitter.com/#!/broadsheetcomms/status/1093560817050677249" TargetMode="External" /><Relationship Id="rId1254" Type="http://schemas.openxmlformats.org/officeDocument/2006/relationships/hyperlink" Target="https://twitter.com/#!/broadsheetcomms/status/1093560817050677249" TargetMode="External" /><Relationship Id="rId1255" Type="http://schemas.openxmlformats.org/officeDocument/2006/relationships/hyperlink" Target="https://twitter.com/#!/broadsheetcomms/status/1093612457136918529" TargetMode="External" /><Relationship Id="rId1256" Type="http://schemas.openxmlformats.org/officeDocument/2006/relationships/hyperlink" Target="https://twitter.com/#!/broadsheetcomms/status/1093612457136918529" TargetMode="External" /><Relationship Id="rId1257" Type="http://schemas.openxmlformats.org/officeDocument/2006/relationships/hyperlink" Target="https://twitter.com/#!/broadsheetcomms/status/1093612457136918529" TargetMode="External" /><Relationship Id="rId1258" Type="http://schemas.openxmlformats.org/officeDocument/2006/relationships/hyperlink" Target="https://twitter.com/#!/broadsheetcomms/status/1096168508776423425" TargetMode="External" /><Relationship Id="rId1259" Type="http://schemas.openxmlformats.org/officeDocument/2006/relationships/hyperlink" Target="https://twitter.com/#!/broadsheetcomms/status/1096168508776423425" TargetMode="External" /><Relationship Id="rId1260" Type="http://schemas.openxmlformats.org/officeDocument/2006/relationships/hyperlink" Target="https://twitter.com/#!/broadsheetcomms/status/1096414938522890240" TargetMode="External" /><Relationship Id="rId1261" Type="http://schemas.openxmlformats.org/officeDocument/2006/relationships/hyperlink" Target="https://twitter.com/#!/broadsheetcomms/status/1096414938522890240" TargetMode="External" /><Relationship Id="rId1262" Type="http://schemas.openxmlformats.org/officeDocument/2006/relationships/hyperlink" Target="https://twitter.com/#!/broadsheetcomms/status/1096414938522890240" TargetMode="External" /><Relationship Id="rId1263" Type="http://schemas.openxmlformats.org/officeDocument/2006/relationships/hyperlink" Target="https://twitter.com/#!/broadsheetcomms/status/1117834309648441349" TargetMode="External" /><Relationship Id="rId1264" Type="http://schemas.openxmlformats.org/officeDocument/2006/relationships/hyperlink" Target="https://twitter.com/#!/broadsheetcomms/status/1117834309648441349" TargetMode="External" /><Relationship Id="rId1265" Type="http://schemas.openxmlformats.org/officeDocument/2006/relationships/hyperlink" Target="https://twitter.com/#!/broadsheetcomms/status/1117834309648441349" TargetMode="External" /><Relationship Id="rId1266" Type="http://schemas.openxmlformats.org/officeDocument/2006/relationships/hyperlink" Target="https://twitter.com/#!/broadsheetcomms/status/1120389762936967172" TargetMode="External" /><Relationship Id="rId1267" Type="http://schemas.openxmlformats.org/officeDocument/2006/relationships/hyperlink" Target="https://twitter.com/#!/broadsheetcomms/status/1120389762936967172" TargetMode="External" /><Relationship Id="rId1268" Type="http://schemas.openxmlformats.org/officeDocument/2006/relationships/hyperlink" Target="https://twitter.com/#!/aarongoldman/status/1091469763832885249" TargetMode="External" /><Relationship Id="rId1269" Type="http://schemas.openxmlformats.org/officeDocument/2006/relationships/hyperlink" Target="https://twitter.com/#!/aarongoldman/status/1092438145898024960" TargetMode="External" /><Relationship Id="rId1270" Type="http://schemas.openxmlformats.org/officeDocument/2006/relationships/hyperlink" Target="https://twitter.com/#!/aarongoldman/status/1093561451271372801" TargetMode="External" /><Relationship Id="rId1271" Type="http://schemas.openxmlformats.org/officeDocument/2006/relationships/hyperlink" Target="https://twitter.com/#!/tanyagazdik/status/1096149352656052228" TargetMode="External" /><Relationship Id="rId1272" Type="http://schemas.openxmlformats.org/officeDocument/2006/relationships/hyperlink" Target="https://twitter.com/#!/mediapost/status/1096104045054447616" TargetMode="External" /><Relationship Id="rId1273" Type="http://schemas.openxmlformats.org/officeDocument/2006/relationships/hyperlink" Target="https://twitter.com/#!/mediapost/status/1115983788427948034" TargetMode="External" /><Relationship Id="rId1274" Type="http://schemas.openxmlformats.org/officeDocument/2006/relationships/hyperlink" Target="https://twitter.com/#!/mediapost/status/1115983788427948034" TargetMode="External" /><Relationship Id="rId1275" Type="http://schemas.openxmlformats.org/officeDocument/2006/relationships/hyperlink" Target="https://twitter.com/#!/mediapost/status/1115983788427948034" TargetMode="External" /><Relationship Id="rId1276" Type="http://schemas.openxmlformats.org/officeDocument/2006/relationships/hyperlink" Target="https://twitter.com/#!/mediapost/status/1115984290859429896" TargetMode="External" /><Relationship Id="rId1277" Type="http://schemas.openxmlformats.org/officeDocument/2006/relationships/hyperlink" Target="https://twitter.com/#!/mediapost/status/1115984290859429896" TargetMode="External" /><Relationship Id="rId1278" Type="http://schemas.openxmlformats.org/officeDocument/2006/relationships/hyperlink" Target="https://twitter.com/#!/mediapost/status/1115984290859429896" TargetMode="External" /><Relationship Id="rId1279" Type="http://schemas.openxmlformats.org/officeDocument/2006/relationships/hyperlink" Target="https://twitter.com/#!/3g/status/1097899075012382721" TargetMode="External" /><Relationship Id="rId1280" Type="http://schemas.openxmlformats.org/officeDocument/2006/relationships/hyperlink" Target="https://twitter.com/#!/4cinsights/status/1096422859285630977" TargetMode="External" /><Relationship Id="rId1281" Type="http://schemas.openxmlformats.org/officeDocument/2006/relationships/hyperlink" Target="https://twitter.com/#!/4cinsights/status/1098572946321408000" TargetMode="External" /><Relationship Id="rId1282" Type="http://schemas.openxmlformats.org/officeDocument/2006/relationships/hyperlink" Target="https://twitter.com/#!/aarongoldman/status/1096249606550286336" TargetMode="External" /><Relationship Id="rId1283" Type="http://schemas.openxmlformats.org/officeDocument/2006/relationships/hyperlink" Target="https://twitter.com/#!/4cinsights/status/1096422859285630977" TargetMode="External" /><Relationship Id="rId1284" Type="http://schemas.openxmlformats.org/officeDocument/2006/relationships/hyperlink" Target="https://twitter.com/#!/aarongoldman/status/1096249606550286336" TargetMode="External" /><Relationship Id="rId1285" Type="http://schemas.openxmlformats.org/officeDocument/2006/relationships/hyperlink" Target="https://twitter.com/#!/3g/status/1102753523673063424" TargetMode="External" /><Relationship Id="rId1286" Type="http://schemas.openxmlformats.org/officeDocument/2006/relationships/hyperlink" Target="https://twitter.com/#!/4cinsights/status/1102948846433456129" TargetMode="External" /><Relationship Id="rId1287" Type="http://schemas.openxmlformats.org/officeDocument/2006/relationships/hyperlink" Target="https://twitter.com/#!/aarongoldman/status/1102753227727089682" TargetMode="External" /><Relationship Id="rId1288" Type="http://schemas.openxmlformats.org/officeDocument/2006/relationships/hyperlink" Target="https://twitter.com/#!/aarongoldman/status/1105177285878001665" TargetMode="External" /><Relationship Id="rId1289" Type="http://schemas.openxmlformats.org/officeDocument/2006/relationships/hyperlink" Target="https://twitter.com/#!/3g/status/1105483454555275264" TargetMode="External" /><Relationship Id="rId1290" Type="http://schemas.openxmlformats.org/officeDocument/2006/relationships/hyperlink" Target="https://twitter.com/#!/4cinsights/status/1105532679586496519" TargetMode="External" /><Relationship Id="rId1291" Type="http://schemas.openxmlformats.org/officeDocument/2006/relationships/hyperlink" Target="https://twitter.com/#!/aarongoldman/status/1105275267818422273" TargetMode="External" /><Relationship Id="rId1292" Type="http://schemas.openxmlformats.org/officeDocument/2006/relationships/hyperlink" Target="https://twitter.com/#!/instart/status/1105552589670617088" TargetMode="External" /><Relationship Id="rId1293" Type="http://schemas.openxmlformats.org/officeDocument/2006/relationships/hyperlink" Target="https://twitter.com/#!/westmonroe/status/1105847988352618496" TargetMode="External" /><Relationship Id="rId1294" Type="http://schemas.openxmlformats.org/officeDocument/2006/relationships/hyperlink" Target="https://twitter.com/#!/aarongoldman/status/1105558270343868417" TargetMode="External" /><Relationship Id="rId1295" Type="http://schemas.openxmlformats.org/officeDocument/2006/relationships/hyperlink" Target="https://twitter.com/#!/domnicastro/status/1105523805680734208" TargetMode="External" /><Relationship Id="rId1296" Type="http://schemas.openxmlformats.org/officeDocument/2006/relationships/hyperlink" Target="https://twitter.com/#!/instart/status/1105552589670617088" TargetMode="External" /><Relationship Id="rId1297" Type="http://schemas.openxmlformats.org/officeDocument/2006/relationships/hyperlink" Target="https://twitter.com/#!/westmonroe/status/1105847988352618496" TargetMode="External" /><Relationship Id="rId1298" Type="http://schemas.openxmlformats.org/officeDocument/2006/relationships/hyperlink" Target="https://twitter.com/#!/aarongoldman/status/1105558270343868417" TargetMode="External" /><Relationship Id="rId1299" Type="http://schemas.openxmlformats.org/officeDocument/2006/relationships/hyperlink" Target="https://twitter.com/#!/domnicastro/status/1105523805680734208" TargetMode="External" /><Relationship Id="rId1300" Type="http://schemas.openxmlformats.org/officeDocument/2006/relationships/hyperlink" Target="https://twitter.com/#!/instart/status/1105552589670617088" TargetMode="External" /><Relationship Id="rId1301" Type="http://schemas.openxmlformats.org/officeDocument/2006/relationships/hyperlink" Target="https://twitter.com/#!/westmonroe/status/1105847988352618496" TargetMode="External" /><Relationship Id="rId1302" Type="http://schemas.openxmlformats.org/officeDocument/2006/relationships/hyperlink" Target="https://twitter.com/#!/aarongoldman/status/1105558270343868417" TargetMode="External" /><Relationship Id="rId1303" Type="http://schemas.openxmlformats.org/officeDocument/2006/relationships/hyperlink" Target="https://twitter.com/#!/domnicastro/status/1105523805680734208" TargetMode="External" /><Relationship Id="rId1304" Type="http://schemas.openxmlformats.org/officeDocument/2006/relationships/hyperlink" Target="https://twitter.com/#!/instart/status/1105552589670617088" TargetMode="External" /><Relationship Id="rId1305" Type="http://schemas.openxmlformats.org/officeDocument/2006/relationships/hyperlink" Target="https://twitter.com/#!/westmonroe/status/1105847988352618496" TargetMode="External" /><Relationship Id="rId1306" Type="http://schemas.openxmlformats.org/officeDocument/2006/relationships/hyperlink" Target="https://twitter.com/#!/aarongoldman/status/1105558270343868417" TargetMode="External" /><Relationship Id="rId1307" Type="http://schemas.openxmlformats.org/officeDocument/2006/relationships/hyperlink" Target="https://twitter.com/#!/domnicastro/status/1105523805680734208" TargetMode="External" /><Relationship Id="rId1308" Type="http://schemas.openxmlformats.org/officeDocument/2006/relationships/hyperlink" Target="https://twitter.com/#!/instart/status/1105552589670617088" TargetMode="External" /><Relationship Id="rId1309" Type="http://schemas.openxmlformats.org/officeDocument/2006/relationships/hyperlink" Target="https://twitter.com/#!/westmonroe/status/1105847988352618496" TargetMode="External" /><Relationship Id="rId1310" Type="http://schemas.openxmlformats.org/officeDocument/2006/relationships/hyperlink" Target="https://twitter.com/#!/aarongoldman/status/1105558270343868417" TargetMode="External" /><Relationship Id="rId1311" Type="http://schemas.openxmlformats.org/officeDocument/2006/relationships/hyperlink" Target="https://twitter.com/#!/domnicastro/status/1105523805680734208" TargetMode="External" /><Relationship Id="rId1312" Type="http://schemas.openxmlformats.org/officeDocument/2006/relationships/hyperlink" Target="https://twitter.com/#!/instart/status/1105552589670617088" TargetMode="External" /><Relationship Id="rId1313" Type="http://schemas.openxmlformats.org/officeDocument/2006/relationships/hyperlink" Target="https://twitter.com/#!/westmonroe/status/1105847988352618496" TargetMode="External" /><Relationship Id="rId1314" Type="http://schemas.openxmlformats.org/officeDocument/2006/relationships/hyperlink" Target="https://twitter.com/#!/aarongoldman/status/1105558270343868417" TargetMode="External" /><Relationship Id="rId1315" Type="http://schemas.openxmlformats.org/officeDocument/2006/relationships/hyperlink" Target="https://twitter.com/#!/domnicastro/status/1105523805680734208" TargetMode="External" /><Relationship Id="rId1316" Type="http://schemas.openxmlformats.org/officeDocument/2006/relationships/hyperlink" Target="https://twitter.com/#!/instart/status/1105552589670617088" TargetMode="External" /><Relationship Id="rId1317" Type="http://schemas.openxmlformats.org/officeDocument/2006/relationships/hyperlink" Target="https://twitter.com/#!/westmonroe/status/1105847988352618496" TargetMode="External" /><Relationship Id="rId1318" Type="http://schemas.openxmlformats.org/officeDocument/2006/relationships/hyperlink" Target="https://twitter.com/#!/aarongoldman/status/1105558270343868417" TargetMode="External" /><Relationship Id="rId1319" Type="http://schemas.openxmlformats.org/officeDocument/2006/relationships/hyperlink" Target="https://twitter.com/#!/domnicastro/status/1105523805680734208" TargetMode="External" /><Relationship Id="rId1320" Type="http://schemas.openxmlformats.org/officeDocument/2006/relationships/hyperlink" Target="https://twitter.com/#!/instart/status/1105552589670617088" TargetMode="External" /><Relationship Id="rId1321" Type="http://schemas.openxmlformats.org/officeDocument/2006/relationships/hyperlink" Target="https://twitter.com/#!/instart/status/1105552589670617088" TargetMode="External" /><Relationship Id="rId1322" Type="http://schemas.openxmlformats.org/officeDocument/2006/relationships/hyperlink" Target="https://twitter.com/#!/instart/status/1105552589670617088" TargetMode="External" /><Relationship Id="rId1323" Type="http://schemas.openxmlformats.org/officeDocument/2006/relationships/hyperlink" Target="https://twitter.com/#!/instart/status/1105552589670617088" TargetMode="External" /><Relationship Id="rId1324" Type="http://schemas.openxmlformats.org/officeDocument/2006/relationships/hyperlink" Target="https://twitter.com/#!/westmonroe/status/1105847988352618496" TargetMode="External" /><Relationship Id="rId1325" Type="http://schemas.openxmlformats.org/officeDocument/2006/relationships/hyperlink" Target="https://twitter.com/#!/aarongoldman/status/1105558270343868417" TargetMode="External" /><Relationship Id="rId1326" Type="http://schemas.openxmlformats.org/officeDocument/2006/relationships/hyperlink" Target="https://twitter.com/#!/domnicastro/status/1105523805680734208" TargetMode="External" /><Relationship Id="rId1327" Type="http://schemas.openxmlformats.org/officeDocument/2006/relationships/hyperlink" Target="https://twitter.com/#!/westmonroe/status/1105847988352618496" TargetMode="External" /><Relationship Id="rId1328" Type="http://schemas.openxmlformats.org/officeDocument/2006/relationships/hyperlink" Target="https://twitter.com/#!/aarongoldman/status/1105558270343868417" TargetMode="External" /><Relationship Id="rId1329" Type="http://schemas.openxmlformats.org/officeDocument/2006/relationships/hyperlink" Target="https://twitter.com/#!/domnicastro/status/1105523805680734208" TargetMode="External" /><Relationship Id="rId1330" Type="http://schemas.openxmlformats.org/officeDocument/2006/relationships/hyperlink" Target="https://twitter.com/#!/westmonroe/status/1105847988352618496" TargetMode="External" /><Relationship Id="rId1331" Type="http://schemas.openxmlformats.org/officeDocument/2006/relationships/hyperlink" Target="https://twitter.com/#!/westmonroe/status/1105847988352618496" TargetMode="External" /><Relationship Id="rId1332" Type="http://schemas.openxmlformats.org/officeDocument/2006/relationships/hyperlink" Target="https://twitter.com/#!/aarongoldman/status/1105558270343868417" TargetMode="External" /><Relationship Id="rId1333" Type="http://schemas.openxmlformats.org/officeDocument/2006/relationships/hyperlink" Target="https://twitter.com/#!/domnicastro/status/1105523805680734208" TargetMode="External" /><Relationship Id="rId1334" Type="http://schemas.openxmlformats.org/officeDocument/2006/relationships/hyperlink" Target="https://twitter.com/#!/aarongoldman/status/1105558270343868417" TargetMode="External" /><Relationship Id="rId1335" Type="http://schemas.openxmlformats.org/officeDocument/2006/relationships/hyperlink" Target="https://twitter.com/#!/domnicastro/status/1105523805680734208" TargetMode="External" /><Relationship Id="rId1336" Type="http://schemas.openxmlformats.org/officeDocument/2006/relationships/hyperlink" Target="https://twitter.com/#!/domnicastro/status/1105523805680734208" TargetMode="External" /><Relationship Id="rId1337" Type="http://schemas.openxmlformats.org/officeDocument/2006/relationships/hyperlink" Target="https://twitter.com/#!/4cinsights/status/1105559126808117249" TargetMode="External" /><Relationship Id="rId1338" Type="http://schemas.openxmlformats.org/officeDocument/2006/relationships/hyperlink" Target="https://twitter.com/#!/aarongoldman/status/1105558270343868417" TargetMode="External" /><Relationship Id="rId1339" Type="http://schemas.openxmlformats.org/officeDocument/2006/relationships/hyperlink" Target="https://twitter.com/#!/billwise/status/1059535913427054594" TargetMode="External" /><Relationship Id="rId1340" Type="http://schemas.openxmlformats.org/officeDocument/2006/relationships/hyperlink" Target="https://twitter.com/#!/billwise/status/1059535913427054594" TargetMode="External" /><Relationship Id="rId1341" Type="http://schemas.openxmlformats.org/officeDocument/2006/relationships/hyperlink" Target="https://twitter.com/#!/billwise/status/1059535913427054594" TargetMode="External" /><Relationship Id="rId1342" Type="http://schemas.openxmlformats.org/officeDocument/2006/relationships/hyperlink" Target="https://twitter.com/#!/aarongoldman/status/1115803528168185856" TargetMode="External" /><Relationship Id="rId1343" Type="http://schemas.openxmlformats.org/officeDocument/2006/relationships/hyperlink" Target="https://twitter.com/#!/3g/status/1110564119869050881" TargetMode="External" /><Relationship Id="rId1344" Type="http://schemas.openxmlformats.org/officeDocument/2006/relationships/hyperlink" Target="https://twitter.com/#!/3g/status/1118546465012555776" TargetMode="External" /><Relationship Id="rId1345" Type="http://schemas.openxmlformats.org/officeDocument/2006/relationships/hyperlink" Target="https://twitter.com/#!/4cinsights/status/1110550768304697344" TargetMode="External" /><Relationship Id="rId1346" Type="http://schemas.openxmlformats.org/officeDocument/2006/relationships/hyperlink" Target="https://twitter.com/#!/4cinsights/status/1110939361615532032" TargetMode="External" /><Relationship Id="rId1347" Type="http://schemas.openxmlformats.org/officeDocument/2006/relationships/hyperlink" Target="https://twitter.com/#!/4cinsights/status/1118601403218497536" TargetMode="External" /><Relationship Id="rId1348" Type="http://schemas.openxmlformats.org/officeDocument/2006/relationships/hyperlink" Target="https://twitter.com/#!/aarongoldman/status/1118622024979451904" TargetMode="External" /><Relationship Id="rId1349" Type="http://schemas.openxmlformats.org/officeDocument/2006/relationships/hyperlink" Target="https://twitter.com/#!/3g/status/1110564119869050881" TargetMode="External" /><Relationship Id="rId1350" Type="http://schemas.openxmlformats.org/officeDocument/2006/relationships/hyperlink" Target="https://twitter.com/#!/3g/status/1118546465012555776" TargetMode="External" /><Relationship Id="rId1351" Type="http://schemas.openxmlformats.org/officeDocument/2006/relationships/hyperlink" Target="https://twitter.com/#!/4cinsights/status/1110550768304697344" TargetMode="External" /><Relationship Id="rId1352" Type="http://schemas.openxmlformats.org/officeDocument/2006/relationships/hyperlink" Target="https://twitter.com/#!/4cinsights/status/1110939361615532032" TargetMode="External" /><Relationship Id="rId1353" Type="http://schemas.openxmlformats.org/officeDocument/2006/relationships/hyperlink" Target="https://twitter.com/#!/4cinsights/status/1118601403218497536" TargetMode="External" /><Relationship Id="rId1354" Type="http://schemas.openxmlformats.org/officeDocument/2006/relationships/hyperlink" Target="https://twitter.com/#!/aarongoldman/status/1118622024979451904" TargetMode="External" /><Relationship Id="rId1355" Type="http://schemas.openxmlformats.org/officeDocument/2006/relationships/hyperlink" Target="https://twitter.com/#!/3g/status/1110564119869050881" TargetMode="External" /><Relationship Id="rId1356" Type="http://schemas.openxmlformats.org/officeDocument/2006/relationships/hyperlink" Target="https://twitter.com/#!/3g/status/1118546465012555776" TargetMode="External" /><Relationship Id="rId1357" Type="http://schemas.openxmlformats.org/officeDocument/2006/relationships/hyperlink" Target="https://twitter.com/#!/4cinsights/status/1110550768304697344" TargetMode="External" /><Relationship Id="rId1358" Type="http://schemas.openxmlformats.org/officeDocument/2006/relationships/hyperlink" Target="https://twitter.com/#!/4cinsights/status/1110939361615532032" TargetMode="External" /><Relationship Id="rId1359" Type="http://schemas.openxmlformats.org/officeDocument/2006/relationships/hyperlink" Target="https://twitter.com/#!/4cinsights/status/1118601403218497536" TargetMode="External" /><Relationship Id="rId1360" Type="http://schemas.openxmlformats.org/officeDocument/2006/relationships/hyperlink" Target="https://twitter.com/#!/aarongoldman/status/1118622024979451904" TargetMode="External" /><Relationship Id="rId1361" Type="http://schemas.openxmlformats.org/officeDocument/2006/relationships/hyperlink" Target="https://twitter.com/#!/aarongoldman/status/1120439757954326528" TargetMode="External" /><Relationship Id="rId1362" Type="http://schemas.openxmlformats.org/officeDocument/2006/relationships/hyperlink" Target="https://twitter.com/#!/aarongoldman/status/1120439757954326528" TargetMode="External" /><Relationship Id="rId1363" Type="http://schemas.openxmlformats.org/officeDocument/2006/relationships/hyperlink" Target="https://twitter.com/#!/adexchanger/status/1093505589232222208" TargetMode="External" /><Relationship Id="rId1364" Type="http://schemas.openxmlformats.org/officeDocument/2006/relationships/hyperlink" Target="https://twitter.com/#!/adexchanger/status/1093505589232222208" TargetMode="External" /><Relationship Id="rId1365" Type="http://schemas.openxmlformats.org/officeDocument/2006/relationships/hyperlink" Target="https://twitter.com/#!/adexchanger/status/1108709647719059457" TargetMode="External" /><Relationship Id="rId1366" Type="http://schemas.openxmlformats.org/officeDocument/2006/relationships/hyperlink" Target="https://twitter.com/#!/adexchanger/status/1108709647719059457" TargetMode="External" /><Relationship Id="rId1367" Type="http://schemas.openxmlformats.org/officeDocument/2006/relationships/hyperlink" Target="https://twitter.com/#!/4cinsights/status/1093524638133637120" TargetMode="External" /><Relationship Id="rId1368" Type="http://schemas.openxmlformats.org/officeDocument/2006/relationships/hyperlink" Target="https://twitter.com/#!/4cinsights/status/1108731971767881729" TargetMode="External" /><Relationship Id="rId1369" Type="http://schemas.openxmlformats.org/officeDocument/2006/relationships/hyperlink" Target="https://twitter.com/#!/aarongoldman/status/1093525227177422849" TargetMode="External" /><Relationship Id="rId1370" Type="http://schemas.openxmlformats.org/officeDocument/2006/relationships/hyperlink" Target="https://twitter.com/#!/aarongoldman/status/1108881380996509696" TargetMode="External" /><Relationship Id="rId1371" Type="http://schemas.openxmlformats.org/officeDocument/2006/relationships/hyperlink" Target="https://twitter.com/#!/lanceneuhauser/status/1109147942210940929" TargetMode="External" /><Relationship Id="rId1372" Type="http://schemas.openxmlformats.org/officeDocument/2006/relationships/hyperlink" Target="https://twitter.com/#!/thesqueezecast/status/1116420816508473346" TargetMode="External" /><Relationship Id="rId1373" Type="http://schemas.openxmlformats.org/officeDocument/2006/relationships/hyperlink" Target="https://twitter.com/#!/3g/status/1110299953115680768" TargetMode="External" /><Relationship Id="rId1374" Type="http://schemas.openxmlformats.org/officeDocument/2006/relationships/hyperlink" Target="https://twitter.com/#!/4cinsights/status/1112791112345968640" TargetMode="External" /><Relationship Id="rId1375" Type="http://schemas.openxmlformats.org/officeDocument/2006/relationships/hyperlink" Target="https://twitter.com/#!/4cinsights/status/1116055751276023809" TargetMode="External" /><Relationship Id="rId1376" Type="http://schemas.openxmlformats.org/officeDocument/2006/relationships/hyperlink" Target="https://twitter.com/#!/4cinsights/status/1116432249002627074" TargetMode="External" /><Relationship Id="rId1377" Type="http://schemas.openxmlformats.org/officeDocument/2006/relationships/hyperlink" Target="https://twitter.com/#!/aarongoldman/status/1115803528168185856" TargetMode="External" /><Relationship Id="rId1378" Type="http://schemas.openxmlformats.org/officeDocument/2006/relationships/hyperlink" Target="https://twitter.com/#!/lanceneuhauser/status/1111331866668343296" TargetMode="External" /><Relationship Id="rId1379" Type="http://schemas.openxmlformats.org/officeDocument/2006/relationships/hyperlink" Target="https://twitter.com/#!/3g/status/1110299953115680768" TargetMode="External" /><Relationship Id="rId1380" Type="http://schemas.openxmlformats.org/officeDocument/2006/relationships/hyperlink" Target="https://twitter.com/#!/4cinsights/status/1110296872609107969" TargetMode="External" /><Relationship Id="rId1381" Type="http://schemas.openxmlformats.org/officeDocument/2006/relationships/hyperlink" Target="https://twitter.com/#!/4cinsights/status/1112791112345968640" TargetMode="External" /><Relationship Id="rId1382" Type="http://schemas.openxmlformats.org/officeDocument/2006/relationships/hyperlink" Target="https://twitter.com/#!/lanceneuhauser/status/1111331866668343296" TargetMode="External" /><Relationship Id="rId1383" Type="http://schemas.openxmlformats.org/officeDocument/2006/relationships/hyperlink" Target="https://twitter.com/#!/3g/status/1110299953115680768" TargetMode="External" /><Relationship Id="rId1384" Type="http://schemas.openxmlformats.org/officeDocument/2006/relationships/hyperlink" Target="https://twitter.com/#!/4cinsights/status/1110296872609107969" TargetMode="External" /><Relationship Id="rId1385" Type="http://schemas.openxmlformats.org/officeDocument/2006/relationships/hyperlink" Target="https://twitter.com/#!/4cinsights/status/1112791112345968640" TargetMode="External" /><Relationship Id="rId1386" Type="http://schemas.openxmlformats.org/officeDocument/2006/relationships/hyperlink" Target="https://twitter.com/#!/aarongoldman/status/1115803528168185856" TargetMode="External" /><Relationship Id="rId1387" Type="http://schemas.openxmlformats.org/officeDocument/2006/relationships/hyperlink" Target="https://twitter.com/#!/lanceneuhauser/status/1111331866668343296" TargetMode="External" /><Relationship Id="rId1388" Type="http://schemas.openxmlformats.org/officeDocument/2006/relationships/hyperlink" Target="https://twitter.com/#!/3g/status/1092813823206191105" TargetMode="External" /><Relationship Id="rId1389" Type="http://schemas.openxmlformats.org/officeDocument/2006/relationships/hyperlink" Target="https://twitter.com/#!/3g/status/1092882842080735232" TargetMode="External" /><Relationship Id="rId1390" Type="http://schemas.openxmlformats.org/officeDocument/2006/relationships/hyperlink" Target="https://twitter.com/#!/3g/status/1095350980332400640" TargetMode="External" /><Relationship Id="rId1391" Type="http://schemas.openxmlformats.org/officeDocument/2006/relationships/hyperlink" Target="https://twitter.com/#!/3g/status/1097899075012382721" TargetMode="External" /><Relationship Id="rId1392" Type="http://schemas.openxmlformats.org/officeDocument/2006/relationships/hyperlink" Target="https://twitter.com/#!/3g/status/1100424514209497089" TargetMode="External" /><Relationship Id="rId1393" Type="http://schemas.openxmlformats.org/officeDocument/2006/relationships/hyperlink" Target="https://twitter.com/#!/3g/status/1102753523673063424" TargetMode="External" /><Relationship Id="rId1394" Type="http://schemas.openxmlformats.org/officeDocument/2006/relationships/hyperlink" Target="https://twitter.com/#!/3g/status/1102753523673063424" TargetMode="External" /><Relationship Id="rId1395" Type="http://schemas.openxmlformats.org/officeDocument/2006/relationships/hyperlink" Target="https://twitter.com/#!/3g/status/1105483454555275264" TargetMode="External" /><Relationship Id="rId1396" Type="http://schemas.openxmlformats.org/officeDocument/2006/relationships/hyperlink" Target="https://twitter.com/#!/3g/status/1110299953115680768" TargetMode="External" /><Relationship Id="rId1397" Type="http://schemas.openxmlformats.org/officeDocument/2006/relationships/hyperlink" Target="https://twitter.com/#!/3g/status/1110299953115680768" TargetMode="External" /><Relationship Id="rId1398" Type="http://schemas.openxmlformats.org/officeDocument/2006/relationships/hyperlink" Target="https://twitter.com/#!/3g/status/1110564119869050881" TargetMode="External" /><Relationship Id="rId1399" Type="http://schemas.openxmlformats.org/officeDocument/2006/relationships/hyperlink" Target="https://twitter.com/#!/3g/status/1115644064244879361" TargetMode="External" /><Relationship Id="rId1400" Type="http://schemas.openxmlformats.org/officeDocument/2006/relationships/hyperlink" Target="https://twitter.com/#!/3g/status/1115644064244879361" TargetMode="External" /><Relationship Id="rId1401" Type="http://schemas.openxmlformats.org/officeDocument/2006/relationships/hyperlink" Target="https://twitter.com/#!/3g/status/1115988016772919296" TargetMode="External" /><Relationship Id="rId1402" Type="http://schemas.openxmlformats.org/officeDocument/2006/relationships/hyperlink" Target="https://twitter.com/#!/3g/status/1115988016772919296" TargetMode="External" /><Relationship Id="rId1403" Type="http://schemas.openxmlformats.org/officeDocument/2006/relationships/hyperlink" Target="https://twitter.com/#!/3g/status/1118546465012555776" TargetMode="External" /><Relationship Id="rId1404" Type="http://schemas.openxmlformats.org/officeDocument/2006/relationships/hyperlink" Target="https://twitter.com/#!/4cinsights/status/1093236787911294984" TargetMode="External" /><Relationship Id="rId1405" Type="http://schemas.openxmlformats.org/officeDocument/2006/relationships/hyperlink" Target="https://twitter.com/#!/4cinsights/status/1095357549182885889" TargetMode="External" /><Relationship Id="rId1406" Type="http://schemas.openxmlformats.org/officeDocument/2006/relationships/hyperlink" Target="https://twitter.com/#!/4cinsights/status/1098572946321408000" TargetMode="External" /><Relationship Id="rId1407" Type="http://schemas.openxmlformats.org/officeDocument/2006/relationships/hyperlink" Target="https://twitter.com/#!/4cinsights/status/1100434038756728833" TargetMode="External" /><Relationship Id="rId1408" Type="http://schemas.openxmlformats.org/officeDocument/2006/relationships/hyperlink" Target="https://twitter.com/#!/4cinsights/status/1102948846433456129" TargetMode="External" /><Relationship Id="rId1409" Type="http://schemas.openxmlformats.org/officeDocument/2006/relationships/hyperlink" Target="https://twitter.com/#!/4cinsights/status/1110939361615532032" TargetMode="External" /><Relationship Id="rId1410" Type="http://schemas.openxmlformats.org/officeDocument/2006/relationships/hyperlink" Target="https://twitter.com/#!/4cinsights/status/1112791112345968640" TargetMode="External" /><Relationship Id="rId1411" Type="http://schemas.openxmlformats.org/officeDocument/2006/relationships/hyperlink" Target="https://twitter.com/#!/4cinsights/status/1115651036608368640" TargetMode="External" /><Relationship Id="rId1412" Type="http://schemas.openxmlformats.org/officeDocument/2006/relationships/hyperlink" Target="https://twitter.com/#!/4cinsights/status/1118601403218497536" TargetMode="External" /><Relationship Id="rId1413" Type="http://schemas.openxmlformats.org/officeDocument/2006/relationships/hyperlink" Target="https://twitter.com/#!/aarongoldman/status/1092884265036140547" TargetMode="External" /><Relationship Id="rId1414" Type="http://schemas.openxmlformats.org/officeDocument/2006/relationships/hyperlink" Target="https://twitter.com/#!/aarongoldman/status/1102753227727089682" TargetMode="External" /><Relationship Id="rId1415" Type="http://schemas.openxmlformats.org/officeDocument/2006/relationships/hyperlink" Target="https://twitter.com/#!/aarongoldman/status/1118622024979451904" TargetMode="External" /><Relationship Id="rId1416" Type="http://schemas.openxmlformats.org/officeDocument/2006/relationships/hyperlink" Target="https://twitter.com/#!/lanceneuhauser/status/1093502916864995330" TargetMode="External" /><Relationship Id="rId1417" Type="http://schemas.openxmlformats.org/officeDocument/2006/relationships/hyperlink" Target="https://twitter.com/#!/lanceneuhauser/status/1111331866668343296" TargetMode="External" /><Relationship Id="rId1418" Type="http://schemas.openxmlformats.org/officeDocument/2006/relationships/hyperlink" Target="https://twitter.com/#!/4cinsights/status/1091445614901104640" TargetMode="External" /><Relationship Id="rId1419" Type="http://schemas.openxmlformats.org/officeDocument/2006/relationships/hyperlink" Target="https://twitter.com/#!/4cinsights/status/1093619775304073217" TargetMode="External" /><Relationship Id="rId1420" Type="http://schemas.openxmlformats.org/officeDocument/2006/relationships/hyperlink" Target="https://twitter.com/#!/4cinsights/status/1095034867388166145" TargetMode="External" /><Relationship Id="rId1421" Type="http://schemas.openxmlformats.org/officeDocument/2006/relationships/hyperlink" Target="https://twitter.com/#!/4cinsights/status/1096422859285630977" TargetMode="External" /><Relationship Id="rId1422" Type="http://schemas.openxmlformats.org/officeDocument/2006/relationships/hyperlink" Target="https://twitter.com/#!/4cinsights/status/1099009839144022021" TargetMode="External" /><Relationship Id="rId1423" Type="http://schemas.openxmlformats.org/officeDocument/2006/relationships/hyperlink" Target="https://twitter.com/#!/4cinsights/status/1100111373508448256" TargetMode="External" /><Relationship Id="rId1424" Type="http://schemas.openxmlformats.org/officeDocument/2006/relationships/hyperlink" Target="https://twitter.com/#!/4cinsights/status/1101502344976613377" TargetMode="External" /><Relationship Id="rId1425" Type="http://schemas.openxmlformats.org/officeDocument/2006/relationships/hyperlink" Target="https://twitter.com/#!/4cinsights/status/1102948846433456129" TargetMode="External" /><Relationship Id="rId1426" Type="http://schemas.openxmlformats.org/officeDocument/2006/relationships/hyperlink" Target="https://twitter.com/#!/4cinsights/status/1104036489678204928" TargetMode="External" /><Relationship Id="rId1427" Type="http://schemas.openxmlformats.org/officeDocument/2006/relationships/hyperlink" Target="https://twitter.com/#!/4cinsights/status/1106264890883362817" TargetMode="External" /><Relationship Id="rId1428" Type="http://schemas.openxmlformats.org/officeDocument/2006/relationships/hyperlink" Target="https://twitter.com/#!/4cinsights/status/1109134647609516033" TargetMode="External" /><Relationship Id="rId1429" Type="http://schemas.openxmlformats.org/officeDocument/2006/relationships/hyperlink" Target="https://twitter.com/#!/4cinsights/status/1111355488199983105" TargetMode="External" /><Relationship Id="rId1430" Type="http://schemas.openxmlformats.org/officeDocument/2006/relationships/hyperlink" Target="https://twitter.com/#!/4cinsights/status/1113868212154916870" TargetMode="External" /><Relationship Id="rId1431" Type="http://schemas.openxmlformats.org/officeDocument/2006/relationships/hyperlink" Target="https://twitter.com/#!/4cinsights/status/1115651036608368640" TargetMode="External" /><Relationship Id="rId1432" Type="http://schemas.openxmlformats.org/officeDocument/2006/relationships/hyperlink" Target="https://twitter.com/#!/4cinsights/status/1115980001738883072" TargetMode="External" /><Relationship Id="rId1433" Type="http://schemas.openxmlformats.org/officeDocument/2006/relationships/hyperlink" Target="https://twitter.com/#!/4cinsights/status/1116055751276023809" TargetMode="External" /><Relationship Id="rId1434" Type="http://schemas.openxmlformats.org/officeDocument/2006/relationships/hyperlink" Target="https://twitter.com/#!/4cinsights/status/1116443925995294720" TargetMode="External" /><Relationship Id="rId1435" Type="http://schemas.openxmlformats.org/officeDocument/2006/relationships/hyperlink" Target="https://twitter.com/#!/aarongoldman/status/1090996928576278529" TargetMode="External" /><Relationship Id="rId1436" Type="http://schemas.openxmlformats.org/officeDocument/2006/relationships/hyperlink" Target="https://twitter.com/#!/aarongoldman/status/1093188533806870528" TargetMode="External" /><Relationship Id="rId1437" Type="http://schemas.openxmlformats.org/officeDocument/2006/relationships/hyperlink" Target="https://twitter.com/#!/aarongoldman/status/1093194002994745344" TargetMode="External" /><Relationship Id="rId1438" Type="http://schemas.openxmlformats.org/officeDocument/2006/relationships/hyperlink" Target="https://twitter.com/#!/aarongoldman/status/1093194002994745344" TargetMode="External" /><Relationship Id="rId1439" Type="http://schemas.openxmlformats.org/officeDocument/2006/relationships/hyperlink" Target="https://twitter.com/#!/aarongoldman/status/1093525227177422849" TargetMode="External" /><Relationship Id="rId1440" Type="http://schemas.openxmlformats.org/officeDocument/2006/relationships/hyperlink" Target="https://twitter.com/#!/aarongoldman/status/1093525227177422849" TargetMode="External" /><Relationship Id="rId1441" Type="http://schemas.openxmlformats.org/officeDocument/2006/relationships/hyperlink" Target="https://twitter.com/#!/aarongoldman/status/1093539733253312513" TargetMode="External" /><Relationship Id="rId1442" Type="http://schemas.openxmlformats.org/officeDocument/2006/relationships/hyperlink" Target="https://twitter.com/#!/aarongoldman/status/1096087328714559488" TargetMode="External" /><Relationship Id="rId1443" Type="http://schemas.openxmlformats.org/officeDocument/2006/relationships/hyperlink" Target="https://twitter.com/#!/aarongoldman/status/1096249606550286336" TargetMode="External" /><Relationship Id="rId1444" Type="http://schemas.openxmlformats.org/officeDocument/2006/relationships/hyperlink" Target="https://twitter.com/#!/aarongoldman/status/1097866399068741632" TargetMode="External" /><Relationship Id="rId1445" Type="http://schemas.openxmlformats.org/officeDocument/2006/relationships/hyperlink" Target="https://twitter.com/#!/aarongoldman/status/1097866399068741632" TargetMode="External" /><Relationship Id="rId1446" Type="http://schemas.openxmlformats.org/officeDocument/2006/relationships/hyperlink" Target="https://twitter.com/#!/aarongoldman/status/1098676642904489986" TargetMode="External" /><Relationship Id="rId1447" Type="http://schemas.openxmlformats.org/officeDocument/2006/relationships/hyperlink" Target="https://twitter.com/#!/aarongoldman/status/1101153526162644992" TargetMode="External" /><Relationship Id="rId1448" Type="http://schemas.openxmlformats.org/officeDocument/2006/relationships/hyperlink" Target="https://twitter.com/#!/aarongoldman/status/1102753227727089682" TargetMode="External" /><Relationship Id="rId1449" Type="http://schemas.openxmlformats.org/officeDocument/2006/relationships/hyperlink" Target="https://twitter.com/#!/aarongoldman/status/1103697766285488133" TargetMode="External" /><Relationship Id="rId1450" Type="http://schemas.openxmlformats.org/officeDocument/2006/relationships/hyperlink" Target="https://twitter.com/#!/aarongoldman/status/1105177285878001665" TargetMode="External" /><Relationship Id="rId1451" Type="http://schemas.openxmlformats.org/officeDocument/2006/relationships/hyperlink" Target="https://twitter.com/#!/aarongoldman/status/1105275267818422273" TargetMode="External" /><Relationship Id="rId1452" Type="http://schemas.openxmlformats.org/officeDocument/2006/relationships/hyperlink" Target="https://twitter.com/#!/aarongoldman/status/1106236716212457473" TargetMode="External" /><Relationship Id="rId1453" Type="http://schemas.openxmlformats.org/officeDocument/2006/relationships/hyperlink" Target="https://twitter.com/#!/aarongoldman/status/1108743067929059331" TargetMode="External" /><Relationship Id="rId1454" Type="http://schemas.openxmlformats.org/officeDocument/2006/relationships/hyperlink" Target="https://twitter.com/#!/aarongoldman/status/1108881380996509696" TargetMode="External" /><Relationship Id="rId1455" Type="http://schemas.openxmlformats.org/officeDocument/2006/relationships/hyperlink" Target="https://twitter.com/#!/aarongoldman/status/1108881380996509696" TargetMode="External" /><Relationship Id="rId1456" Type="http://schemas.openxmlformats.org/officeDocument/2006/relationships/hyperlink" Target="https://twitter.com/#!/aarongoldman/status/1111306616845058049" TargetMode="External" /><Relationship Id="rId1457" Type="http://schemas.openxmlformats.org/officeDocument/2006/relationships/hyperlink" Target="https://twitter.com/#!/aarongoldman/status/1113812596191322114" TargetMode="External" /><Relationship Id="rId1458" Type="http://schemas.openxmlformats.org/officeDocument/2006/relationships/hyperlink" Target="https://twitter.com/#!/aarongoldman/status/1115803528168185856" TargetMode="External" /><Relationship Id="rId1459" Type="http://schemas.openxmlformats.org/officeDocument/2006/relationships/hyperlink" Target="https://twitter.com/#!/aarongoldman/status/1115803528168185856" TargetMode="External" /><Relationship Id="rId1460" Type="http://schemas.openxmlformats.org/officeDocument/2006/relationships/hyperlink" Target="https://twitter.com/#!/aarongoldman/status/1115931764243955713" TargetMode="External" /><Relationship Id="rId1461" Type="http://schemas.openxmlformats.org/officeDocument/2006/relationships/hyperlink" Target="https://twitter.com/#!/aarongoldman/status/1115931764243955713" TargetMode="External" /><Relationship Id="rId1462" Type="http://schemas.openxmlformats.org/officeDocument/2006/relationships/hyperlink" Target="https://twitter.com/#!/aarongoldman/status/1115931764243955713" TargetMode="External" /><Relationship Id="rId1463" Type="http://schemas.openxmlformats.org/officeDocument/2006/relationships/hyperlink" Target="https://twitter.com/#!/aarongoldman/status/1116442139855065088" TargetMode="External" /><Relationship Id="rId1464" Type="http://schemas.openxmlformats.org/officeDocument/2006/relationships/hyperlink" Target="https://twitter.com/#!/aarongoldman/status/1118622024979451904" TargetMode="External" /><Relationship Id="rId1465" Type="http://schemas.openxmlformats.org/officeDocument/2006/relationships/hyperlink" Target="https://twitter.com/#!/aarongoldman/status/1118919297445789696" TargetMode="External" /><Relationship Id="rId1466" Type="http://schemas.openxmlformats.org/officeDocument/2006/relationships/hyperlink" Target="https://twitter.com/#!/aarongoldman/status/1120439757954326528" TargetMode="External" /><Relationship Id="rId1467" Type="http://schemas.openxmlformats.org/officeDocument/2006/relationships/hyperlink" Target="https://twitter.com/#!/lanceneuhauser/status/1120456618288844801" TargetMode="External" /><Relationship Id="rId1468" Type="http://schemas.openxmlformats.org/officeDocument/2006/relationships/hyperlink" Target="https://twitter.com/#!/4cinsights/status/1093524638133637120" TargetMode="External" /><Relationship Id="rId1469" Type="http://schemas.openxmlformats.org/officeDocument/2006/relationships/hyperlink" Target="https://twitter.com/#!/4cinsights/status/1097862832643891201" TargetMode="External" /><Relationship Id="rId1470" Type="http://schemas.openxmlformats.org/officeDocument/2006/relationships/hyperlink" Target="https://twitter.com/#!/4cinsights/status/1108731971767881729" TargetMode="External" /><Relationship Id="rId1471" Type="http://schemas.openxmlformats.org/officeDocument/2006/relationships/hyperlink" Target="https://twitter.com/#!/4cinsights/status/1110296872609107969" TargetMode="External" /><Relationship Id="rId1472" Type="http://schemas.openxmlformats.org/officeDocument/2006/relationships/hyperlink" Target="https://twitter.com/#!/4cinsights/status/1112791112345968640" TargetMode="External" /><Relationship Id="rId1473" Type="http://schemas.openxmlformats.org/officeDocument/2006/relationships/hyperlink" Target="https://twitter.com/#!/4cinsights/status/1116055751276023809" TargetMode="External" /><Relationship Id="rId1474" Type="http://schemas.openxmlformats.org/officeDocument/2006/relationships/hyperlink" Target="https://twitter.com/#!/4cinsights/status/1116432249002627074" TargetMode="External" /><Relationship Id="rId1475" Type="http://schemas.openxmlformats.org/officeDocument/2006/relationships/hyperlink" Target="https://twitter.com/#!/lanceneuhauser/status/1097690261176619008" TargetMode="External" /><Relationship Id="rId1476" Type="http://schemas.openxmlformats.org/officeDocument/2006/relationships/hyperlink" Target="https://twitter.com/#!/lanceneuhauser/status/1109147942210940929" TargetMode="External" /><Relationship Id="rId1477" Type="http://schemas.openxmlformats.org/officeDocument/2006/relationships/hyperlink" Target="https://twitter.com/#!/lanceneuhauser/status/1111331866668343296" TargetMode="External" /><Relationship Id="rId1478" Type="http://schemas.openxmlformats.org/officeDocument/2006/relationships/hyperlink" Target="https://twitter.com/#!/4cinsights/status/1117126054425104387" TargetMode="External" /><Relationship Id="rId1479" Type="http://schemas.openxmlformats.org/officeDocument/2006/relationships/hyperlink" Target="https://twitter.com/#!/foundremote/status/1110149622218047490" TargetMode="External" /><Relationship Id="rId1480" Type="http://schemas.openxmlformats.org/officeDocument/2006/relationships/hyperlink" Target="https://twitter.com/#!/foundremote/status/1116774654394413064" TargetMode="External" /><Relationship Id="rId1481" Type="http://schemas.openxmlformats.org/officeDocument/2006/relationships/hyperlink" Target="https://twitter.com/#!/foundremote/status/1120681296701870085" TargetMode="External" /><Relationship Id="rId1482" Type="http://schemas.openxmlformats.org/officeDocument/2006/relationships/hyperlink" Target="https://twitter.com/#!/kerrymflynn/status/1120658912284434432" TargetMode="External" /><Relationship Id="rId1483" Type="http://schemas.openxmlformats.org/officeDocument/2006/relationships/hyperlink" Target="https://twitter.com/#!/brianlring/status/1120714905173151744" TargetMode="External" /><Relationship Id="rId1484" Type="http://schemas.openxmlformats.org/officeDocument/2006/relationships/hyperlink" Target="https://twitter.com/#!/4cinsights/status/1115980001738883072" TargetMode="External" /><Relationship Id="rId1485" Type="http://schemas.openxmlformats.org/officeDocument/2006/relationships/hyperlink" Target="https://twitter.com/#!/progresspartner/status/1120762077990273030" TargetMode="External" /><Relationship Id="rId1486" Type="http://schemas.openxmlformats.org/officeDocument/2006/relationships/hyperlink" Target="https://twitter.com/#!/4cinsights/status/1115975864741761025" TargetMode="External" /><Relationship Id="rId1487" Type="http://schemas.openxmlformats.org/officeDocument/2006/relationships/hyperlink" Target="https://twitter.com/#!/4cinsights/status/1115980001738883072" TargetMode="External" /><Relationship Id="rId1488" Type="http://schemas.openxmlformats.org/officeDocument/2006/relationships/hyperlink" Target="https://twitter.com/#!/4cinsights/status/1115995099140435973" TargetMode="External" /><Relationship Id="rId1489" Type="http://schemas.openxmlformats.org/officeDocument/2006/relationships/hyperlink" Target="https://twitter.com/#!/4cinsights/status/1116739790559485958" TargetMode="External" /><Relationship Id="rId1490" Type="http://schemas.openxmlformats.org/officeDocument/2006/relationships/hyperlink" Target="https://twitter.com/#!/progresspartner/status/1120762077990273030" TargetMode="External" /><Relationship Id="rId1491" Type="http://schemas.openxmlformats.org/officeDocument/2006/relationships/hyperlink" Target="https://twitter.com/#!/progresspartner/status/1120762077990273030" TargetMode="External" /><Relationship Id="rId1492" Type="http://schemas.openxmlformats.org/officeDocument/2006/relationships/hyperlink" Target="https://twitter.com/#!/4cinsights/status/1092869071161434113" TargetMode="External" /><Relationship Id="rId1493" Type="http://schemas.openxmlformats.org/officeDocument/2006/relationships/hyperlink" Target="https://twitter.com/#!/4cinsights/status/1093181880512466945" TargetMode="External" /><Relationship Id="rId1494" Type="http://schemas.openxmlformats.org/officeDocument/2006/relationships/hyperlink" Target="https://twitter.com/#!/4cinsights/status/1116005839419125760" TargetMode="External" /><Relationship Id="rId1495" Type="http://schemas.openxmlformats.org/officeDocument/2006/relationships/hyperlink" Target="https://twitter.com/#!/mdshahe82431804/status/1120838345016299520" TargetMode="External" /><Relationship Id="rId1496" Type="http://schemas.openxmlformats.org/officeDocument/2006/relationships/hyperlink" Target="https://twitter.com/#!/mdshahe82431804/status/1120838389777879040" TargetMode="External" /><Relationship Id="rId1497" Type="http://schemas.openxmlformats.org/officeDocument/2006/relationships/hyperlink" Target="https://api.twitter.com/1.1/geo/id/272596500e51c07a.json" TargetMode="External" /><Relationship Id="rId1498" Type="http://schemas.openxmlformats.org/officeDocument/2006/relationships/hyperlink" Target="https://api.twitter.com/1.1/geo/id/765e433145f71368.json" TargetMode="External" /><Relationship Id="rId1499" Type="http://schemas.openxmlformats.org/officeDocument/2006/relationships/hyperlink" Target="https://api.twitter.com/1.1/geo/id/1ef1183ed7056dc1.json" TargetMode="External" /><Relationship Id="rId1500" Type="http://schemas.openxmlformats.org/officeDocument/2006/relationships/hyperlink" Target="https://api.twitter.com/1.1/geo/id/1ef1183ed7056dc1.json" TargetMode="External" /><Relationship Id="rId1501" Type="http://schemas.openxmlformats.org/officeDocument/2006/relationships/hyperlink" Target="https://api.twitter.com/1.1/geo/id/1ef1183ed7056dc1.json" TargetMode="External" /><Relationship Id="rId1502" Type="http://schemas.openxmlformats.org/officeDocument/2006/relationships/hyperlink" Target="https://api.twitter.com/1.1/geo/id/3b77caf94bfc81fe.json" TargetMode="External" /><Relationship Id="rId1503" Type="http://schemas.openxmlformats.org/officeDocument/2006/relationships/comments" Target="../comments1.xml" /><Relationship Id="rId1504" Type="http://schemas.openxmlformats.org/officeDocument/2006/relationships/vmlDrawing" Target="../drawings/vmlDrawing1.vml" /><Relationship Id="rId1505" Type="http://schemas.openxmlformats.org/officeDocument/2006/relationships/table" Target="../tables/table1.xml" /><Relationship Id="rId15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4cinsights.com/stateofmedia" TargetMode="External" /><Relationship Id="rId2" Type="http://schemas.openxmlformats.org/officeDocument/2006/relationships/hyperlink" Target="https://www.4cinsights.com/2019/02/06/4c-launches-audience-driven-upfronts-planning-solution-optimize-tv-ad-budgets/" TargetMode="External" /><Relationship Id="rId3" Type="http://schemas.openxmlformats.org/officeDocument/2006/relationships/hyperlink" Target="https://www.4cinsights.com/2019/02/06/4c-launches-audience-driven-upfronts-planning-solution-optimize-tv-ad-budgets/" TargetMode="External" /><Relationship Id="rId4" Type="http://schemas.openxmlformats.org/officeDocument/2006/relationships/hyperlink" Target="https://www.mediapost.com/publications/article/331967/dating-app-choices-reveal-brand-preferences.html" TargetMode="External" /><Relationship Id="rId5" Type="http://schemas.openxmlformats.org/officeDocument/2006/relationships/hyperlink" Target="https://www.mediapost.com/publications/article/331967/dating-app-choices-reveal-brand-preferences.html" TargetMode="External" /><Relationship Id="rId6" Type="http://schemas.openxmlformats.org/officeDocument/2006/relationships/hyperlink" Target="https://www.adweek.com/brand-marketing/despite-initial-negativity-zion-williamsons-blown-out-shoe-actually-provides-an-opportunity-for-nike/?utm_content=85655175&amp;utm_medium=social&amp;utm_source=twitter&amp;hss_channel=tw-372918371" TargetMode="External" /><Relationship Id="rId7"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8" Type="http://schemas.openxmlformats.org/officeDocument/2006/relationships/hyperlink" Target="https://www.4cinsights.com/2019/02/28/brands-can-learn-sneakergate/" TargetMode="External" /><Relationship Id="rId9" Type="http://schemas.openxmlformats.org/officeDocument/2006/relationships/hyperlink" Target="http://www.businessofapps.com/news/brands-are-spending-more-on-pinterest-and-snapchat-ads-says-4c-insights/" TargetMode="External" /><Relationship Id="rId10" Type="http://schemas.openxmlformats.org/officeDocument/2006/relationships/hyperlink" Target="https://www.4cinsights.com/2018/12/20/case-emoji-targeting/" TargetMode="External" /><Relationship Id="rId11" Type="http://schemas.openxmlformats.org/officeDocument/2006/relationships/hyperlink" Target="https://twitter.com/cmswire/status/1105485373147250690" TargetMode="External" /><Relationship Id="rId12" Type="http://schemas.openxmlformats.org/officeDocument/2006/relationships/hyperlink" Target="https://adexchanger.com/data-driven-thinking/marketing-isnt-the-only-way-to-go-direct-to-consumer/" TargetMode="External" /><Relationship Id="rId13" Type="http://schemas.openxmlformats.org/officeDocument/2006/relationships/hyperlink" Target="https://www.4cinsights.com/2019/03/28/march-madness-affinity-zion/" TargetMode="External" /><Relationship Id="rId14" Type="http://schemas.openxmlformats.org/officeDocument/2006/relationships/hyperlink" Target="https://www.4cinsights.com/resource/future-media-volume-6-4cs-4ps-four-predictions-2018/" TargetMode="External" /><Relationship Id="rId15" Type="http://schemas.openxmlformats.org/officeDocument/2006/relationships/hyperlink" Target="https://www.4cinsights.com/2019/03/28/march-madness-affinity-zion/" TargetMode="External" /><Relationship Id="rId16" Type="http://schemas.openxmlformats.org/officeDocument/2006/relationships/hyperlink" Target="https://www.builtinchicago.org/2018/03/22/chicago-tech-founding-stories" TargetMode="External" /><Relationship Id="rId17" Type="http://schemas.openxmlformats.org/officeDocument/2006/relationships/hyperlink" Target="https://www.newtechnorthwest.com/new-tech-job-fair/" TargetMode="External" /><Relationship Id="rId18" Type="http://schemas.openxmlformats.org/officeDocument/2006/relationships/hyperlink" Target="https://mobilemarketingmagazine.com/4c-insights-iq-media-kinetiq-tv-intelligence-network" TargetMode="External" /><Relationship Id="rId19" Type="http://schemas.openxmlformats.org/officeDocument/2006/relationships/hyperlink" Target="https://mobilemarketingmagazine.com/4c-insights-iq-media-kinetiq-tv-intelligence-network" TargetMode="External" /><Relationship Id="rId20" Type="http://schemas.openxmlformats.org/officeDocument/2006/relationships/hyperlink" Target="https://mobilemarketingmagazine.com/4c-insights-iq-media-kinetiq-tv-intelligence-network" TargetMode="External" /><Relationship Id="rId21" Type="http://schemas.openxmlformats.org/officeDocument/2006/relationships/hyperlink" Target="https://www.4cinsights.com/2019/04/10/4c-acquires-stake-in-iq-media-jointly-create-kinetiq-worlds-largest-unified-tv-intelligence-network/" TargetMode="External" /><Relationship Id="rId22" Type="http://schemas.openxmlformats.org/officeDocument/2006/relationships/hyperlink" Target="https://www.4cinsights.com/2019/04/10/4c-acquires-stake-in-iq-media-jointly-create-kinetiq-worlds-largest-unified-tv-intelligence-network/" TargetMode="External" /><Relationship Id="rId23" Type="http://schemas.openxmlformats.org/officeDocument/2006/relationships/hyperlink" Target="https://www.mediapost.com/publications/article/334340/teletrax-iqmedia-form-kinetiq-combie-paid-ads-e.html" TargetMode="External" /><Relationship Id="rId24" Type="http://schemas.openxmlformats.org/officeDocument/2006/relationships/hyperlink" Target="https://www.4cinsights.com/2019/04/10/4c-acquires-stake-in-iq-media-jointly-create-kinetiq-worlds-largest-unified-tv-intelligence-network/" TargetMode="External" /><Relationship Id="rId25" Type="http://schemas.openxmlformats.org/officeDocument/2006/relationships/hyperlink" Target="http://www.iq.media/kinetiq/?utm_content=89114691&amp;utm_medium=social&amp;utm_source=twitter&amp;hss_channel=tw-116505974" TargetMode="External" /><Relationship Id="rId26" Type="http://schemas.openxmlformats.org/officeDocument/2006/relationships/hyperlink" Target="https://www.broadcastingcable.com/news/4c-iq-media-create-tv-data-firm-kinetiq" TargetMode="External" /><Relationship Id="rId27" Type="http://schemas.openxmlformats.org/officeDocument/2006/relationships/hyperlink" Target="https://mobilemarketingmagazine.com/4c-insights-iq-media-kinetiq-tv-intelligence-network" TargetMode="External" /><Relationship Id="rId28" Type="http://schemas.openxmlformats.org/officeDocument/2006/relationships/hyperlink" Target="https://www.rapidtvnews.com/2019030855398/celeb-filled-advert-takes-off-for-ba-in-4c-insights-ad-rankings.html#ixzz5hba7dthe" TargetMode="External" /><Relationship Id="rId29" Type="http://schemas.openxmlformats.org/officeDocument/2006/relationships/hyperlink" Target="https://www.4cinsights.com/resource/report-no-name/" TargetMode="External" /><Relationship Id="rId30" Type="http://schemas.openxmlformats.org/officeDocument/2006/relationships/hyperlink" Target="https://www.4cinsights.com/2019/02/06/4c-launches-audience-driven-upfronts-planning-solution-optimize-tv-ad-budgets/" TargetMode="External" /><Relationship Id="rId31" Type="http://schemas.openxmlformats.org/officeDocument/2006/relationships/hyperlink" Target="https://www.4cinsights.com/2019/04/10/4c-acquires-stake-in-iq-media-jointly-create-kinetiq-worlds-largest-unified-tv-intelligence-network/" TargetMode="External" /><Relationship Id="rId32" Type="http://schemas.openxmlformats.org/officeDocument/2006/relationships/hyperlink" Target="https://www.entrepreneur.com/video/328203" TargetMode="External" /><Relationship Id="rId33" Type="http://schemas.openxmlformats.org/officeDocument/2006/relationships/hyperlink" Target="https://www.rapidtvnews.com/2019041155739/4c-insights-acquires-majority-stake-in-iq-media.html#axzz5kpTgAOQA" TargetMode="External" /><Relationship Id="rId34" Type="http://schemas.openxmlformats.org/officeDocument/2006/relationships/hyperlink" Target="https://www.martechadvisor.com/news/interactive-marketing/4c-partners-with-iqmedia-launches-kinetiq-a-tv-intelligence-network?utm_source=twitter&amp;utm_medium=social&amp;utm_campaign=mta_120419_Xbc_Link&amp;utm_content=4CPartners&amp;utm_term=nina" TargetMode="External" /><Relationship Id="rId35" Type="http://schemas.openxmlformats.org/officeDocument/2006/relationships/hyperlink" Target="https://www.mediapost.com/publications/article/334340/teletrax-iqmedia-form-kinetiq-combie-paid-ads-e.html" TargetMode="External" /><Relationship Id="rId36" Type="http://schemas.openxmlformats.org/officeDocument/2006/relationships/hyperlink" Target="https://www.4cinsights.com/resource/quest-linear-tv-scale-links-4c-insights-a4-mass-exchange/" TargetMode="External" /><Relationship Id="rId37" Type="http://schemas.openxmlformats.org/officeDocument/2006/relationships/hyperlink" Target="http://marketingdistinguo.com/" TargetMode="External" /><Relationship Id="rId38" Type="http://schemas.openxmlformats.org/officeDocument/2006/relationships/hyperlink" Target="http://first.you/" TargetMode="External" /><Relationship Id="rId39" Type="http://schemas.openxmlformats.org/officeDocument/2006/relationships/hyperlink" Target="https://advanced-television.com/2019/04/16/research-1bn-watch-got-social-media-noise-up-73/" TargetMode="External" /><Relationship Id="rId40" Type="http://schemas.openxmlformats.org/officeDocument/2006/relationships/hyperlink" Target="https://www.4cinsights.com/2018/11/05/episode-11-carving-media-rushmore-feat-bill-wise/" TargetMode="External" /><Relationship Id="rId41" Type="http://schemas.openxmlformats.org/officeDocument/2006/relationships/hyperlink" Target="https://trib.al/AEiwyp7" TargetMode="External" /><Relationship Id="rId42" Type="http://schemas.openxmlformats.org/officeDocument/2006/relationships/hyperlink" Target="https://trib.al/AEiwyp7" TargetMode="External" /><Relationship Id="rId43" Type="http://schemas.openxmlformats.org/officeDocument/2006/relationships/hyperlink" Target="https://www.rapidtvnews.com/2019041155739/4c-insights-acquires-majority-stake-in-iq-media.html#ixzz5kmMrjBMf" TargetMode="External" /><Relationship Id="rId44" Type="http://schemas.openxmlformats.org/officeDocument/2006/relationships/hyperlink" Target="https://www.rapidtvnews.com/2019030855398/celeb-filled-advert-takes-off-for-ba-in-4c-insights-ad-rankings.html#axzz5hqasxC2t" TargetMode="External" /><Relationship Id="rId45" Type="http://schemas.openxmlformats.org/officeDocument/2006/relationships/hyperlink" Target="http://dlvr.it/R0gvt4" TargetMode="External" /><Relationship Id="rId46" Type="http://schemas.openxmlformats.org/officeDocument/2006/relationships/hyperlink" Target="http://dlvr.it/R0gvt4" TargetMode="External" /><Relationship Id="rId47" Type="http://schemas.openxmlformats.org/officeDocument/2006/relationships/hyperlink" Target="https://www.socialshakeupshow.com/go/2019-social-media-awards/#social-media-award-finalists" TargetMode="External" /><Relationship Id="rId48" Type="http://schemas.openxmlformats.org/officeDocument/2006/relationships/hyperlink" Target="https://www.socialshakeupshow.com/2019-movers-and-shakers-winners" TargetMode="External" /><Relationship Id="rId49" Type="http://schemas.openxmlformats.org/officeDocument/2006/relationships/hyperlink" Target="https://www.socialshakeupshow.com/2019-movers-and-shakers-winners/" TargetMode="External" /><Relationship Id="rId50" Type="http://schemas.openxmlformats.org/officeDocument/2006/relationships/hyperlink" Target="https://shortyawards.com/11th/the-kentucky-way-with-woodford-reserve" TargetMode="External" /><Relationship Id="rId51" Type="http://schemas.openxmlformats.org/officeDocument/2006/relationships/hyperlink" Target="https://shortyawards.com/11th/brands-and-orgs/finalists" TargetMode="External" /><Relationship Id="rId52" Type="http://schemas.openxmlformats.org/officeDocument/2006/relationships/hyperlink" Target="https://adage.com/article/digital/snapchat-gives-tinder-some-love-stories-and-announces-new-ad-network-partner-summit" TargetMode="External" /><Relationship Id="rId53" Type="http://schemas.openxmlformats.org/officeDocument/2006/relationships/hyperlink" Target="https://adage.com/article/digital/snapchat-gives-tinder-some-love-stories-and-announces-new-ad-network-partner-summit" TargetMode="External" /><Relationship Id="rId54" Type="http://schemas.openxmlformats.org/officeDocument/2006/relationships/hyperlink" Target="https://www.4cinsights.com/2019/04/10/4c-acquires-stake-in-iq-media-jointly-create-kinetiq-worlds-largest-unified-tv-intelligence-network/" TargetMode="External" /><Relationship Id="rId55" Type="http://schemas.openxmlformats.org/officeDocument/2006/relationships/hyperlink" Target="https://podcasts.apple.com/us/podcast/the-squeeze/id1398431538?i=1000434463536" TargetMode="External" /><Relationship Id="rId56" Type="http://schemas.openxmlformats.org/officeDocument/2006/relationships/hyperlink" Target="https://twitter.com/Marketingland/status/1092517481674092546" TargetMode="External" /><Relationship Id="rId57" Type="http://schemas.openxmlformats.org/officeDocument/2006/relationships/hyperlink" Target="https://adexchanger.com/tv-and-video/dtc-adoption-will-help-make-tv-a-performance-medium/" TargetMode="External" /><Relationship Id="rId58" Type="http://schemas.openxmlformats.org/officeDocument/2006/relationships/hyperlink" Target="https://adexchanger.com/tv-and-video/dtc-adoption-will-help-make-tv-a-performance-medium/" TargetMode="External" /><Relationship Id="rId59" Type="http://schemas.openxmlformats.org/officeDocument/2006/relationships/hyperlink" Target="https://adexchanger.com/data-driven-thinking/marketing-isnt-the-only-way-to-go-direct-to-consumer/" TargetMode="External" /><Relationship Id="rId60" Type="http://schemas.openxmlformats.org/officeDocument/2006/relationships/hyperlink" Target="https://www.4cinsights.com/2019/02/06/4c-launches-audience-driven-upfronts-planning-solution-optimize-tv-ad-budgets/" TargetMode="External" /><Relationship Id="rId61" Type="http://schemas.openxmlformats.org/officeDocument/2006/relationships/hyperlink" Target="https://deadline.com/2019/02/super-bowl-commercials-ad-sales-watch-1202545469/" TargetMode="External" /><Relationship Id="rId62" Type="http://schemas.openxmlformats.org/officeDocument/2006/relationships/hyperlink" Target="https://martechseries.com/video/video-advertising/4c-acquires-stake-iq-media-jointly-create-kinetiq-worlds-largest-unified-tv-intelligence-network/" TargetMode="External" /><Relationship Id="rId63" Type="http://schemas.openxmlformats.org/officeDocument/2006/relationships/hyperlink" Target="https://martechseries.com/mts-insights/guest-authors/big-game-shows-tv-social-media-work-hand-hand-brands/" TargetMode="External" /><Relationship Id="rId64" Type="http://schemas.openxmlformats.org/officeDocument/2006/relationships/hyperlink" Target="https://www.reuters.com/article/us-twitter-results/twitter-shares-tumble-on-forecasts-for-weaker-revenue-higher-costs-idUSKCN1PW1AS" TargetMode="External" /><Relationship Id="rId65" Type="http://schemas.openxmlformats.org/officeDocument/2006/relationships/hyperlink" Target="https://adexchanger.com/platforms/the-ad-buyers-wish-list-for-snapchats-tbd-audience-network/#more-123165" TargetMode="External" /><Relationship Id="rId66" Type="http://schemas.openxmlformats.org/officeDocument/2006/relationships/hyperlink" Target="https://adexchanger.com/digital-tv/which-tv-players-could-be-in-the-market-to-acquire-ad-tech/" TargetMode="External" /><Relationship Id="rId67" Type="http://schemas.openxmlformats.org/officeDocument/2006/relationships/hyperlink" Target="http://www.adweek.com/brand-marketing/despite-initial-negativity-zion-williamsons-blown-out-shoe-actually-provides-an-opportunity-for-nike/" TargetMode="External" /><Relationship Id="rId68" Type="http://schemas.openxmlformats.org/officeDocument/2006/relationships/hyperlink" Target="https://adexchanger.com/tv-and-video/dtc-adoption-will-help-make-tv-a-performance-medium/" TargetMode="External" /><Relationship Id="rId69" Type="http://schemas.openxmlformats.org/officeDocument/2006/relationships/hyperlink" Target="https://www.4cinsights.com/2019/02/07/4c-state-media-parsing-d2c-phenomenon/" TargetMode="External" /><Relationship Id="rId70" Type="http://schemas.openxmlformats.org/officeDocument/2006/relationships/hyperlink" Target="https://adexchanger.com/tv-and-video/dtc-adoption-will-help-make-tv-a-performance-medium/" TargetMode="External" /><Relationship Id="rId71" Type="http://schemas.openxmlformats.org/officeDocument/2006/relationships/hyperlink" Target="https://www.mediapost.com/publications/article/331967/dating-app-choices-reveal-brand-preferences.html" TargetMode="External" /><Relationship Id="rId72" Type="http://schemas.openxmlformats.org/officeDocument/2006/relationships/hyperlink" Target="https://www.mediapost.com/publications/article/331967/dating-app-choices-reveal-brand-preferences.html" TargetMode="External" /><Relationship Id="rId73" Type="http://schemas.openxmlformats.org/officeDocument/2006/relationships/hyperlink" Target="https://www.mediapost.com/publications/article/331967/dating-app-choices-reveal-brand-preferences.html" TargetMode="External" /><Relationship Id="rId74" Type="http://schemas.openxmlformats.org/officeDocument/2006/relationships/hyperlink" Target="https://www.mediapost.com/publications/article/331967/dating-app-choices-reveal-brand-preferences.html" TargetMode="External" /><Relationship Id="rId75" Type="http://schemas.openxmlformats.org/officeDocument/2006/relationships/hyperlink" Target="https://www.mediapost.com/publications/article/334340/teletrax-iqmedia-form-kinetiq-combie-paid-ads-e.html" TargetMode="External" /><Relationship Id="rId76" Type="http://schemas.openxmlformats.org/officeDocument/2006/relationships/hyperlink" Target="https://www.mediapost.com/publications/article/334340/teletrax-iqmedia-form-kinetiq-combie-paid-ads-e.html" TargetMode="External" /><Relationship Id="rId77" Type="http://schemas.openxmlformats.org/officeDocument/2006/relationships/hyperlink" Target="https://www.mediapost.com/publications/article/331967/dating-app-choices-reveal-brand-preferences.html" TargetMode="External" /><Relationship Id="rId78" Type="http://schemas.openxmlformats.org/officeDocument/2006/relationships/hyperlink" Target="https://www.mediapost.com/publications/article/331967/dating-app-choices-reveal-brand-preferences.html" TargetMode="External" /><Relationship Id="rId79" Type="http://schemas.openxmlformats.org/officeDocument/2006/relationships/hyperlink" Target="https://www.mediapost.com/publications/article/331967/dating-app-choices-reveal-brand-preferences.html" TargetMode="External" /><Relationship Id="rId80" Type="http://schemas.openxmlformats.org/officeDocument/2006/relationships/hyperlink" Target="https://www.mediapost.com/publications/article/331967/dating-app-choices-reveal-brand-preferences.html" TargetMode="External" /><Relationship Id="rId81" Type="http://schemas.openxmlformats.org/officeDocument/2006/relationships/hyperlink" Target="http://www.businessofapps.com/news/brands-are-spending-more-on-pinterest-and-snapchat-ads-says-4c-insights/" TargetMode="External" /><Relationship Id="rId82" Type="http://schemas.openxmlformats.org/officeDocument/2006/relationships/hyperlink" Target="http://www.businessofapps.com/news/brands-are-spending-more-on-pinterest-and-snapchat-ads-says-4c-insights/" TargetMode="External" /><Relationship Id="rId83" Type="http://schemas.openxmlformats.org/officeDocument/2006/relationships/hyperlink" Target="http://www.businessofapps.com/news/brands-are-spending-more-on-pinterest-and-snapchat-ads-says-4c-insights/" TargetMode="External" /><Relationship Id="rId84" Type="http://schemas.openxmlformats.org/officeDocument/2006/relationships/hyperlink" Target="https://www.socialshakeupshow.com/2019-movers-and-shakers-winners/#.XIcHFHCS7jg.twitter" TargetMode="External" /><Relationship Id="rId85" Type="http://schemas.openxmlformats.org/officeDocument/2006/relationships/hyperlink" Target="https://www.4cinsights.com/2019/03/25/episode-12-luxury-time-feat-annastasia-seebohm/" TargetMode="External" /><Relationship Id="rId86" Type="http://schemas.openxmlformats.org/officeDocument/2006/relationships/hyperlink" Target="https://shortyawards.com/11th/the-kentucky-way-with-woodford-reserve" TargetMode="External" /><Relationship Id="rId87" Type="http://schemas.openxmlformats.org/officeDocument/2006/relationships/hyperlink" Target="https://www.4cinsights.com/2019/04/22/episode-15-everythings-free-internet-feat-jonah-goodhart/" TargetMode="External" /><Relationship Id="rId88" Type="http://schemas.openxmlformats.org/officeDocument/2006/relationships/hyperlink" Target="https://adexchanger.com/tv-and-video/dtc-adoption-will-help-make-tv-a-performance-medium/" TargetMode="External" /><Relationship Id="rId89" Type="http://schemas.openxmlformats.org/officeDocument/2006/relationships/hyperlink" Target="https://adexchanger.com/data-driven-thinking/marketing-isnt-the-only-way-to-go-direct-to-consumer/" TargetMode="External" /><Relationship Id="rId90" Type="http://schemas.openxmlformats.org/officeDocument/2006/relationships/hyperlink" Target="https://adexchanger.com/tv-and-video/dtc-adoption-will-help-make-tv-a-performance-medium/" TargetMode="External" /><Relationship Id="rId91" Type="http://schemas.openxmlformats.org/officeDocument/2006/relationships/hyperlink" Target="https://adexchanger.com/data-driven-thinking/marketing-isnt-the-only-way-to-go-direct-to-consumer/" TargetMode="External" /><Relationship Id="rId92" Type="http://schemas.openxmlformats.org/officeDocument/2006/relationships/hyperlink" Target="https://adexchanger.com/tv-and-video/dtc-adoption-will-help-make-tv-a-performance-medium/" TargetMode="External" /><Relationship Id="rId93" Type="http://schemas.openxmlformats.org/officeDocument/2006/relationships/hyperlink" Target="https://adexchanger.com/data-driven-thinking/marketing-isnt-the-only-way-to-go-direct-to-consumer/" TargetMode="External" /><Relationship Id="rId94" Type="http://schemas.openxmlformats.org/officeDocument/2006/relationships/hyperlink" Target="https://adexchanger.com/data-driven-thinking/marketing-isnt-the-only-way-to-go-direct-to-consumer/" TargetMode="External" /><Relationship Id="rId95" Type="http://schemas.openxmlformats.org/officeDocument/2006/relationships/hyperlink" Target="https://www.4cinsights.com/2019/03/25/episode-12-luxury-time-feat-annastasia-seebohm/" TargetMode="External" /><Relationship Id="rId96" Type="http://schemas.openxmlformats.org/officeDocument/2006/relationships/hyperlink" Target="https://twitter.com/thesqueezecast/status/1110296260400025600" TargetMode="External" /><Relationship Id="rId97" Type="http://schemas.openxmlformats.org/officeDocument/2006/relationships/hyperlink" Target="http://foundremote.com/retailers-join-december-tv-social-lift-rankings-leading-into-holidays" TargetMode="External" /><Relationship Id="rId98" Type="http://schemas.openxmlformats.org/officeDocument/2006/relationships/hyperlink" Target="http://www.4cinsights.com/stateofmedia" TargetMode="External" /><Relationship Id="rId99" Type="http://schemas.openxmlformats.org/officeDocument/2006/relationships/hyperlink" Target="https://www.4cinsights.com/2019/02/06/4c-launches-audience-driven-upfronts-planning-solution-optimize-tv-ad-budgets/" TargetMode="External" /><Relationship Id="rId100" Type="http://schemas.openxmlformats.org/officeDocument/2006/relationships/hyperlink" Target="https://www.4cinsights.com/resource/january-2019-us-tv-ad-rankings/" TargetMode="External" /><Relationship Id="rId101" Type="http://schemas.openxmlformats.org/officeDocument/2006/relationships/hyperlink" Target="https://www.4cinsights.com/2019/02/06/4c-launches-audience-driven-upfronts-planning-solution-optimize-tv-ad-budgets/" TargetMode="External" /><Relationship Id="rId102" Type="http://schemas.openxmlformats.org/officeDocument/2006/relationships/hyperlink" Target="https://www.4cinsights.com/resource/january-2019-us-tv-ad-rankings/" TargetMode="External" /><Relationship Id="rId103" Type="http://schemas.openxmlformats.org/officeDocument/2006/relationships/hyperlink" Target="https://www.linkedin.com/pulse/now-deep-freeze-thoughts-polarvortex2019-aaron-goldman/?published=t" TargetMode="External" /><Relationship Id="rId104" Type="http://schemas.openxmlformats.org/officeDocument/2006/relationships/hyperlink" Target="https://www.4cinsights.com/2019/02/07/4c-state-media-parsing-d2c-phenomenon/" TargetMode="External" /><Relationship Id="rId105" Type="http://schemas.openxmlformats.org/officeDocument/2006/relationships/hyperlink" Target="https://www.4cinsights.com/2019/02/21/love-air-affinities-clear/" TargetMode="External" /><Relationship Id="rId106" Type="http://schemas.openxmlformats.org/officeDocument/2006/relationships/hyperlink" Target="https://www.4cinsights.com/2019/02/28/brands-can-learn-sneakergate/" TargetMode="External" /><Relationship Id="rId107" Type="http://schemas.openxmlformats.org/officeDocument/2006/relationships/hyperlink" Target="https://www.4cinsights.com/2019/03/07/no-longer-interrupt-regularly-scheduled-program/" TargetMode="External" /><Relationship Id="rId108" Type="http://schemas.openxmlformats.org/officeDocument/2006/relationships/hyperlink" Target="https://www.4cinsights.com/2019/03/14/pinterest-power-promotion/" TargetMode="External" /><Relationship Id="rId109" Type="http://schemas.openxmlformats.org/officeDocument/2006/relationships/hyperlink" Target="https://www.4cinsights.com/2019/03/21/facebook-future-living-room/" TargetMode="External" /><Relationship Id="rId110" Type="http://schemas.openxmlformats.org/officeDocument/2006/relationships/hyperlink" Target="https://www.4cinsights.com/2019/03/28/march-madness-affinity-zion/" TargetMode="External" /><Relationship Id="rId111" Type="http://schemas.openxmlformats.org/officeDocument/2006/relationships/hyperlink" Target="https://www.4cinsights.com/2019/04/04/pity-april-fool/" TargetMode="External" /><Relationship Id="rId112" Type="http://schemas.openxmlformats.org/officeDocument/2006/relationships/hyperlink" Target="https://www.4cinsights.com/resource/report-no-name/" TargetMode="External" /><Relationship Id="rId113" Type="http://schemas.openxmlformats.org/officeDocument/2006/relationships/hyperlink" Target="https://www.linkedin.com/pulse/now-deep-freeze-thoughts-polarvortex2019-aaron-goldman/?published=t" TargetMode="External" /><Relationship Id="rId114"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115" Type="http://schemas.openxmlformats.org/officeDocument/2006/relationships/hyperlink" Target="https://www.4cinsights.com/2019/02/06/4c-launches-audience-driven-upfronts-planning-solution-optimize-tv-ad-budgets/" TargetMode="External" /><Relationship Id="rId116" Type="http://schemas.openxmlformats.org/officeDocument/2006/relationships/hyperlink" Target="https://www.4cinsights.com/2019/02/07/4c-state-media-parsing-d2c-phenomenon/" TargetMode="External" /><Relationship Id="rId117" Type="http://schemas.openxmlformats.org/officeDocument/2006/relationships/hyperlink" Target="https://www.4cinsights.com/2019/02/14/rising-challenger-brands/" TargetMode="External" /><Relationship Id="rId118" Type="http://schemas.openxmlformats.org/officeDocument/2006/relationships/hyperlink" Target="https://www.4cinsights.com/2019/02/06/4c-launches-audience-driven-upfronts-planning-solution-optimize-tv-ad-budgets/" TargetMode="External" /><Relationship Id="rId119" Type="http://schemas.openxmlformats.org/officeDocument/2006/relationships/hyperlink" Target="https://www.4cinsights.com/2019/02/21/love-air-affinities-clear/" TargetMode="External" /><Relationship Id="rId120" Type="http://schemas.openxmlformats.org/officeDocument/2006/relationships/hyperlink" Target="https://www.4cinsights.com/2019/02/28/brands-can-learn-sneakergate/" TargetMode="External" /><Relationship Id="rId121" Type="http://schemas.openxmlformats.org/officeDocument/2006/relationships/hyperlink" Target="https://www.4cinsights.com/2019/03/07/no-longer-interrupt-regularly-scheduled-program/" TargetMode="External" /><Relationship Id="rId122" Type="http://schemas.openxmlformats.org/officeDocument/2006/relationships/hyperlink" Target="https://www.4cinsights.com/2019/03/14/pinterest-power-promotion/" TargetMode="External" /><Relationship Id="rId123" Type="http://schemas.openxmlformats.org/officeDocument/2006/relationships/hyperlink" Target="https://www.4cinsights.com/2019/03/21/facebook-future-living-room/" TargetMode="External" /><Relationship Id="rId124" Type="http://schemas.openxmlformats.org/officeDocument/2006/relationships/hyperlink" Target="https://www.4cinsights.com/2019/03/28/march-madness-affinity-zion/" TargetMode="External" /><Relationship Id="rId125" Type="http://schemas.openxmlformats.org/officeDocument/2006/relationships/hyperlink" Target="https://www.4cinsights.com/2019/04/04/pity-april-fool/" TargetMode="External" /><Relationship Id="rId126" Type="http://schemas.openxmlformats.org/officeDocument/2006/relationships/hyperlink" Target="https://www.4cinsights.com/2019/04/10/4c-acquires-stake-in-iq-media-jointly-create-kinetiq-worlds-largest-unified-tv-intelligence-network/" TargetMode="External" /><Relationship Id="rId127" Type="http://schemas.openxmlformats.org/officeDocument/2006/relationships/hyperlink" Target="https://www.4cinsights.com/resource/report-no-name/" TargetMode="External" /><Relationship Id="rId128" Type="http://schemas.openxmlformats.org/officeDocument/2006/relationships/hyperlink" Target="https://www.4cinsights.com/2019/04/18/yes-virginia-linear-television/" TargetMode="External" /><Relationship Id="rId129" Type="http://schemas.openxmlformats.org/officeDocument/2006/relationships/hyperlink" Target="https://www.4cinsights.com/2019/02/06/4c-launches-audience-driven-upfronts-planning-solution-optimize-tv-ad-budgets/" TargetMode="External" /><Relationship Id="rId130" Type="http://schemas.openxmlformats.org/officeDocument/2006/relationships/hyperlink" Target="https://www.4cinsights.com/2019/02/06/4c-launches-audience-driven-upfronts-planning-solution-optimize-tv-ad-budgets/" TargetMode="External" /><Relationship Id="rId131" Type="http://schemas.openxmlformats.org/officeDocument/2006/relationships/hyperlink" Target="http://foundremote.com/cheetos-and-oreo-join-february-tv-social-lift-rankings/?platform=hootsuite" TargetMode="External" /><Relationship Id="rId132" Type="http://schemas.openxmlformats.org/officeDocument/2006/relationships/hyperlink" Target="http://t-mobile-and-starbucks-lead-january-tv-social-lift-rankings/?platform=hootsuite" TargetMode="External" /><Relationship Id="rId133" Type="http://schemas.openxmlformats.org/officeDocument/2006/relationships/hyperlink" Target="http://foundremote.com/cheetos-and-oreo-join-february-tv-social-lift-rankings/?platform=hootsuite" TargetMode="External" /><Relationship Id="rId134" Type="http://schemas.openxmlformats.org/officeDocument/2006/relationships/hyperlink" Target="http://foundremote.com/?p=3858" TargetMode="External" /><Relationship Id="rId135" Type="http://schemas.openxmlformats.org/officeDocument/2006/relationships/hyperlink" Target="https://progresspartners.com/news-1/progress-partners-advises-iq-media-on-its-transaction-with-4c" TargetMode="External" /><Relationship Id="rId136" Type="http://schemas.openxmlformats.org/officeDocument/2006/relationships/hyperlink" Target="https://www.4cinsights.com/2019/04/10/4c-acquires-stake-in-iq-media-jointly-create-kinetiq-worlds-largest-unified-tv-intelligence-network/" TargetMode="External" /><Relationship Id="rId137" Type="http://schemas.openxmlformats.org/officeDocument/2006/relationships/hyperlink" Target="https://4cinsights.com/stateofmedia?utm_source=twitter&amp;utm_medium=organic_social&amp;utm_campaign=wp_stateofmedia&amp;utm_content=q42018" TargetMode="External" /><Relationship Id="rId138"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139" Type="http://schemas.openxmlformats.org/officeDocument/2006/relationships/hyperlink" Target="https://www.4cinsights.com/resource/report-no-name/?utm_source=twitter&amp;utm_medium=organic_social&amp;utm_campaign=impactreports" TargetMode="External" /><Relationship Id="rId140" Type="http://schemas.openxmlformats.org/officeDocument/2006/relationships/hyperlink" Target="https://www.4cinsights.com/2019/02/06/4c-launches-audience-driven-upfronts-planning-solution-optimize-tv-ad-budgets/" TargetMode="External" /><Relationship Id="rId141" Type="http://schemas.openxmlformats.org/officeDocument/2006/relationships/hyperlink" Target="https://www.4cinsights.com/2019/02/06/4c-launches-audience-driven-upfronts-planning-solution-optimize-tv-ad-budgets/" TargetMode="External" /><Relationship Id="rId142" Type="http://schemas.openxmlformats.org/officeDocument/2006/relationships/hyperlink" Target="https://pbs.twimg.com/media/DzPSEQDUcAA_uCW.jpg" TargetMode="External" /><Relationship Id="rId143" Type="http://schemas.openxmlformats.org/officeDocument/2006/relationships/hyperlink" Target="https://pbs.twimg.com/media/DzPLOnBUcAAL2AF.jpg" TargetMode="External" /><Relationship Id="rId144" Type="http://schemas.openxmlformats.org/officeDocument/2006/relationships/hyperlink" Target="https://pbs.twimg.com/media/D0Hnc4zWoAACh5L.jpg" TargetMode="External" /><Relationship Id="rId145" Type="http://schemas.openxmlformats.org/officeDocument/2006/relationships/hyperlink" Target="https://pbs.twimg.com/tweet_video_thumb/D0v0dW5U0AYe7CE.jpg" TargetMode="External" /><Relationship Id="rId146" Type="http://schemas.openxmlformats.org/officeDocument/2006/relationships/hyperlink" Target="https://pbs.twimg.com/tweet_video_thumb/D0v02BrV4AEjiWt.jpg" TargetMode="External" /><Relationship Id="rId147" Type="http://schemas.openxmlformats.org/officeDocument/2006/relationships/hyperlink" Target="https://pbs.twimg.com/media/D0v1EYmUcAEISZq.jpg" TargetMode="External" /><Relationship Id="rId148" Type="http://schemas.openxmlformats.org/officeDocument/2006/relationships/hyperlink" Target="https://pbs.twimg.com/amplify_video_thumb/1102604587477884928/img/c-jM12L-r3QTfkir.jpg" TargetMode="External" /><Relationship Id="rId149" Type="http://schemas.openxmlformats.org/officeDocument/2006/relationships/hyperlink" Target="https://pbs.twimg.com/media/D04MbOSWwAAULGB.png" TargetMode="External" /><Relationship Id="rId150" Type="http://schemas.openxmlformats.org/officeDocument/2006/relationships/hyperlink" Target="https://pbs.twimg.com/media/D3VmG7tXoAAEv7j.jpg" TargetMode="External" /><Relationship Id="rId151" Type="http://schemas.openxmlformats.org/officeDocument/2006/relationships/hyperlink" Target="https://pbs.twimg.com/media/D3awIqwW0AESzYx.jpg" TargetMode="External" /><Relationship Id="rId152" Type="http://schemas.openxmlformats.org/officeDocument/2006/relationships/hyperlink" Target="https://pbs.twimg.com/media/D30LXcSW0AEZpEc.jpg" TargetMode="External" /><Relationship Id="rId153" Type="http://schemas.openxmlformats.org/officeDocument/2006/relationships/hyperlink" Target="https://pbs.twimg.com/media/D1J84y0X4AIO_YG.jpg" TargetMode="External" /><Relationship Id="rId154" Type="http://schemas.openxmlformats.org/officeDocument/2006/relationships/hyperlink" Target="https://pbs.twimg.com/media/D35IAZyX4AAhCJD.jpg" TargetMode="External" /><Relationship Id="rId155" Type="http://schemas.openxmlformats.org/officeDocument/2006/relationships/hyperlink" Target="https://pbs.twimg.com/media/Dyzig8WX0AA2kAz.jpg" TargetMode="External" /><Relationship Id="rId156" Type="http://schemas.openxmlformats.org/officeDocument/2006/relationships/hyperlink" Target="https://pbs.twimg.com/media/D33RU63X4AATk1D.jpg" TargetMode="External" /><Relationship Id="rId157" Type="http://schemas.openxmlformats.org/officeDocument/2006/relationships/hyperlink" Target="https://pbs.twimg.com/tweet_video_thumb/D2l4i9yWkAAxObB.jpg" TargetMode="External" /><Relationship Id="rId158" Type="http://schemas.openxmlformats.org/officeDocument/2006/relationships/hyperlink" Target="https://pbs.twimg.com/media/D3VmG7tXoAAEv7j.jpg" TargetMode="External" /><Relationship Id="rId159" Type="http://schemas.openxmlformats.org/officeDocument/2006/relationships/hyperlink" Target="https://pbs.twimg.com/tweet_video_thumb/DyvzWTiX0AIlpaH.jpg" TargetMode="External" /><Relationship Id="rId160" Type="http://schemas.openxmlformats.org/officeDocument/2006/relationships/hyperlink" Target="https://pbs.twimg.com/media/DzYk0g9XQAAfnIr.jpg" TargetMode="External" /><Relationship Id="rId161" Type="http://schemas.openxmlformats.org/officeDocument/2006/relationships/hyperlink" Target="https://pbs.twimg.com/media/D1Zg4dMX0AEa7_u.jpg" TargetMode="External" /><Relationship Id="rId162" Type="http://schemas.openxmlformats.org/officeDocument/2006/relationships/hyperlink" Target="https://pbs.twimg.com/media/D3UNHY4XoAAf4rD.jpg" TargetMode="External" /><Relationship Id="rId163" Type="http://schemas.openxmlformats.org/officeDocument/2006/relationships/hyperlink" Target="https://pbs.twimg.com/media/D3UNHY4XoAAf4rD.jpg" TargetMode="External" /><Relationship Id="rId164" Type="http://schemas.openxmlformats.org/officeDocument/2006/relationships/hyperlink" Target="https://pbs.twimg.com/media/D3yWBj6X4AIlb1d.jpg" TargetMode="External" /><Relationship Id="rId165" Type="http://schemas.openxmlformats.org/officeDocument/2006/relationships/hyperlink" Target="https://pbs.twimg.com/media/D3-UoSKWwAEvTHB.jpg" TargetMode="External" /><Relationship Id="rId166" Type="http://schemas.openxmlformats.org/officeDocument/2006/relationships/hyperlink" Target="https://pbs.twimg.com/media/D3-UoSKWwAEvTHB.jpg" TargetMode="External" /><Relationship Id="rId167" Type="http://schemas.openxmlformats.org/officeDocument/2006/relationships/hyperlink" Target="https://pbs.twimg.com/media/D411szeW0AE1rqU.jpg" TargetMode="External" /><Relationship Id="rId168" Type="http://schemas.openxmlformats.org/officeDocument/2006/relationships/hyperlink" Target="https://pbs.twimg.com/media/D42_JkUWkAAF--T.png" TargetMode="External" /><Relationship Id="rId169" Type="http://schemas.openxmlformats.org/officeDocument/2006/relationships/hyperlink" Target="https://pbs.twimg.com/tweet_video_thumb/D44EjpUUUAA5LB7.jpg" TargetMode="External" /><Relationship Id="rId170" Type="http://schemas.openxmlformats.org/officeDocument/2006/relationships/hyperlink" Target="http://pbs.twimg.com/profile_images/1077360975278424064/bZNcCNGJ_normal.jpg" TargetMode="External" /><Relationship Id="rId171" Type="http://schemas.openxmlformats.org/officeDocument/2006/relationships/hyperlink" Target="http://abs.twimg.com/sticky/default_profile_images/default_profile_normal.png" TargetMode="External" /><Relationship Id="rId172" Type="http://schemas.openxmlformats.org/officeDocument/2006/relationships/hyperlink" Target="http://pbs.twimg.com/profile_images/929138680576593922/eliLt5zU_normal.jpg" TargetMode="External" /><Relationship Id="rId173" Type="http://schemas.openxmlformats.org/officeDocument/2006/relationships/hyperlink" Target="http://pbs.twimg.com/profile_images/500328802434949120/cdCOH6PV_normal.png" TargetMode="External" /><Relationship Id="rId174" Type="http://schemas.openxmlformats.org/officeDocument/2006/relationships/hyperlink" Target="http://pbs.twimg.com/profile_images/1120615150422253568/UnN7bCxB_normal.jpg" TargetMode="External" /><Relationship Id="rId175" Type="http://schemas.openxmlformats.org/officeDocument/2006/relationships/hyperlink" Target="http://pbs.twimg.com/profile_images/512522213690310657/x-47dk3d_normal.jpeg" TargetMode="External" /><Relationship Id="rId176" Type="http://schemas.openxmlformats.org/officeDocument/2006/relationships/hyperlink" Target="http://pbs.twimg.com/profile_images/1428967810/civolution-C_icon_512X512_normal.jpg" TargetMode="External" /><Relationship Id="rId177" Type="http://schemas.openxmlformats.org/officeDocument/2006/relationships/hyperlink" Target="http://pbs.twimg.com/profile_images/3278150904/a4a0abec09486adaa3164ec8532f1161_normal.jpeg" TargetMode="External" /><Relationship Id="rId178" Type="http://schemas.openxmlformats.org/officeDocument/2006/relationships/hyperlink" Target="http://pbs.twimg.com/profile_images/895774330117775360/uS79j4tB_normal.jpg" TargetMode="External" /><Relationship Id="rId179" Type="http://schemas.openxmlformats.org/officeDocument/2006/relationships/hyperlink" Target="http://pbs.twimg.com/profile_images/3454769613/ab68b7cf7136ed8c2455e57da6b9f313_normal.jpeg" TargetMode="External" /><Relationship Id="rId180" Type="http://schemas.openxmlformats.org/officeDocument/2006/relationships/hyperlink" Target="https://pbs.twimg.com/media/DzPSEQDUcAA_uCW.jpg" TargetMode="External" /><Relationship Id="rId181" Type="http://schemas.openxmlformats.org/officeDocument/2006/relationships/hyperlink" Target="https://pbs.twimg.com/media/DzPLOnBUcAAL2AF.jpg" TargetMode="External" /><Relationship Id="rId182" Type="http://schemas.openxmlformats.org/officeDocument/2006/relationships/hyperlink" Target="http://pbs.twimg.com/profile_images/1090468020932235269/IN4VRA-4_normal.jpg" TargetMode="External" /><Relationship Id="rId183" Type="http://schemas.openxmlformats.org/officeDocument/2006/relationships/hyperlink" Target="http://pbs.twimg.com/profile_images/1107289751156084739/VDGA2HDN_normal.jpg" TargetMode="External" /><Relationship Id="rId184" Type="http://schemas.openxmlformats.org/officeDocument/2006/relationships/hyperlink" Target="http://pbs.twimg.com/profile_images/1084830514744315904/3xJRZdtv_normal.jpg" TargetMode="External" /><Relationship Id="rId185" Type="http://schemas.openxmlformats.org/officeDocument/2006/relationships/hyperlink" Target="http://pbs.twimg.com/profile_images/1741241334/image_normal.jpg" TargetMode="External" /><Relationship Id="rId186" Type="http://schemas.openxmlformats.org/officeDocument/2006/relationships/hyperlink" Target="http://pbs.twimg.com/profile_images/1741241334/image_normal.jpg" TargetMode="External" /><Relationship Id="rId187" Type="http://schemas.openxmlformats.org/officeDocument/2006/relationships/hyperlink" Target="http://pbs.twimg.com/profile_images/912827014658260992/7g8pBloe_normal.jpg" TargetMode="External" /><Relationship Id="rId188" Type="http://schemas.openxmlformats.org/officeDocument/2006/relationships/hyperlink" Target="http://pbs.twimg.com/profile_images/1097322201072709633/YqYamT_R_normal.jpg" TargetMode="External" /><Relationship Id="rId189" Type="http://schemas.openxmlformats.org/officeDocument/2006/relationships/hyperlink" Target="http://pbs.twimg.com/profile_images/1112404787591634952/u0aQ64vg_normal.png" TargetMode="External" /><Relationship Id="rId190" Type="http://schemas.openxmlformats.org/officeDocument/2006/relationships/hyperlink" Target="http://pbs.twimg.com/profile_images/787639115936169984/ZZrHzlvS_normal.jpg" TargetMode="External" /><Relationship Id="rId191" Type="http://schemas.openxmlformats.org/officeDocument/2006/relationships/hyperlink" Target="http://pbs.twimg.com/profile_images/787639115936169984/ZZrHzlvS_normal.jpg" TargetMode="External" /><Relationship Id="rId192" Type="http://schemas.openxmlformats.org/officeDocument/2006/relationships/hyperlink" Target="http://pbs.twimg.com/profile_images/1054847674334240768/XGasBs8s_normal.jpg" TargetMode="External" /><Relationship Id="rId193" Type="http://schemas.openxmlformats.org/officeDocument/2006/relationships/hyperlink" Target="https://pbs.twimg.com/media/D0Hnc4zWoAACh5L.jpg" TargetMode="External" /><Relationship Id="rId194" Type="http://schemas.openxmlformats.org/officeDocument/2006/relationships/hyperlink" Target="http://pbs.twimg.com/profile_images/979691111978446848/lv_NMgv7_normal.jpg" TargetMode="External" /><Relationship Id="rId195" Type="http://schemas.openxmlformats.org/officeDocument/2006/relationships/hyperlink" Target="http://pbs.twimg.com/profile_images/1102612681629057024/d5NN8Pd2_normal.jpg" TargetMode="External" /><Relationship Id="rId196" Type="http://schemas.openxmlformats.org/officeDocument/2006/relationships/hyperlink" Target="http://pbs.twimg.com/profile_images/1101696775122010115/TjESbw2D_normal.jpg" TargetMode="External" /><Relationship Id="rId197" Type="http://schemas.openxmlformats.org/officeDocument/2006/relationships/hyperlink" Target="http://pbs.twimg.com/profile_images/1098616417350381569/ynD8Lzov_normal.jpg" TargetMode="External" /><Relationship Id="rId198" Type="http://schemas.openxmlformats.org/officeDocument/2006/relationships/hyperlink" Target="https://pbs.twimg.com/tweet_video_thumb/D0v0dW5U0AYe7CE.jpg" TargetMode="External" /><Relationship Id="rId199" Type="http://schemas.openxmlformats.org/officeDocument/2006/relationships/hyperlink" Target="https://pbs.twimg.com/tweet_video_thumb/D0v02BrV4AEjiWt.jpg" TargetMode="External" /><Relationship Id="rId200" Type="http://schemas.openxmlformats.org/officeDocument/2006/relationships/hyperlink" Target="https://pbs.twimg.com/media/D0v1EYmUcAEISZq.jpg" TargetMode="External" /><Relationship Id="rId201" Type="http://schemas.openxmlformats.org/officeDocument/2006/relationships/hyperlink" Target="https://pbs.twimg.com/amplify_video_thumb/1102604587477884928/img/c-jM12L-r3QTfkir.jpg" TargetMode="External" /><Relationship Id="rId202" Type="http://schemas.openxmlformats.org/officeDocument/2006/relationships/hyperlink" Target="http://pbs.twimg.com/profile_images/1103775735108550661/n87QF0cl_normal.jpg" TargetMode="External" /><Relationship Id="rId203" Type="http://schemas.openxmlformats.org/officeDocument/2006/relationships/hyperlink" Target="http://pbs.twimg.com/profile_images/1104020076733304835/s9yxH8BS_normal.jpg" TargetMode="External" /><Relationship Id="rId204" Type="http://schemas.openxmlformats.org/officeDocument/2006/relationships/hyperlink" Target="https://pbs.twimg.com/media/D04MbOSWwAAULGB.png" TargetMode="External" /><Relationship Id="rId205" Type="http://schemas.openxmlformats.org/officeDocument/2006/relationships/hyperlink" Target="http://pbs.twimg.com/profile_images/2171419521/239_normal.jpg" TargetMode="External" /><Relationship Id="rId206" Type="http://schemas.openxmlformats.org/officeDocument/2006/relationships/hyperlink" Target="http://pbs.twimg.com/profile_images/1104087117267755008/u4Gg-_5z_normal.jpg" TargetMode="External" /><Relationship Id="rId207" Type="http://schemas.openxmlformats.org/officeDocument/2006/relationships/hyperlink" Target="http://pbs.twimg.com/profile_images/1012399937659650048/g3P_wcHP_normal.jpg" TargetMode="External" /><Relationship Id="rId208" Type="http://schemas.openxmlformats.org/officeDocument/2006/relationships/hyperlink" Target="http://pbs.twimg.com/profile_images/468502341/Julie4_normal.jpg" TargetMode="External" /><Relationship Id="rId209" Type="http://schemas.openxmlformats.org/officeDocument/2006/relationships/hyperlink" Target="http://pbs.twimg.com/profile_images/1112785610065018882/BBHQUIru_normal.jpg" TargetMode="External" /><Relationship Id="rId210" Type="http://schemas.openxmlformats.org/officeDocument/2006/relationships/hyperlink" Target="http://pbs.twimg.com/profile_images/480778854357667840/p6ikW16l_normal.png" TargetMode="External" /><Relationship Id="rId211" Type="http://schemas.openxmlformats.org/officeDocument/2006/relationships/hyperlink" Target="http://pbs.twimg.com/profile_images/1114613406282256384/z1GMDf8B_normal.jpg" TargetMode="External" /><Relationship Id="rId212" Type="http://schemas.openxmlformats.org/officeDocument/2006/relationships/hyperlink" Target="http://pbs.twimg.com/profile_images/847565712608550912/2nuKydg-_normal.jp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pbs.twimg.com/profile_images/690613263105708032/oYq-9eZ-_normal.jpg" TargetMode="External" /><Relationship Id="rId215" Type="http://schemas.openxmlformats.org/officeDocument/2006/relationships/hyperlink" Target="http://pbs.twimg.com/profile_images/378800000759409720/6f3e6929eaa3e35506f0f0e38fba8aec_normal.jpeg" TargetMode="External" /><Relationship Id="rId216" Type="http://schemas.openxmlformats.org/officeDocument/2006/relationships/hyperlink" Target="http://pbs.twimg.com/profile_images/1106774973094354944/Tj9HlyYT_normal.jpg" TargetMode="External" /><Relationship Id="rId217" Type="http://schemas.openxmlformats.org/officeDocument/2006/relationships/hyperlink" Target="http://pbs.twimg.com/profile_images/1098777496416219141/RU6Clkyk_normal.jpg" TargetMode="External" /><Relationship Id="rId218" Type="http://schemas.openxmlformats.org/officeDocument/2006/relationships/hyperlink" Target="http://pbs.twimg.com/profile_images/1016815290221563905/o8st2FEF_normal.jpg" TargetMode="External" /><Relationship Id="rId219" Type="http://schemas.openxmlformats.org/officeDocument/2006/relationships/hyperlink" Target="http://pbs.twimg.com/profile_images/868404731760312321/faAeQgxA_normal.jpg" TargetMode="External" /><Relationship Id="rId220" Type="http://schemas.openxmlformats.org/officeDocument/2006/relationships/hyperlink" Target="http://pbs.twimg.com/profile_images/576015433620451328/fgcEVFku_normal.jpeg" TargetMode="External" /><Relationship Id="rId221" Type="http://schemas.openxmlformats.org/officeDocument/2006/relationships/hyperlink" Target="http://pbs.twimg.com/profile_images/1113743737069473793/mHFe7MJS_normal.jpg" TargetMode="External" /><Relationship Id="rId222" Type="http://schemas.openxmlformats.org/officeDocument/2006/relationships/hyperlink" Target="https://pbs.twimg.com/media/D3VmG7tXoAAEv7j.jpg" TargetMode="External" /><Relationship Id="rId223" Type="http://schemas.openxmlformats.org/officeDocument/2006/relationships/hyperlink" Target="https://pbs.twimg.com/media/D3awIqwW0AESzYx.jpg" TargetMode="External" /><Relationship Id="rId224" Type="http://schemas.openxmlformats.org/officeDocument/2006/relationships/hyperlink" Target="http://pbs.twimg.com/profile_images/1082278449690099712/jNZxSA5E_normal.jpg" TargetMode="External" /><Relationship Id="rId225" Type="http://schemas.openxmlformats.org/officeDocument/2006/relationships/hyperlink" Target="http://pbs.twimg.com/profile_images/586867761357463552/LEf2A7n0_normal.jpg" TargetMode="External" /><Relationship Id="rId226" Type="http://schemas.openxmlformats.org/officeDocument/2006/relationships/hyperlink" Target="http://pbs.twimg.com/profile_images/586867761357463552/LEf2A7n0_normal.jpg" TargetMode="External" /><Relationship Id="rId227" Type="http://schemas.openxmlformats.org/officeDocument/2006/relationships/hyperlink" Target="http://pbs.twimg.com/profile_images/586867761357463552/LEf2A7n0_normal.jpg" TargetMode="External" /><Relationship Id="rId228" Type="http://schemas.openxmlformats.org/officeDocument/2006/relationships/hyperlink" Target="http://pbs.twimg.com/profile_images/705244349873917952/fcD6A8Ws_normal.jpg" TargetMode="External" /><Relationship Id="rId229" Type="http://schemas.openxmlformats.org/officeDocument/2006/relationships/hyperlink" Target="http://pbs.twimg.com/profile_images/677583735055908868/LtfulfsY_normal.jpg" TargetMode="External" /><Relationship Id="rId230" Type="http://schemas.openxmlformats.org/officeDocument/2006/relationships/hyperlink" Target="http://pbs.twimg.com/profile_images/1044964148877045766/T6B5a9G__normal.jpg" TargetMode="External" /><Relationship Id="rId231" Type="http://schemas.openxmlformats.org/officeDocument/2006/relationships/hyperlink" Target="http://pbs.twimg.com/profile_images/744896822230061057/NUe4UGzb_normal.jpg" TargetMode="External" /><Relationship Id="rId232" Type="http://schemas.openxmlformats.org/officeDocument/2006/relationships/hyperlink" Target="http://pbs.twimg.com/profile_images/504736293348069376/66Zr6u6S_normal.jpeg" TargetMode="External" /><Relationship Id="rId233" Type="http://schemas.openxmlformats.org/officeDocument/2006/relationships/hyperlink" Target="http://pbs.twimg.com/profile_images/1011950369084182528/_OZhc85Y_normal.jpg" TargetMode="External" /><Relationship Id="rId234" Type="http://schemas.openxmlformats.org/officeDocument/2006/relationships/hyperlink" Target="http://pbs.twimg.com/profile_images/1469793648/image_normal.jpg" TargetMode="External" /><Relationship Id="rId235" Type="http://schemas.openxmlformats.org/officeDocument/2006/relationships/hyperlink" Target="http://pbs.twimg.com/profile_images/961704132049588224/qXQVr4fI_normal.jpg" TargetMode="External" /><Relationship Id="rId236" Type="http://schemas.openxmlformats.org/officeDocument/2006/relationships/hyperlink" Target="http://pbs.twimg.com/profile_images/961704132049588224/qXQVr4fI_normal.jpg" TargetMode="External" /><Relationship Id="rId237" Type="http://schemas.openxmlformats.org/officeDocument/2006/relationships/hyperlink" Target="https://pbs.twimg.com/media/D30LXcSW0AEZpEc.jpg" TargetMode="External" /><Relationship Id="rId238" Type="http://schemas.openxmlformats.org/officeDocument/2006/relationships/hyperlink" Target="http://pbs.twimg.com/profile_images/1029743794466553856/PamnnL1-_normal.jpg" TargetMode="External" /><Relationship Id="rId239" Type="http://schemas.openxmlformats.org/officeDocument/2006/relationships/hyperlink" Target="http://pbs.twimg.com/profile_images/1010125647665139713/fWf-9ej3_normal.jpg" TargetMode="External" /><Relationship Id="rId240" Type="http://schemas.openxmlformats.org/officeDocument/2006/relationships/hyperlink" Target="http://pbs.twimg.com/profile_images/984113808317837313/2aRCVbI4_normal.jpg" TargetMode="External" /><Relationship Id="rId241" Type="http://schemas.openxmlformats.org/officeDocument/2006/relationships/hyperlink" Target="https://pbs.twimg.com/media/D1J84y0X4AIO_YG.jpg" TargetMode="External" /><Relationship Id="rId242" Type="http://schemas.openxmlformats.org/officeDocument/2006/relationships/hyperlink" Target="https://pbs.twimg.com/media/D35IAZyX4AAhCJD.jpg" TargetMode="External" /><Relationship Id="rId243" Type="http://schemas.openxmlformats.org/officeDocument/2006/relationships/hyperlink" Target="http://pbs.twimg.com/profile_images/1056998974270390272/5qirnnt5_normal.jpg" TargetMode="External" /><Relationship Id="rId244" Type="http://schemas.openxmlformats.org/officeDocument/2006/relationships/hyperlink" Target="http://pbs.twimg.com/profile_images/1077382450458869760/3pOMGfic_normal.jpg" TargetMode="External" /><Relationship Id="rId245" Type="http://schemas.openxmlformats.org/officeDocument/2006/relationships/hyperlink" Target="http://pbs.twimg.com/profile_images/2321094288/9yt12n2fil945ey37imn_normal.jpeg" TargetMode="External" /><Relationship Id="rId246" Type="http://schemas.openxmlformats.org/officeDocument/2006/relationships/hyperlink" Target="http://pbs.twimg.com/profile_images/2321094288/9yt12n2fil945ey37imn_normal.jpeg" TargetMode="External" /><Relationship Id="rId247" Type="http://schemas.openxmlformats.org/officeDocument/2006/relationships/hyperlink" Target="http://pbs.twimg.com/profile_images/819331001922920448/TCb6gYtx_normal.jpg" TargetMode="External" /><Relationship Id="rId248" Type="http://schemas.openxmlformats.org/officeDocument/2006/relationships/hyperlink" Target="http://pbs.twimg.com/profile_images/819331001922920448/TCb6gYtx_normal.jpg" TargetMode="External" /><Relationship Id="rId249" Type="http://schemas.openxmlformats.org/officeDocument/2006/relationships/hyperlink" Target="http://pbs.twimg.com/profile_images/950314498685939712/P-fb4dsM_normal.jpg" TargetMode="External" /><Relationship Id="rId250" Type="http://schemas.openxmlformats.org/officeDocument/2006/relationships/hyperlink" Target="http://pbs.twimg.com/profile_images/1116724804277686273/ZWYRxLns_normal.jpg" TargetMode="External" /><Relationship Id="rId251" Type="http://schemas.openxmlformats.org/officeDocument/2006/relationships/hyperlink" Target="http://abs.twimg.com/sticky/default_profile_images/default_profile_normal.png" TargetMode="External" /><Relationship Id="rId252" Type="http://schemas.openxmlformats.org/officeDocument/2006/relationships/hyperlink" Target="http://abs.twimg.com/sticky/default_profile_images/default_profile_normal.png" TargetMode="External" /><Relationship Id="rId253" Type="http://schemas.openxmlformats.org/officeDocument/2006/relationships/hyperlink" Target="http://pbs.twimg.com/profile_images/1083044129448316928/ApGPDkx1_normal.jpg" TargetMode="External" /><Relationship Id="rId254" Type="http://schemas.openxmlformats.org/officeDocument/2006/relationships/hyperlink" Target="http://pbs.twimg.com/profile_images/1039702463127998464/fvuv06v-_normal.jpg" TargetMode="External" /><Relationship Id="rId255" Type="http://schemas.openxmlformats.org/officeDocument/2006/relationships/hyperlink" Target="http://pbs.twimg.com/profile_images/1050696082173452293/OG0Ev-5L_normal.jpg" TargetMode="External" /><Relationship Id="rId256" Type="http://schemas.openxmlformats.org/officeDocument/2006/relationships/hyperlink" Target="http://pbs.twimg.com/profile_images/461867213415137280/puQ3418R_normal.jpeg" TargetMode="External" /><Relationship Id="rId257" Type="http://schemas.openxmlformats.org/officeDocument/2006/relationships/hyperlink" Target="http://pbs.twimg.com/profile_images/1118224948877778945/5DwUWQeX_normal.jpg" TargetMode="External" /><Relationship Id="rId258" Type="http://schemas.openxmlformats.org/officeDocument/2006/relationships/hyperlink" Target="http://pbs.twimg.com/profile_images/626456717086167040/c7aCdU5u_normal.png" TargetMode="External" /><Relationship Id="rId259" Type="http://schemas.openxmlformats.org/officeDocument/2006/relationships/hyperlink" Target="http://pbs.twimg.com/profile_images/679041598848696320/Cdf1SOnc_normal.png" TargetMode="External" /><Relationship Id="rId260" Type="http://schemas.openxmlformats.org/officeDocument/2006/relationships/hyperlink" Target="http://pbs.twimg.com/profile_images/686666576288845825/j138bbEs_normal.png" TargetMode="External" /><Relationship Id="rId261" Type="http://schemas.openxmlformats.org/officeDocument/2006/relationships/hyperlink" Target="https://pbs.twimg.com/media/Dyzig8WX0AA2kAz.jpg" TargetMode="External" /><Relationship Id="rId262" Type="http://schemas.openxmlformats.org/officeDocument/2006/relationships/hyperlink" Target="http://pbs.twimg.com/profile_images/686666576288845825/j138bbEs_normal.png" TargetMode="External" /><Relationship Id="rId263" Type="http://schemas.openxmlformats.org/officeDocument/2006/relationships/hyperlink" Target="https://pbs.twimg.com/media/D33RU63X4AATk1D.jpg" TargetMode="External" /><Relationship Id="rId264" Type="http://schemas.openxmlformats.org/officeDocument/2006/relationships/hyperlink" Target="http://pbs.twimg.com/profile_images/686666576288845825/j138bbEs_normal.png" TargetMode="External" /><Relationship Id="rId265" Type="http://schemas.openxmlformats.org/officeDocument/2006/relationships/hyperlink" Target="http://pbs.twimg.com/profile_images/697208585315418114/91W3s3GZ_normal.png" TargetMode="External" /><Relationship Id="rId266" Type="http://schemas.openxmlformats.org/officeDocument/2006/relationships/hyperlink" Target="http://pbs.twimg.com/profile_images/686666576288845825/j138bbEs_normal.png" TargetMode="External" /><Relationship Id="rId267" Type="http://schemas.openxmlformats.org/officeDocument/2006/relationships/hyperlink" Target="http://pbs.twimg.com/profile_images/686666576288845825/j138bbEs_normal.png" TargetMode="External" /><Relationship Id="rId268" Type="http://schemas.openxmlformats.org/officeDocument/2006/relationships/hyperlink" Target="http://pbs.twimg.com/profile_images/1045548097944920064/6RVOTk78_normal.jpg" TargetMode="External" /><Relationship Id="rId269" Type="http://schemas.openxmlformats.org/officeDocument/2006/relationships/hyperlink" Target="http://pbs.twimg.com/profile_images/686666576288845825/j138bbEs_normal.png" TargetMode="External" /><Relationship Id="rId270" Type="http://schemas.openxmlformats.org/officeDocument/2006/relationships/hyperlink" Target="https://pbs.twimg.com/tweet_video_thumb/D2l4i9yWkAAxObB.jpg" TargetMode="External" /><Relationship Id="rId271" Type="http://schemas.openxmlformats.org/officeDocument/2006/relationships/hyperlink" Target="http://pbs.twimg.com/profile_images/1045548097944920064/6RVOTk78_normal.jpg" TargetMode="External" /><Relationship Id="rId272" Type="http://schemas.openxmlformats.org/officeDocument/2006/relationships/hyperlink" Target="http://pbs.twimg.com/profile_images/686666576288845825/j138bbEs_normal.png" TargetMode="External" /><Relationship Id="rId273" Type="http://schemas.openxmlformats.org/officeDocument/2006/relationships/hyperlink" Target="http://pbs.twimg.com/profile_images/686666576288845825/j138bbEs_normal.png" TargetMode="External" /><Relationship Id="rId274" Type="http://schemas.openxmlformats.org/officeDocument/2006/relationships/hyperlink" Target="http://pbs.twimg.com/profile_images/1045548097944920064/6RVOTk78_normal.jpg" TargetMode="External" /><Relationship Id="rId275" Type="http://schemas.openxmlformats.org/officeDocument/2006/relationships/hyperlink" Target="http://pbs.twimg.com/profile_images/686666576288845825/j138bbEs_normal.png" TargetMode="External" /><Relationship Id="rId276" Type="http://schemas.openxmlformats.org/officeDocument/2006/relationships/hyperlink" Target="https://pbs.twimg.com/media/D3VmG7tXoAAEv7j.jpg" TargetMode="External" /><Relationship Id="rId277" Type="http://schemas.openxmlformats.org/officeDocument/2006/relationships/hyperlink" Target="http://pbs.twimg.com/profile_images/954416604288176128/zyl4in2S_normal.jpg" TargetMode="External" /><Relationship Id="rId278" Type="http://schemas.openxmlformats.org/officeDocument/2006/relationships/hyperlink" Target="http://pbs.twimg.com/profile_images/686666576288845825/j138bbEs_normal.png" TargetMode="External" /><Relationship Id="rId279" Type="http://schemas.openxmlformats.org/officeDocument/2006/relationships/hyperlink" Target="http://pbs.twimg.com/profile_images/1047511710339420162/DFsOKAQh_normal.jpg" TargetMode="External" /><Relationship Id="rId280" Type="http://schemas.openxmlformats.org/officeDocument/2006/relationships/hyperlink" Target="http://pbs.twimg.com/profile_images/686666576288845825/j138bbEs_normal.png" TargetMode="External" /><Relationship Id="rId281" Type="http://schemas.openxmlformats.org/officeDocument/2006/relationships/hyperlink" Target="http://pbs.twimg.com/profile_images/819331001922920448/TCb6gYtx_normal.jpg" TargetMode="External" /><Relationship Id="rId282" Type="http://schemas.openxmlformats.org/officeDocument/2006/relationships/hyperlink" Target="http://pbs.twimg.com/profile_images/819331001922920448/TCb6gYtx_normal.jpg" TargetMode="External" /><Relationship Id="rId283" Type="http://schemas.openxmlformats.org/officeDocument/2006/relationships/hyperlink" Target="http://pbs.twimg.com/profile_images/819331001922920448/TCb6gYtx_normal.jpg" TargetMode="External" /><Relationship Id="rId284" Type="http://schemas.openxmlformats.org/officeDocument/2006/relationships/hyperlink" Target="http://pbs.twimg.com/profile_images/819331001922920448/TCb6gYtx_normal.jpg" TargetMode="External" /><Relationship Id="rId285" Type="http://schemas.openxmlformats.org/officeDocument/2006/relationships/hyperlink" Target="http://pbs.twimg.com/profile_images/686666576288845825/j138bbEs_normal.png" TargetMode="External" /><Relationship Id="rId286" Type="http://schemas.openxmlformats.org/officeDocument/2006/relationships/hyperlink" Target="http://pbs.twimg.com/profile_images/686666576288845825/j138bbEs_normal.png" TargetMode="External" /><Relationship Id="rId287" Type="http://schemas.openxmlformats.org/officeDocument/2006/relationships/hyperlink" Target="http://pbs.twimg.com/profile_images/686666576288845825/j138bbEs_normal.png" TargetMode="External" /><Relationship Id="rId288" Type="http://schemas.openxmlformats.org/officeDocument/2006/relationships/hyperlink" Target="http://pbs.twimg.com/profile_images/683472631073497088/qZIheQxd_normal.jpg" TargetMode="External" /><Relationship Id="rId289" Type="http://schemas.openxmlformats.org/officeDocument/2006/relationships/hyperlink" Target="https://pbs.twimg.com/tweet_video_thumb/DyvzWTiX0AIlpaH.jpg" TargetMode="External" /><Relationship Id="rId290" Type="http://schemas.openxmlformats.org/officeDocument/2006/relationships/hyperlink" Target="http://pbs.twimg.com/profile_images/1115355458313658368/DnUx_ZNT_normal.jpg" TargetMode="External" /><Relationship Id="rId291" Type="http://schemas.openxmlformats.org/officeDocument/2006/relationships/hyperlink" Target="http://pbs.twimg.com/profile_images/825386307362787329/WlTqtdn6_normal.jpg" TargetMode="External" /><Relationship Id="rId292" Type="http://schemas.openxmlformats.org/officeDocument/2006/relationships/hyperlink" Target="http://pbs.twimg.com/profile_images/1011625208208338944/9bRLHwxq_normal.jpg" TargetMode="External" /><Relationship Id="rId293" Type="http://schemas.openxmlformats.org/officeDocument/2006/relationships/hyperlink" Target="http://pbs.twimg.com/profile_images/825386307362787329/WlTqtdn6_normal.jpg" TargetMode="External" /><Relationship Id="rId294" Type="http://schemas.openxmlformats.org/officeDocument/2006/relationships/hyperlink" Target="http://pbs.twimg.com/profile_images/825386307362787329/WlTqtdn6_normal.jpg" TargetMode="External" /><Relationship Id="rId295" Type="http://schemas.openxmlformats.org/officeDocument/2006/relationships/hyperlink" Target="http://pbs.twimg.com/profile_images/825386307362787329/WlTqtdn6_normal.jpg" TargetMode="External" /><Relationship Id="rId296" Type="http://schemas.openxmlformats.org/officeDocument/2006/relationships/hyperlink" Target="http://pbs.twimg.com/profile_images/825386307362787329/WlTqtdn6_normal.jpg" TargetMode="External" /><Relationship Id="rId297" Type="http://schemas.openxmlformats.org/officeDocument/2006/relationships/hyperlink" Target="http://pbs.twimg.com/profile_images/504729262/who_tweeted3_normal.gif" TargetMode="External" /><Relationship Id="rId298" Type="http://schemas.openxmlformats.org/officeDocument/2006/relationships/hyperlink" Target="http://pbs.twimg.com/profile_images/825386307362787329/WlTqtdn6_normal.jpg" TargetMode="External" /><Relationship Id="rId299" Type="http://schemas.openxmlformats.org/officeDocument/2006/relationships/hyperlink" Target="http://pbs.twimg.com/profile_images/825386307362787329/WlTqtdn6_normal.jpg" TargetMode="External" /><Relationship Id="rId300" Type="http://schemas.openxmlformats.org/officeDocument/2006/relationships/hyperlink" Target="http://pbs.twimg.com/profile_images/825386307362787329/WlTqtdn6_normal.jpg" TargetMode="External" /><Relationship Id="rId301" Type="http://schemas.openxmlformats.org/officeDocument/2006/relationships/hyperlink" Target="http://pbs.twimg.com/profile_images/825386307362787329/WlTqtdn6_normal.jpg" TargetMode="External" /><Relationship Id="rId302" Type="http://schemas.openxmlformats.org/officeDocument/2006/relationships/hyperlink" Target="http://pbs.twimg.com/profile_images/825386307362787329/WlTqtdn6_normal.jpg" TargetMode="External" /><Relationship Id="rId303" Type="http://schemas.openxmlformats.org/officeDocument/2006/relationships/hyperlink" Target="http://pbs.twimg.com/profile_images/504729262/who_tweeted3_normal.gif" TargetMode="External" /><Relationship Id="rId304" Type="http://schemas.openxmlformats.org/officeDocument/2006/relationships/hyperlink" Target="http://pbs.twimg.com/profile_images/504729262/who_tweeted3_normal.gif" TargetMode="External" /><Relationship Id="rId305" Type="http://schemas.openxmlformats.org/officeDocument/2006/relationships/hyperlink" Target="http://pbs.twimg.com/profile_images/504729262/who_tweeted3_normal.gif" TargetMode="External" /><Relationship Id="rId306" Type="http://schemas.openxmlformats.org/officeDocument/2006/relationships/hyperlink" Target="http://pbs.twimg.com/profile_images/1120395098800492549/hTxxjlBm_normal.png" TargetMode="External" /><Relationship Id="rId307" Type="http://schemas.openxmlformats.org/officeDocument/2006/relationships/hyperlink" Target="https://pbs.twimg.com/media/DzYk0g9XQAAfnIr.jpg" TargetMode="External" /><Relationship Id="rId308" Type="http://schemas.openxmlformats.org/officeDocument/2006/relationships/hyperlink" Target="http://pbs.twimg.com/profile_images/917498315092107264/wUNdoiyh_normal.jpg" TargetMode="External" /><Relationship Id="rId309" Type="http://schemas.openxmlformats.org/officeDocument/2006/relationships/hyperlink" Target="http://pbs.twimg.com/profile_images/917498315092107264/wUNdoiyh_normal.jpg" TargetMode="External" /><Relationship Id="rId310" Type="http://schemas.openxmlformats.org/officeDocument/2006/relationships/hyperlink" Target="http://pbs.twimg.com/profile_images/1045548097944920064/6RVOTk78_normal.jpg" TargetMode="External" /><Relationship Id="rId311" Type="http://schemas.openxmlformats.org/officeDocument/2006/relationships/hyperlink" Target="http://pbs.twimg.com/profile_images/686666576288845825/j138bbEs_normal.png" TargetMode="External" /><Relationship Id="rId312" Type="http://schemas.openxmlformats.org/officeDocument/2006/relationships/hyperlink" Target="http://pbs.twimg.com/profile_images/686666576288845825/j138bbEs_normal.png" TargetMode="External" /><Relationship Id="rId313" Type="http://schemas.openxmlformats.org/officeDocument/2006/relationships/hyperlink" Target="http://pbs.twimg.com/profile_images/504729262/who_tweeted3_normal.gif" TargetMode="External" /><Relationship Id="rId314" Type="http://schemas.openxmlformats.org/officeDocument/2006/relationships/hyperlink" Target="http://pbs.twimg.com/profile_images/1045548097944920064/6RVOTk78_normal.jpg" TargetMode="External" /><Relationship Id="rId315" Type="http://schemas.openxmlformats.org/officeDocument/2006/relationships/hyperlink" Target="http://pbs.twimg.com/profile_images/686666576288845825/j138bbEs_normal.png" TargetMode="External" /><Relationship Id="rId316" Type="http://schemas.openxmlformats.org/officeDocument/2006/relationships/hyperlink" Target="http://pbs.twimg.com/profile_images/504729262/who_tweeted3_normal.gif" TargetMode="External" /><Relationship Id="rId317" Type="http://schemas.openxmlformats.org/officeDocument/2006/relationships/hyperlink" Target="https://pbs.twimg.com/media/D1Zg4dMX0AEa7_u.jpg" TargetMode="External" /><Relationship Id="rId318" Type="http://schemas.openxmlformats.org/officeDocument/2006/relationships/hyperlink" Target="http://pbs.twimg.com/profile_images/504729262/who_tweeted3_normal.gif" TargetMode="External" /><Relationship Id="rId319" Type="http://schemas.openxmlformats.org/officeDocument/2006/relationships/hyperlink" Target="http://pbs.twimg.com/profile_images/1011312294255476740/DIl4zL-Q_normal.jpg" TargetMode="External" /><Relationship Id="rId320" Type="http://schemas.openxmlformats.org/officeDocument/2006/relationships/hyperlink" Target="http://pbs.twimg.com/profile_images/526748964175892480/eMBtL9uv_normal.jpeg" TargetMode="External" /><Relationship Id="rId321" Type="http://schemas.openxmlformats.org/officeDocument/2006/relationships/hyperlink" Target="http://pbs.twimg.com/profile_images/504729262/who_tweeted3_normal.gif" TargetMode="External" /><Relationship Id="rId322" Type="http://schemas.openxmlformats.org/officeDocument/2006/relationships/hyperlink" Target="http://pbs.twimg.com/profile_images/504729262/who_tweeted3_normal.gif" TargetMode="External" /><Relationship Id="rId323" Type="http://schemas.openxmlformats.org/officeDocument/2006/relationships/hyperlink" Target="http://pbs.twimg.com/profile_images/1045548097944920064/6RVOTk78_normal.jpg" TargetMode="External" /><Relationship Id="rId324" Type="http://schemas.openxmlformats.org/officeDocument/2006/relationships/hyperlink" Target="http://pbs.twimg.com/profile_images/686666576288845825/j138bbEs_normal.png" TargetMode="External" /><Relationship Id="rId325" Type="http://schemas.openxmlformats.org/officeDocument/2006/relationships/hyperlink" Target="http://pbs.twimg.com/profile_images/504729262/who_tweeted3_normal.gif" TargetMode="External" /><Relationship Id="rId326" Type="http://schemas.openxmlformats.org/officeDocument/2006/relationships/hyperlink" Target="http://pbs.twimg.com/profile_images/504729262/who_tweeted3_normal.gif" TargetMode="External" /><Relationship Id="rId327" Type="http://schemas.openxmlformats.org/officeDocument/2006/relationships/hyperlink" Target="http://pbs.twimg.com/profile_images/2383604654/tfl1xfov0col4lhvcur8_normal.png" TargetMode="External" /><Relationship Id="rId328" Type="http://schemas.openxmlformats.org/officeDocument/2006/relationships/hyperlink" Target="http://pbs.twimg.com/profile_images/2383604654/tfl1xfov0col4lhvcur8_normal.png" TargetMode="External" /><Relationship Id="rId329" Type="http://schemas.openxmlformats.org/officeDocument/2006/relationships/hyperlink" Target="http://pbs.twimg.com/profile_images/686666576288845825/j138bbEs_normal.png" TargetMode="External" /><Relationship Id="rId330" Type="http://schemas.openxmlformats.org/officeDocument/2006/relationships/hyperlink" Target="http://pbs.twimg.com/profile_images/686666576288845825/j138bbEs_normal.png" TargetMode="External" /><Relationship Id="rId331" Type="http://schemas.openxmlformats.org/officeDocument/2006/relationships/hyperlink" Target="http://pbs.twimg.com/profile_images/504729262/who_tweeted3_normal.gif" TargetMode="External" /><Relationship Id="rId332" Type="http://schemas.openxmlformats.org/officeDocument/2006/relationships/hyperlink" Target="http://pbs.twimg.com/profile_images/504729262/who_tweeted3_normal.gif" TargetMode="External" /><Relationship Id="rId333" Type="http://schemas.openxmlformats.org/officeDocument/2006/relationships/hyperlink" Target="http://pbs.twimg.com/profile_images/521086833665392640/LWY7m9NF_normal.png" TargetMode="External" /><Relationship Id="rId334" Type="http://schemas.openxmlformats.org/officeDocument/2006/relationships/hyperlink" Target="http://pbs.twimg.com/profile_images/1045548097944920064/6RVOTk78_normal.jpg" TargetMode="External" /><Relationship Id="rId335" Type="http://schemas.openxmlformats.org/officeDocument/2006/relationships/hyperlink" Target="http://pbs.twimg.com/profile_images/686666576288845825/j138bbEs_normal.png" TargetMode="External" /><Relationship Id="rId336" Type="http://schemas.openxmlformats.org/officeDocument/2006/relationships/hyperlink" Target="http://pbs.twimg.com/profile_images/686666576288845825/j138bbEs_normal.png" TargetMode="External" /><Relationship Id="rId337" Type="http://schemas.openxmlformats.org/officeDocument/2006/relationships/hyperlink" Target="http://pbs.twimg.com/profile_images/521086833665392640/LWY7m9NF_normal.png" TargetMode="External" /><Relationship Id="rId338" Type="http://schemas.openxmlformats.org/officeDocument/2006/relationships/hyperlink" Target="http://pbs.twimg.com/profile_images/686666576288845825/j138bbEs_normal.png" TargetMode="External" /><Relationship Id="rId339" Type="http://schemas.openxmlformats.org/officeDocument/2006/relationships/hyperlink" Target="http://pbs.twimg.com/profile_images/1045548097944920064/6RVOTk78_normal.jpg" TargetMode="External" /><Relationship Id="rId340" Type="http://schemas.openxmlformats.org/officeDocument/2006/relationships/hyperlink" Target="http://pbs.twimg.com/profile_images/1045548097944920064/6RVOTk78_normal.jpg" TargetMode="External" /><Relationship Id="rId341" Type="http://schemas.openxmlformats.org/officeDocument/2006/relationships/hyperlink" Target="http://pbs.twimg.com/profile_images/1045548097944920064/6RVOTk78_normal.jpg" TargetMode="External" /><Relationship Id="rId342" Type="http://schemas.openxmlformats.org/officeDocument/2006/relationships/hyperlink" Target="http://pbs.twimg.com/profile_images/1045548097944920064/6RVOTk78_normal.jpg" TargetMode="External" /><Relationship Id="rId343" Type="http://schemas.openxmlformats.org/officeDocument/2006/relationships/hyperlink" Target="http://pbs.twimg.com/profile_images/1045548097944920064/6RVOTk78_normal.jpg" TargetMode="External" /><Relationship Id="rId344" Type="http://schemas.openxmlformats.org/officeDocument/2006/relationships/hyperlink" Target="http://pbs.twimg.com/profile_images/686666576288845825/j138bbEs_normal.png" TargetMode="External" /><Relationship Id="rId345" Type="http://schemas.openxmlformats.org/officeDocument/2006/relationships/hyperlink" Target="http://pbs.twimg.com/profile_images/686666576288845825/j138bbEs_normal.png" TargetMode="External" /><Relationship Id="rId346" Type="http://schemas.openxmlformats.org/officeDocument/2006/relationships/hyperlink" Target="http://pbs.twimg.com/profile_images/686666576288845825/j138bbEs_normal.png" TargetMode="External" /><Relationship Id="rId347" Type="http://schemas.openxmlformats.org/officeDocument/2006/relationships/hyperlink" Target="http://pbs.twimg.com/profile_images/504729262/who_tweeted3_normal.gif" TargetMode="External" /><Relationship Id="rId348" Type="http://schemas.openxmlformats.org/officeDocument/2006/relationships/hyperlink" Target="http://pbs.twimg.com/profile_images/521086833665392640/LWY7m9NF_normal.png" TargetMode="External" /><Relationship Id="rId349" Type="http://schemas.openxmlformats.org/officeDocument/2006/relationships/hyperlink" Target="http://pbs.twimg.com/profile_images/686666576288845825/j138bbEs_normal.png" TargetMode="External" /><Relationship Id="rId350" Type="http://schemas.openxmlformats.org/officeDocument/2006/relationships/hyperlink" Target="http://pbs.twimg.com/profile_images/686666576288845825/j138bbEs_normal.png" TargetMode="External" /><Relationship Id="rId351" Type="http://schemas.openxmlformats.org/officeDocument/2006/relationships/hyperlink" Target="http://pbs.twimg.com/profile_images/686666576288845825/j138bbEs_normal.png" TargetMode="External" /><Relationship Id="rId352" Type="http://schemas.openxmlformats.org/officeDocument/2006/relationships/hyperlink" Target="http://pbs.twimg.com/profile_images/686666576288845825/j138bbEs_normal.png" TargetMode="External" /><Relationship Id="rId353" Type="http://schemas.openxmlformats.org/officeDocument/2006/relationships/hyperlink" Target="http://pbs.twimg.com/profile_images/686666576288845825/j138bbEs_normal.png" TargetMode="External" /><Relationship Id="rId354" Type="http://schemas.openxmlformats.org/officeDocument/2006/relationships/hyperlink" Target="http://pbs.twimg.com/profile_images/686666576288845825/j138bbEs_normal.png" TargetMode="External" /><Relationship Id="rId355" Type="http://schemas.openxmlformats.org/officeDocument/2006/relationships/hyperlink" Target="http://pbs.twimg.com/profile_images/686666576288845825/j138bbEs_normal.png" TargetMode="External" /><Relationship Id="rId356" Type="http://schemas.openxmlformats.org/officeDocument/2006/relationships/hyperlink" Target="http://pbs.twimg.com/profile_images/686666576288845825/j138bbEs_normal.png" TargetMode="External" /><Relationship Id="rId357" Type="http://schemas.openxmlformats.org/officeDocument/2006/relationships/hyperlink" Target="http://pbs.twimg.com/profile_images/686666576288845825/j138bbEs_normal.png" TargetMode="External" /><Relationship Id="rId358" Type="http://schemas.openxmlformats.org/officeDocument/2006/relationships/hyperlink" Target="https://pbs.twimg.com/media/D3UNHY4XoAAf4rD.jpg" TargetMode="External" /><Relationship Id="rId359" Type="http://schemas.openxmlformats.org/officeDocument/2006/relationships/hyperlink" Target="http://pbs.twimg.com/profile_images/686666576288845825/j138bbEs_normal.png" TargetMode="External" /><Relationship Id="rId360" Type="http://schemas.openxmlformats.org/officeDocument/2006/relationships/hyperlink" Target="http://pbs.twimg.com/profile_images/686666576288845825/j138bbEs_normal.png" TargetMode="External" /><Relationship Id="rId361" Type="http://schemas.openxmlformats.org/officeDocument/2006/relationships/hyperlink" Target="http://pbs.twimg.com/profile_images/504729262/who_tweeted3_normal.gif" TargetMode="External" /><Relationship Id="rId362" Type="http://schemas.openxmlformats.org/officeDocument/2006/relationships/hyperlink" Target="http://pbs.twimg.com/profile_images/504729262/who_tweeted3_normal.gif" TargetMode="External" /><Relationship Id="rId363" Type="http://schemas.openxmlformats.org/officeDocument/2006/relationships/hyperlink" Target="http://pbs.twimg.com/profile_images/504729262/who_tweeted3_normal.gif" TargetMode="External" /><Relationship Id="rId364" Type="http://schemas.openxmlformats.org/officeDocument/2006/relationships/hyperlink" Target="http://pbs.twimg.com/profile_images/504729262/who_tweeted3_normal.gif" TargetMode="External" /><Relationship Id="rId365" Type="http://schemas.openxmlformats.org/officeDocument/2006/relationships/hyperlink" Target="http://pbs.twimg.com/profile_images/504729262/who_tweeted3_normal.gif" TargetMode="External" /><Relationship Id="rId366" Type="http://schemas.openxmlformats.org/officeDocument/2006/relationships/hyperlink" Target="http://pbs.twimg.com/profile_images/504729262/who_tweeted3_normal.gif" TargetMode="External" /><Relationship Id="rId367" Type="http://schemas.openxmlformats.org/officeDocument/2006/relationships/hyperlink" Target="http://pbs.twimg.com/profile_images/504729262/who_tweeted3_normal.gif" TargetMode="External" /><Relationship Id="rId368" Type="http://schemas.openxmlformats.org/officeDocument/2006/relationships/hyperlink" Target="http://pbs.twimg.com/profile_images/504729262/who_tweeted3_normal.gif" TargetMode="External" /><Relationship Id="rId369" Type="http://schemas.openxmlformats.org/officeDocument/2006/relationships/hyperlink" Target="http://pbs.twimg.com/profile_images/504729262/who_tweeted3_normal.gif" TargetMode="External" /><Relationship Id="rId370" Type="http://schemas.openxmlformats.org/officeDocument/2006/relationships/hyperlink" Target="http://pbs.twimg.com/profile_images/504729262/who_tweeted3_normal.gif" TargetMode="External" /><Relationship Id="rId371" Type="http://schemas.openxmlformats.org/officeDocument/2006/relationships/hyperlink" Target="http://pbs.twimg.com/profile_images/504729262/who_tweeted3_normal.gif" TargetMode="External" /><Relationship Id="rId372" Type="http://schemas.openxmlformats.org/officeDocument/2006/relationships/hyperlink" Target="http://pbs.twimg.com/profile_images/504729262/who_tweeted3_normal.gif" TargetMode="External" /><Relationship Id="rId373" Type="http://schemas.openxmlformats.org/officeDocument/2006/relationships/hyperlink" Target="https://pbs.twimg.com/media/D3UNHY4XoAAf4rD.jpg" TargetMode="External" /><Relationship Id="rId374" Type="http://schemas.openxmlformats.org/officeDocument/2006/relationships/hyperlink" Target="https://pbs.twimg.com/media/D3yWBj6X4AIlb1d.jpg" TargetMode="External" /><Relationship Id="rId375" Type="http://schemas.openxmlformats.org/officeDocument/2006/relationships/hyperlink" Target="http://pbs.twimg.com/profile_images/504729262/who_tweeted3_normal.gif" TargetMode="External" /><Relationship Id="rId376" Type="http://schemas.openxmlformats.org/officeDocument/2006/relationships/hyperlink" Target="http://pbs.twimg.com/profile_images/504729262/who_tweeted3_normal.gif" TargetMode="External" /><Relationship Id="rId377" Type="http://schemas.openxmlformats.org/officeDocument/2006/relationships/hyperlink" Target="http://pbs.twimg.com/profile_images/521086833665392640/LWY7m9NF_normal.png" TargetMode="External" /><Relationship Id="rId378" Type="http://schemas.openxmlformats.org/officeDocument/2006/relationships/hyperlink" Target="http://pbs.twimg.com/profile_images/686666576288845825/j138bbEs_normal.png" TargetMode="External" /><Relationship Id="rId379" Type="http://schemas.openxmlformats.org/officeDocument/2006/relationships/hyperlink" Target="http://pbs.twimg.com/profile_images/521086833665392640/LWY7m9NF_normal.png" TargetMode="External" /><Relationship Id="rId380" Type="http://schemas.openxmlformats.org/officeDocument/2006/relationships/hyperlink" Target="https://pbs.twimg.com/media/D3-UoSKWwAEvTHB.jpg" TargetMode="External" /><Relationship Id="rId381" Type="http://schemas.openxmlformats.org/officeDocument/2006/relationships/hyperlink" Target="http://pbs.twimg.com/profile_images/856690870967336961/-wY6CITb_normal.jpg" TargetMode="External" /><Relationship Id="rId382" Type="http://schemas.openxmlformats.org/officeDocument/2006/relationships/hyperlink" Target="https://pbs.twimg.com/media/D3-UoSKWwAEvTHB.jpg" TargetMode="External" /><Relationship Id="rId383" Type="http://schemas.openxmlformats.org/officeDocument/2006/relationships/hyperlink" Target="https://pbs.twimg.com/media/D411szeW0AE1rqU.jpg" TargetMode="External" /><Relationship Id="rId384" Type="http://schemas.openxmlformats.org/officeDocument/2006/relationships/hyperlink" Target="http://pbs.twimg.com/profile_images/882650388733800449/azlcDkc-_normal.jpg" TargetMode="External" /><Relationship Id="rId385" Type="http://schemas.openxmlformats.org/officeDocument/2006/relationships/hyperlink" Target="http://pbs.twimg.com/profile_images/974750006568615936/KCZaYZyQ_normal.jpg" TargetMode="External" /><Relationship Id="rId386" Type="http://schemas.openxmlformats.org/officeDocument/2006/relationships/hyperlink" Target="https://pbs.twimg.com/media/D42_JkUWkAAF--T.png" TargetMode="External" /><Relationship Id="rId387" Type="http://schemas.openxmlformats.org/officeDocument/2006/relationships/hyperlink" Target="http://pbs.twimg.com/profile_images/686666576288845825/j138bbEs_normal.png" TargetMode="External" /><Relationship Id="rId388" Type="http://schemas.openxmlformats.org/officeDocument/2006/relationships/hyperlink" Target="http://pbs.twimg.com/profile_images/686666576288845825/j138bbEs_normal.png" TargetMode="External" /><Relationship Id="rId389" Type="http://schemas.openxmlformats.org/officeDocument/2006/relationships/hyperlink" Target="http://pbs.twimg.com/profile_images/686666576288845825/j138bbEs_normal.png" TargetMode="External" /><Relationship Id="rId390" Type="http://schemas.openxmlformats.org/officeDocument/2006/relationships/hyperlink" Target="http://pbs.twimg.com/profile_images/686666576288845825/j138bbEs_normal.png" TargetMode="External" /><Relationship Id="rId391" Type="http://schemas.openxmlformats.org/officeDocument/2006/relationships/hyperlink" Target="http://pbs.twimg.com/profile_images/1120801620181176320/9CxUJMvJ_normal.jpg" TargetMode="External" /><Relationship Id="rId392" Type="http://schemas.openxmlformats.org/officeDocument/2006/relationships/hyperlink" Target="https://pbs.twimg.com/tweet_video_thumb/D44EjpUUUAA5LB7.jpg" TargetMode="External" /><Relationship Id="rId393" Type="http://schemas.openxmlformats.org/officeDocument/2006/relationships/hyperlink" Target="https://twitter.com/#!/nasiry8_rashed/status/1091242744230625280" TargetMode="External" /><Relationship Id="rId394" Type="http://schemas.openxmlformats.org/officeDocument/2006/relationships/hyperlink" Target="https://twitter.com/#!/rizky97565602/status/1091805519973474304" TargetMode="External" /><Relationship Id="rId395" Type="http://schemas.openxmlformats.org/officeDocument/2006/relationships/hyperlink" Target="https://twitter.com/#!/leprunennecloic/status/1092787678498734082" TargetMode="External" /><Relationship Id="rId396" Type="http://schemas.openxmlformats.org/officeDocument/2006/relationships/hyperlink" Target="https://twitter.com/#!/andynobbs/status/1092877721376641025" TargetMode="External" /><Relationship Id="rId397" Type="http://schemas.openxmlformats.org/officeDocument/2006/relationships/hyperlink" Target="https://twitter.com/#!/lzankereu/status/1093164757820076035" TargetMode="External" /><Relationship Id="rId398" Type="http://schemas.openxmlformats.org/officeDocument/2006/relationships/hyperlink" Target="https://twitter.com/#!/adterpstra/status/1093251624716460032" TargetMode="External" /><Relationship Id="rId399" Type="http://schemas.openxmlformats.org/officeDocument/2006/relationships/hyperlink" Target="https://twitter.com/#!/civolution/status/1093251886654914561" TargetMode="External" /><Relationship Id="rId400" Type="http://schemas.openxmlformats.org/officeDocument/2006/relationships/hyperlink" Target="https://twitter.com/#!/ariellabrown/status/1093561534821920769" TargetMode="External" /><Relationship Id="rId401" Type="http://schemas.openxmlformats.org/officeDocument/2006/relationships/hyperlink" Target="https://twitter.com/#!/drviernow/status/1095357897238818816" TargetMode="External" /><Relationship Id="rId402" Type="http://schemas.openxmlformats.org/officeDocument/2006/relationships/hyperlink" Target="https://twitter.com/#!/jvuchicago/status/1095518749422219264" TargetMode="External" /><Relationship Id="rId403" Type="http://schemas.openxmlformats.org/officeDocument/2006/relationships/hyperlink" Target="https://twitter.com/#!/michelle_e_vu/status/1095450127492370434" TargetMode="External" /><Relationship Id="rId404" Type="http://schemas.openxmlformats.org/officeDocument/2006/relationships/hyperlink" Target="https://twitter.com/#!/g2_gabe/status/1095442595461955584" TargetMode="External" /><Relationship Id="rId405" Type="http://schemas.openxmlformats.org/officeDocument/2006/relationships/hyperlink" Target="https://twitter.com/#!/ryanbonnici/status/1095680233242529793" TargetMode="External" /><Relationship Id="rId406" Type="http://schemas.openxmlformats.org/officeDocument/2006/relationships/hyperlink" Target="https://twitter.com/#!/dee_marketing/status/1095681414178263040" TargetMode="External" /><Relationship Id="rId407" Type="http://schemas.openxmlformats.org/officeDocument/2006/relationships/hyperlink" Target="https://twitter.com/#!/typcaltee/status/1096111017778704384" TargetMode="External" /><Relationship Id="rId408" Type="http://schemas.openxmlformats.org/officeDocument/2006/relationships/hyperlink" Target="https://twitter.com/#!/jcmcafee/status/1092920060212072454" TargetMode="External" /><Relationship Id="rId409" Type="http://schemas.openxmlformats.org/officeDocument/2006/relationships/hyperlink" Target="https://twitter.com/#!/jcmcafee/status/1096123815220760576" TargetMode="External" /><Relationship Id="rId410" Type="http://schemas.openxmlformats.org/officeDocument/2006/relationships/hyperlink" Target="https://twitter.com/#!/woodardhortense/status/1096244167175520256" TargetMode="External" /><Relationship Id="rId411" Type="http://schemas.openxmlformats.org/officeDocument/2006/relationships/hyperlink" Target="https://twitter.com/#!/taliaferoedna67/status/1097249409472086016" TargetMode="External" /><Relationship Id="rId412" Type="http://schemas.openxmlformats.org/officeDocument/2006/relationships/hyperlink" Target="https://twitter.com/#!/samueljscott/status/1097467469063688193" TargetMode="External" /><Relationship Id="rId413" Type="http://schemas.openxmlformats.org/officeDocument/2006/relationships/hyperlink" Target="https://twitter.com/#!/alidamw/status/1093511010923761664" TargetMode="External" /><Relationship Id="rId414" Type="http://schemas.openxmlformats.org/officeDocument/2006/relationships/hyperlink" Target="https://twitter.com/#!/alidamw/status/1097493511551758338" TargetMode="External" /><Relationship Id="rId415" Type="http://schemas.openxmlformats.org/officeDocument/2006/relationships/hyperlink" Target="https://twitter.com/#!/tommccurdysr/status/1098768318360666112" TargetMode="External" /><Relationship Id="rId416" Type="http://schemas.openxmlformats.org/officeDocument/2006/relationships/hyperlink" Target="https://twitter.com/#!/lawrencemcgari9/status/1099414295060901890" TargetMode="External" /><Relationship Id="rId417" Type="http://schemas.openxmlformats.org/officeDocument/2006/relationships/hyperlink" Target="https://twitter.com/#!/ideonagency/status/1099731941874692097" TargetMode="External" /><Relationship Id="rId418" Type="http://schemas.openxmlformats.org/officeDocument/2006/relationships/hyperlink" Target="https://twitter.com/#!/aljohaniabdull5/status/1101110488136646658" TargetMode="External" /><Relationship Id="rId419" Type="http://schemas.openxmlformats.org/officeDocument/2006/relationships/hyperlink" Target="https://twitter.com/#!/rosekalel/status/1101807632720031749" TargetMode="External" /><Relationship Id="rId420" Type="http://schemas.openxmlformats.org/officeDocument/2006/relationships/hyperlink" Target="https://twitter.com/#!/ghzpyh6yi5wjg3r/status/1102242865848041473" TargetMode="External" /><Relationship Id="rId421" Type="http://schemas.openxmlformats.org/officeDocument/2006/relationships/hyperlink" Target="https://twitter.com/#!/ghzpyh6yi5wjg3r/status/1102243334116921344" TargetMode="External" /><Relationship Id="rId422" Type="http://schemas.openxmlformats.org/officeDocument/2006/relationships/hyperlink" Target="https://twitter.com/#!/ghzpyh6yi5wjg3r/status/1102243761583644672" TargetMode="External" /><Relationship Id="rId423" Type="http://schemas.openxmlformats.org/officeDocument/2006/relationships/hyperlink" Target="https://twitter.com/#!/ghzpyh6yi5wjg3r/status/1102243998704390144" TargetMode="External" /><Relationship Id="rId424" Type="http://schemas.openxmlformats.org/officeDocument/2006/relationships/hyperlink" Target="https://twitter.com/#!/surveymonkey/status/1102604838129479681" TargetMode="External" /><Relationship Id="rId425" Type="http://schemas.openxmlformats.org/officeDocument/2006/relationships/hyperlink" Target="https://twitter.com/#!/samspearsevans/status/1102607968091205632" TargetMode="External" /><Relationship Id="rId426" Type="http://schemas.openxmlformats.org/officeDocument/2006/relationships/hyperlink" Target="https://twitter.com/#!/mike77761978/status/1102832319285604352" TargetMode="External" /><Relationship Id="rId427" Type="http://schemas.openxmlformats.org/officeDocument/2006/relationships/hyperlink" Target="https://twitter.com/#!/mobyaffiliates/status/1102832622412197889" TargetMode="External" /><Relationship Id="rId428" Type="http://schemas.openxmlformats.org/officeDocument/2006/relationships/hyperlink" Target="https://twitter.com/#!/kiweeone/status/1103749457223581702" TargetMode="External" /><Relationship Id="rId429" Type="http://schemas.openxmlformats.org/officeDocument/2006/relationships/hyperlink" Target="https://twitter.com/#!/pwintpwint11/status/1104501162273726464" TargetMode="External" /><Relationship Id="rId430" Type="http://schemas.openxmlformats.org/officeDocument/2006/relationships/hyperlink" Target="https://twitter.com/#!/domnicastro/status/1105523805680734208" TargetMode="External" /><Relationship Id="rId431" Type="http://schemas.openxmlformats.org/officeDocument/2006/relationships/hyperlink" Target="https://twitter.com/#!/juliebhunt/status/1105529783721623553" TargetMode="External" /><Relationship Id="rId432" Type="http://schemas.openxmlformats.org/officeDocument/2006/relationships/hyperlink" Target="https://twitter.com/#!/cmarcmar2/status/1105720754908344320" TargetMode="External" /><Relationship Id="rId433" Type="http://schemas.openxmlformats.org/officeDocument/2006/relationships/hyperlink" Target="https://twitter.com/#!/swordandscript/status/1105840403285200897" TargetMode="External" /><Relationship Id="rId434" Type="http://schemas.openxmlformats.org/officeDocument/2006/relationships/hyperlink" Target="https://twitter.com/#!/supergrobanite/status/1107723193660465152" TargetMode="External" /><Relationship Id="rId435" Type="http://schemas.openxmlformats.org/officeDocument/2006/relationships/hyperlink" Target="https://twitter.com/#!/ronaldcpruettjr/status/1109068927735398403" TargetMode="External" /><Relationship Id="rId436" Type="http://schemas.openxmlformats.org/officeDocument/2006/relationships/hyperlink" Target="https://twitter.com/#!/sjnjkl/status/1110440659931013120" TargetMode="External" /><Relationship Id="rId437" Type="http://schemas.openxmlformats.org/officeDocument/2006/relationships/hyperlink" Target="https://twitter.com/#!/chadanni/status/1111648678635335681" TargetMode="External" /><Relationship Id="rId438" Type="http://schemas.openxmlformats.org/officeDocument/2006/relationships/hyperlink" Target="https://twitter.com/#!/gogooo85/status/1111715149164015617" TargetMode="External" /><Relationship Id="rId439" Type="http://schemas.openxmlformats.org/officeDocument/2006/relationships/hyperlink" Target="https://twitter.com/#!/paulsmi25487004/status/1112202905187053568" TargetMode="External" /><Relationship Id="rId440" Type="http://schemas.openxmlformats.org/officeDocument/2006/relationships/hyperlink" Target="https://twitter.com/#!/ean112530/status/1113123777553076224" TargetMode="External" /><Relationship Id="rId441" Type="http://schemas.openxmlformats.org/officeDocument/2006/relationships/hyperlink" Target="https://twitter.com/#!/irishangels/status/1113213292003188740" TargetMode="External" /><Relationship Id="rId442" Type="http://schemas.openxmlformats.org/officeDocument/2006/relationships/hyperlink" Target="https://twitter.com/#!/chicagoedgeblog/status/1113221381448192043" TargetMode="External" /><Relationship Id="rId443" Type="http://schemas.openxmlformats.org/officeDocument/2006/relationships/hyperlink" Target="https://twitter.com/#!/domerund/status/1113226047225507845" TargetMode="External" /><Relationship Id="rId444" Type="http://schemas.openxmlformats.org/officeDocument/2006/relationships/hyperlink" Target="https://twitter.com/#!/laughinliz2015/status/1113731290799407105" TargetMode="External" /><Relationship Id="rId445" Type="http://schemas.openxmlformats.org/officeDocument/2006/relationships/hyperlink" Target="https://twitter.com/#!/kcmctoday/status/1113913251006304256" TargetMode="External" /><Relationship Id="rId446" Type="http://schemas.openxmlformats.org/officeDocument/2006/relationships/hyperlink" Target="https://twitter.com/#!/newtechnw/status/1114271622112907266" TargetMode="External" /><Relationship Id="rId447" Type="http://schemas.openxmlformats.org/officeDocument/2006/relationships/hyperlink" Target="https://twitter.com/#!/masterclassing/status/1115927392248266752" TargetMode="External" /><Relationship Id="rId448" Type="http://schemas.openxmlformats.org/officeDocument/2006/relationships/hyperlink" Target="https://twitter.com/#!/melynib/status/1115891229403885569" TargetMode="External" /><Relationship Id="rId449" Type="http://schemas.openxmlformats.org/officeDocument/2006/relationships/hyperlink" Target="https://twitter.com/#!/melynib/status/1115893697449791488" TargetMode="External" /><Relationship Id="rId450" Type="http://schemas.openxmlformats.org/officeDocument/2006/relationships/hyperlink" Target="https://twitter.com/#!/melynib/status/1115928027714805760" TargetMode="External" /><Relationship Id="rId451" Type="http://schemas.openxmlformats.org/officeDocument/2006/relationships/hyperlink" Target="https://twitter.com/#!/locken8/status/1115969835572191233" TargetMode="External" /><Relationship Id="rId452" Type="http://schemas.openxmlformats.org/officeDocument/2006/relationships/hyperlink" Target="https://twitter.com/#!/jschoot2010/status/1115971893809565696" TargetMode="External" /><Relationship Id="rId453" Type="http://schemas.openxmlformats.org/officeDocument/2006/relationships/hyperlink" Target="https://twitter.com/#!/beet_tv/status/1115975554405150720" TargetMode="External" /><Relationship Id="rId454" Type="http://schemas.openxmlformats.org/officeDocument/2006/relationships/hyperlink" Target="https://twitter.com/#!/hershambuoy/status/1115978881603915776" TargetMode="External" /><Relationship Id="rId455" Type="http://schemas.openxmlformats.org/officeDocument/2006/relationships/hyperlink" Target="https://twitter.com/#!/mjmac01/status/1115987227706843136" TargetMode="External" /><Relationship Id="rId456" Type="http://schemas.openxmlformats.org/officeDocument/2006/relationships/hyperlink" Target="https://twitter.com/#!/channelvmedia/status/1115989952767115264" TargetMode="External" /><Relationship Id="rId457" Type="http://schemas.openxmlformats.org/officeDocument/2006/relationships/hyperlink" Target="https://twitter.com/#!/rcbasm/status/1116003895539580928" TargetMode="External" /><Relationship Id="rId458" Type="http://schemas.openxmlformats.org/officeDocument/2006/relationships/hyperlink" Target="https://twitter.com/#!/adamjrhawkins/status/1115943192967487488" TargetMode="External" /><Relationship Id="rId459" Type="http://schemas.openxmlformats.org/officeDocument/2006/relationships/hyperlink" Target="https://twitter.com/#!/adamjrhawkins/status/1116033640083927040" TargetMode="External" /><Relationship Id="rId460" Type="http://schemas.openxmlformats.org/officeDocument/2006/relationships/hyperlink" Target="https://twitter.com/#!/edisonventure/status/1116060781475397633" TargetMode="External" /><Relationship Id="rId461" Type="http://schemas.openxmlformats.org/officeDocument/2006/relationships/hyperlink" Target="https://twitter.com/#!/makopelman/status/1116030434062864385" TargetMode="External" /><Relationship Id="rId462" Type="http://schemas.openxmlformats.org/officeDocument/2006/relationships/hyperlink" Target="https://twitter.com/#!/mmmagtweets/status/1115893149950464000" TargetMode="External" /><Relationship Id="rId463" Type="http://schemas.openxmlformats.org/officeDocument/2006/relationships/hyperlink" Target="https://twitter.com/#!/alexvinogradov4/status/1116192187526582274" TargetMode="External" /><Relationship Id="rId464" Type="http://schemas.openxmlformats.org/officeDocument/2006/relationships/hyperlink" Target="https://twitter.com/#!/rapidtvnews/status/1104082451419287552" TargetMode="External" /><Relationship Id="rId465" Type="http://schemas.openxmlformats.org/officeDocument/2006/relationships/hyperlink" Target="https://twitter.com/#!/salespath/status/1116408934175318018" TargetMode="External" /><Relationship Id="rId466" Type="http://schemas.openxmlformats.org/officeDocument/2006/relationships/hyperlink" Target="https://twitter.com/#!/michaeltilus/status/1116442351763894273" TargetMode="External" /><Relationship Id="rId467" Type="http://schemas.openxmlformats.org/officeDocument/2006/relationships/hyperlink" Target="https://twitter.com/#!/claudiaguedesrj/status/1116461535503822854" TargetMode="External" /><Relationship Id="rId468" Type="http://schemas.openxmlformats.org/officeDocument/2006/relationships/hyperlink" Target="https://twitter.com/#!/scottwax/status/1093358707323387904" TargetMode="External" /><Relationship Id="rId469" Type="http://schemas.openxmlformats.org/officeDocument/2006/relationships/hyperlink" Target="https://twitter.com/#!/scottwax/status/1116536639134818304" TargetMode="External" /><Relationship Id="rId470" Type="http://schemas.openxmlformats.org/officeDocument/2006/relationships/hyperlink" Target="https://twitter.com/#!/inscapetv/status/1098598218974162944" TargetMode="External" /><Relationship Id="rId471" Type="http://schemas.openxmlformats.org/officeDocument/2006/relationships/hyperlink" Target="https://twitter.com/#!/inscapetv/status/1116710060422508544" TargetMode="External" /><Relationship Id="rId472" Type="http://schemas.openxmlformats.org/officeDocument/2006/relationships/hyperlink" Target="https://twitter.com/#!/martechadvisor/status/1116725225532665856" TargetMode="External" /><Relationship Id="rId473" Type="http://schemas.openxmlformats.org/officeDocument/2006/relationships/hyperlink" Target="https://twitter.com/#!/kinetiq_tv/status/1116766745656606721" TargetMode="External" /><Relationship Id="rId474" Type="http://schemas.openxmlformats.org/officeDocument/2006/relationships/hyperlink" Target="https://twitter.com/#!/pipinstalldsk/status/1117639697801580545" TargetMode="External" /><Relationship Id="rId475" Type="http://schemas.openxmlformats.org/officeDocument/2006/relationships/hyperlink" Target="https://twitter.com/#!/aliecebattreal1/status/1117744686603620353" TargetMode="External" /><Relationship Id="rId476" Type="http://schemas.openxmlformats.org/officeDocument/2006/relationships/hyperlink" Target="https://twitter.com/#!/gabbariele/status/1117799552919199744" TargetMode="External" /><Relationship Id="rId477" Type="http://schemas.openxmlformats.org/officeDocument/2006/relationships/hyperlink" Target="https://twitter.com/#!/retweett511/status/1118166201543294977" TargetMode="External" /><Relationship Id="rId478" Type="http://schemas.openxmlformats.org/officeDocument/2006/relationships/hyperlink" Target="https://twitter.com/#!/rachlyall/status/1118436162924941312" TargetMode="External" /><Relationship Id="rId479" Type="http://schemas.openxmlformats.org/officeDocument/2006/relationships/hyperlink" Target="https://twitter.com/#!/billwise/status/1059535913427054594" TargetMode="External" /><Relationship Id="rId480" Type="http://schemas.openxmlformats.org/officeDocument/2006/relationships/hyperlink" Target="https://twitter.com/#!/nchiselhurst/status/1118559041578590213" TargetMode="External" /><Relationship Id="rId481" Type="http://schemas.openxmlformats.org/officeDocument/2006/relationships/hyperlink" Target="https://twitter.com/#!/karankhanna/status/1118744340287746048" TargetMode="External" /><Relationship Id="rId482" Type="http://schemas.openxmlformats.org/officeDocument/2006/relationships/hyperlink" Target="https://twitter.com/#!/marketingland/status/1092517481674092546" TargetMode="External" /><Relationship Id="rId483" Type="http://schemas.openxmlformats.org/officeDocument/2006/relationships/hyperlink" Target="https://twitter.com/#!/4cinsights/status/1092521369752010755" TargetMode="External" /><Relationship Id="rId484" Type="http://schemas.openxmlformats.org/officeDocument/2006/relationships/hyperlink" Target="https://twitter.com/#!/4cinsights/status/1093497930567348224" TargetMode="External" /><Relationship Id="rId485" Type="http://schemas.openxmlformats.org/officeDocument/2006/relationships/hyperlink" Target="https://twitter.com/#!/4cinsights/status/1093619775304073217" TargetMode="External" /><Relationship Id="rId486" Type="http://schemas.openxmlformats.org/officeDocument/2006/relationships/hyperlink" Target="https://twitter.com/#!/rapidtvnews/status/1116278455669350400" TargetMode="External" /><Relationship Id="rId487" Type="http://schemas.openxmlformats.org/officeDocument/2006/relationships/hyperlink" Target="https://twitter.com/#!/4cinsights/status/1105177853753204737" TargetMode="External" /><Relationship Id="rId488" Type="http://schemas.openxmlformats.org/officeDocument/2006/relationships/hyperlink" Target="https://twitter.com/#!/cmswire/status/1105485373147250690" TargetMode="External" /><Relationship Id="rId489" Type="http://schemas.openxmlformats.org/officeDocument/2006/relationships/hyperlink" Target="https://twitter.com/#!/4cinsights/status/1105559126808117249" TargetMode="External" /><Relationship Id="rId490" Type="http://schemas.openxmlformats.org/officeDocument/2006/relationships/hyperlink" Target="https://twitter.com/#!/4cinsights/status/1107742283863130113" TargetMode="External" /><Relationship Id="rId491" Type="http://schemas.openxmlformats.org/officeDocument/2006/relationships/hyperlink" Target="https://twitter.com/#!/3g/status/1105483454555275264" TargetMode="External" /><Relationship Id="rId492" Type="http://schemas.openxmlformats.org/officeDocument/2006/relationships/hyperlink" Target="https://twitter.com/#!/4cinsights/status/1105532679586496519" TargetMode="External" /><Relationship Id="rId493" Type="http://schemas.openxmlformats.org/officeDocument/2006/relationships/hyperlink" Target="https://twitter.com/#!/shortyawards/status/1110551342211305472" TargetMode="External" /><Relationship Id="rId494" Type="http://schemas.openxmlformats.org/officeDocument/2006/relationships/hyperlink" Target="https://twitter.com/#!/3g/status/1110564119869050881" TargetMode="External" /><Relationship Id="rId495" Type="http://schemas.openxmlformats.org/officeDocument/2006/relationships/hyperlink" Target="https://twitter.com/#!/4cinsights/status/1110550768304697344" TargetMode="External" /><Relationship Id="rId496" Type="http://schemas.openxmlformats.org/officeDocument/2006/relationships/hyperlink" Target="https://twitter.com/#!/4cinsights/status/1110939361615532032" TargetMode="External" /><Relationship Id="rId497" Type="http://schemas.openxmlformats.org/officeDocument/2006/relationships/hyperlink" Target="https://twitter.com/#!/3g/status/1115644064244879361" TargetMode="External" /><Relationship Id="rId498" Type="http://schemas.openxmlformats.org/officeDocument/2006/relationships/hyperlink" Target="https://twitter.com/#!/4cinsights/status/1115651036608368640" TargetMode="External" /><Relationship Id="rId499" Type="http://schemas.openxmlformats.org/officeDocument/2006/relationships/hyperlink" Target="https://twitter.com/#!/4cinsights/status/1113908764921483264" TargetMode="External" /><Relationship Id="rId500" Type="http://schemas.openxmlformats.org/officeDocument/2006/relationships/hyperlink" Target="https://twitter.com/#!/digital_anupam/status/1115972578198208513" TargetMode="External" /><Relationship Id="rId501" Type="http://schemas.openxmlformats.org/officeDocument/2006/relationships/hyperlink" Target="https://twitter.com/#!/4cinsights/status/1115995099140435973" TargetMode="External" /><Relationship Id="rId502" Type="http://schemas.openxmlformats.org/officeDocument/2006/relationships/hyperlink" Target="https://twitter.com/#!/thesqueezecast/status/1116420816508473346" TargetMode="External" /><Relationship Id="rId503" Type="http://schemas.openxmlformats.org/officeDocument/2006/relationships/hyperlink" Target="https://twitter.com/#!/4cinsights/status/1116432249002627074" TargetMode="External" /><Relationship Id="rId504" Type="http://schemas.openxmlformats.org/officeDocument/2006/relationships/hyperlink" Target="https://twitter.com/#!/inscapetv/status/1092913270221037568" TargetMode="External" /><Relationship Id="rId505" Type="http://schemas.openxmlformats.org/officeDocument/2006/relationships/hyperlink" Target="https://twitter.com/#!/inscapetv/status/1093539027079245824" TargetMode="External" /><Relationship Id="rId506" Type="http://schemas.openxmlformats.org/officeDocument/2006/relationships/hyperlink" Target="https://twitter.com/#!/inscapetv/status/1096069052101988354" TargetMode="External" /><Relationship Id="rId507" Type="http://schemas.openxmlformats.org/officeDocument/2006/relationships/hyperlink" Target="https://twitter.com/#!/inscapetv/status/1110541924329357313" TargetMode="External" /><Relationship Id="rId508" Type="http://schemas.openxmlformats.org/officeDocument/2006/relationships/hyperlink" Target="https://twitter.com/#!/4cinsights/status/1096097879192682496" TargetMode="External" /><Relationship Id="rId509" Type="http://schemas.openxmlformats.org/officeDocument/2006/relationships/hyperlink" Target="https://twitter.com/#!/4cinsights/status/1116739790559485958" TargetMode="External" /><Relationship Id="rId510" Type="http://schemas.openxmlformats.org/officeDocument/2006/relationships/hyperlink" Target="https://twitter.com/#!/4cinsights/status/1118873078531072001" TargetMode="External" /><Relationship Id="rId511" Type="http://schemas.openxmlformats.org/officeDocument/2006/relationships/hyperlink" Target="https://twitter.com/#!/joycemsullivan/status/817191302521556992" TargetMode="External" /><Relationship Id="rId512" Type="http://schemas.openxmlformats.org/officeDocument/2006/relationships/hyperlink" Target="https://twitter.com/#!/ecava/status/1093234905079840768" TargetMode="External" /><Relationship Id="rId513" Type="http://schemas.openxmlformats.org/officeDocument/2006/relationships/hyperlink" Target="https://twitter.com/#!/nyeinnyeinnain5/status/1119120691708608512" TargetMode="External" /><Relationship Id="rId514" Type="http://schemas.openxmlformats.org/officeDocument/2006/relationships/hyperlink" Target="https://twitter.com/#!/broadsheetcomms/status/1091402930400514048" TargetMode="External" /><Relationship Id="rId515" Type="http://schemas.openxmlformats.org/officeDocument/2006/relationships/hyperlink" Target="https://twitter.com/#!/martechseries/status/1116347796641255425" TargetMode="External" /><Relationship Id="rId516" Type="http://schemas.openxmlformats.org/officeDocument/2006/relationships/hyperlink" Target="https://twitter.com/#!/broadsheetcomms/status/1092434698373091328" TargetMode="External" /><Relationship Id="rId517" Type="http://schemas.openxmlformats.org/officeDocument/2006/relationships/hyperlink" Target="https://twitter.com/#!/broadsheetcomms/status/1093560817050677249" TargetMode="External" /><Relationship Id="rId518" Type="http://schemas.openxmlformats.org/officeDocument/2006/relationships/hyperlink" Target="https://twitter.com/#!/broadsheetcomms/status/1117834309648441349" TargetMode="External" /><Relationship Id="rId519" Type="http://schemas.openxmlformats.org/officeDocument/2006/relationships/hyperlink" Target="https://twitter.com/#!/broadsheetcomms/status/1120389762936967172" TargetMode="External" /><Relationship Id="rId520" Type="http://schemas.openxmlformats.org/officeDocument/2006/relationships/hyperlink" Target="https://twitter.com/#!/aarongoldman/status/1098987142448103424" TargetMode="External" /><Relationship Id="rId521" Type="http://schemas.openxmlformats.org/officeDocument/2006/relationships/hyperlink" Target="https://twitter.com/#!/broadsheetcomms/status/1093514179552727040" TargetMode="External" /><Relationship Id="rId522" Type="http://schemas.openxmlformats.org/officeDocument/2006/relationships/hyperlink" Target="https://twitter.com/#!/broadsheetcomms/status/1093543078923784193" TargetMode="External" /><Relationship Id="rId523" Type="http://schemas.openxmlformats.org/officeDocument/2006/relationships/hyperlink" Target="https://twitter.com/#!/broadsheetcomms/status/1093612457136918529" TargetMode="External" /><Relationship Id="rId524" Type="http://schemas.openxmlformats.org/officeDocument/2006/relationships/hyperlink" Target="https://twitter.com/#!/broadsheetcomms/status/1096168508776423425" TargetMode="External" /><Relationship Id="rId525" Type="http://schemas.openxmlformats.org/officeDocument/2006/relationships/hyperlink" Target="https://twitter.com/#!/broadsheetcomms/status/1096414938522890240" TargetMode="External" /><Relationship Id="rId526" Type="http://schemas.openxmlformats.org/officeDocument/2006/relationships/hyperlink" Target="https://twitter.com/#!/aarongoldman/status/1091469763832885249" TargetMode="External" /><Relationship Id="rId527" Type="http://schemas.openxmlformats.org/officeDocument/2006/relationships/hyperlink" Target="https://twitter.com/#!/aarongoldman/status/1092438145898024960" TargetMode="External" /><Relationship Id="rId528" Type="http://schemas.openxmlformats.org/officeDocument/2006/relationships/hyperlink" Target="https://twitter.com/#!/aarongoldman/status/1093561451271372801" TargetMode="External" /><Relationship Id="rId529" Type="http://schemas.openxmlformats.org/officeDocument/2006/relationships/hyperlink" Target="https://twitter.com/#!/tanyagazdik/status/1096149352656052228" TargetMode="External" /><Relationship Id="rId530" Type="http://schemas.openxmlformats.org/officeDocument/2006/relationships/hyperlink" Target="https://twitter.com/#!/mediapost/status/1096104045054447616" TargetMode="External" /><Relationship Id="rId531" Type="http://schemas.openxmlformats.org/officeDocument/2006/relationships/hyperlink" Target="https://twitter.com/#!/mediapost/status/1115983788427948034" TargetMode="External" /><Relationship Id="rId532" Type="http://schemas.openxmlformats.org/officeDocument/2006/relationships/hyperlink" Target="https://twitter.com/#!/mediapost/status/1115984290859429896" TargetMode="External" /><Relationship Id="rId533" Type="http://schemas.openxmlformats.org/officeDocument/2006/relationships/hyperlink" Target="https://twitter.com/#!/3g/status/1097899075012382721" TargetMode="External" /><Relationship Id="rId534" Type="http://schemas.openxmlformats.org/officeDocument/2006/relationships/hyperlink" Target="https://twitter.com/#!/4cinsights/status/1096422859285630977" TargetMode="External" /><Relationship Id="rId535" Type="http://schemas.openxmlformats.org/officeDocument/2006/relationships/hyperlink" Target="https://twitter.com/#!/4cinsights/status/1098572946321408000" TargetMode="External" /><Relationship Id="rId536" Type="http://schemas.openxmlformats.org/officeDocument/2006/relationships/hyperlink" Target="https://twitter.com/#!/aarongoldman/status/1096249606550286336" TargetMode="External" /><Relationship Id="rId537" Type="http://schemas.openxmlformats.org/officeDocument/2006/relationships/hyperlink" Target="https://twitter.com/#!/3g/status/1102753523673063424" TargetMode="External" /><Relationship Id="rId538" Type="http://schemas.openxmlformats.org/officeDocument/2006/relationships/hyperlink" Target="https://twitter.com/#!/4cinsights/status/1102948846433456129" TargetMode="External" /><Relationship Id="rId539" Type="http://schemas.openxmlformats.org/officeDocument/2006/relationships/hyperlink" Target="https://twitter.com/#!/aarongoldman/status/1102753227727089682" TargetMode="External" /><Relationship Id="rId540" Type="http://schemas.openxmlformats.org/officeDocument/2006/relationships/hyperlink" Target="https://twitter.com/#!/aarongoldman/status/1105177285878001665" TargetMode="External" /><Relationship Id="rId541" Type="http://schemas.openxmlformats.org/officeDocument/2006/relationships/hyperlink" Target="https://twitter.com/#!/aarongoldman/status/1105275267818422273" TargetMode="External" /><Relationship Id="rId542" Type="http://schemas.openxmlformats.org/officeDocument/2006/relationships/hyperlink" Target="https://twitter.com/#!/instart/status/1105552589670617088" TargetMode="External" /><Relationship Id="rId543" Type="http://schemas.openxmlformats.org/officeDocument/2006/relationships/hyperlink" Target="https://twitter.com/#!/westmonroe/status/1105847988352618496" TargetMode="External" /><Relationship Id="rId544" Type="http://schemas.openxmlformats.org/officeDocument/2006/relationships/hyperlink" Target="https://twitter.com/#!/aarongoldman/status/1105558270343868417" TargetMode="External" /><Relationship Id="rId545" Type="http://schemas.openxmlformats.org/officeDocument/2006/relationships/hyperlink" Target="https://twitter.com/#!/aarongoldman/status/1115803528168185856" TargetMode="External" /><Relationship Id="rId546" Type="http://schemas.openxmlformats.org/officeDocument/2006/relationships/hyperlink" Target="https://twitter.com/#!/3g/status/1118546465012555776" TargetMode="External" /><Relationship Id="rId547" Type="http://schemas.openxmlformats.org/officeDocument/2006/relationships/hyperlink" Target="https://twitter.com/#!/4cinsights/status/1118601403218497536" TargetMode="External" /><Relationship Id="rId548" Type="http://schemas.openxmlformats.org/officeDocument/2006/relationships/hyperlink" Target="https://twitter.com/#!/aarongoldman/status/1118622024979451904" TargetMode="External" /><Relationship Id="rId549" Type="http://schemas.openxmlformats.org/officeDocument/2006/relationships/hyperlink" Target="https://twitter.com/#!/aarongoldman/status/1120439757954326528" TargetMode="External" /><Relationship Id="rId550" Type="http://schemas.openxmlformats.org/officeDocument/2006/relationships/hyperlink" Target="https://twitter.com/#!/adexchanger/status/1093505589232222208" TargetMode="External" /><Relationship Id="rId551" Type="http://schemas.openxmlformats.org/officeDocument/2006/relationships/hyperlink" Target="https://twitter.com/#!/adexchanger/status/1108709647719059457" TargetMode="External" /><Relationship Id="rId552" Type="http://schemas.openxmlformats.org/officeDocument/2006/relationships/hyperlink" Target="https://twitter.com/#!/4cinsights/status/1093524638133637120" TargetMode="External" /><Relationship Id="rId553" Type="http://schemas.openxmlformats.org/officeDocument/2006/relationships/hyperlink" Target="https://twitter.com/#!/4cinsights/status/1108731971767881729" TargetMode="External" /><Relationship Id="rId554" Type="http://schemas.openxmlformats.org/officeDocument/2006/relationships/hyperlink" Target="https://twitter.com/#!/aarongoldman/status/1093525227177422849" TargetMode="External" /><Relationship Id="rId555" Type="http://schemas.openxmlformats.org/officeDocument/2006/relationships/hyperlink" Target="https://twitter.com/#!/aarongoldman/status/1108881380996509696" TargetMode="External" /><Relationship Id="rId556" Type="http://schemas.openxmlformats.org/officeDocument/2006/relationships/hyperlink" Target="https://twitter.com/#!/lanceneuhauser/status/1109147942210940929" TargetMode="External" /><Relationship Id="rId557" Type="http://schemas.openxmlformats.org/officeDocument/2006/relationships/hyperlink" Target="https://twitter.com/#!/3g/status/1110299953115680768" TargetMode="External" /><Relationship Id="rId558" Type="http://schemas.openxmlformats.org/officeDocument/2006/relationships/hyperlink" Target="https://twitter.com/#!/4cinsights/status/1112791112345968640" TargetMode="External" /><Relationship Id="rId559" Type="http://schemas.openxmlformats.org/officeDocument/2006/relationships/hyperlink" Target="https://twitter.com/#!/4cinsights/status/1116055751276023809" TargetMode="External" /><Relationship Id="rId560" Type="http://schemas.openxmlformats.org/officeDocument/2006/relationships/hyperlink" Target="https://twitter.com/#!/lanceneuhauser/status/1111331866668343296" TargetMode="External" /><Relationship Id="rId561" Type="http://schemas.openxmlformats.org/officeDocument/2006/relationships/hyperlink" Target="https://twitter.com/#!/4cinsights/status/1110296872609107969" TargetMode="External" /><Relationship Id="rId562" Type="http://schemas.openxmlformats.org/officeDocument/2006/relationships/hyperlink" Target="https://twitter.com/#!/3g/status/1092813823206191105" TargetMode="External" /><Relationship Id="rId563" Type="http://schemas.openxmlformats.org/officeDocument/2006/relationships/hyperlink" Target="https://twitter.com/#!/3g/status/1092882842080735232" TargetMode="External" /><Relationship Id="rId564" Type="http://schemas.openxmlformats.org/officeDocument/2006/relationships/hyperlink" Target="https://twitter.com/#!/3g/status/1095350980332400640" TargetMode="External" /><Relationship Id="rId565" Type="http://schemas.openxmlformats.org/officeDocument/2006/relationships/hyperlink" Target="https://twitter.com/#!/3g/status/1100424514209497089" TargetMode="External" /><Relationship Id="rId566" Type="http://schemas.openxmlformats.org/officeDocument/2006/relationships/hyperlink" Target="https://twitter.com/#!/3g/status/1115988016772919296" TargetMode="External" /><Relationship Id="rId567" Type="http://schemas.openxmlformats.org/officeDocument/2006/relationships/hyperlink" Target="https://twitter.com/#!/4cinsights/status/1093236787911294984" TargetMode="External" /><Relationship Id="rId568" Type="http://schemas.openxmlformats.org/officeDocument/2006/relationships/hyperlink" Target="https://twitter.com/#!/4cinsights/status/1095357549182885889" TargetMode="External" /><Relationship Id="rId569" Type="http://schemas.openxmlformats.org/officeDocument/2006/relationships/hyperlink" Target="https://twitter.com/#!/4cinsights/status/1100434038756728833" TargetMode="External" /><Relationship Id="rId570" Type="http://schemas.openxmlformats.org/officeDocument/2006/relationships/hyperlink" Target="https://twitter.com/#!/aarongoldman/status/1092884265036140547" TargetMode="External" /><Relationship Id="rId571" Type="http://schemas.openxmlformats.org/officeDocument/2006/relationships/hyperlink" Target="https://twitter.com/#!/lanceneuhauser/status/1093502916864995330" TargetMode="External" /><Relationship Id="rId572" Type="http://schemas.openxmlformats.org/officeDocument/2006/relationships/hyperlink" Target="https://twitter.com/#!/4cinsights/status/1091445614901104640" TargetMode="External" /><Relationship Id="rId573" Type="http://schemas.openxmlformats.org/officeDocument/2006/relationships/hyperlink" Target="https://twitter.com/#!/4cinsights/status/1095034867388166145" TargetMode="External" /><Relationship Id="rId574" Type="http://schemas.openxmlformats.org/officeDocument/2006/relationships/hyperlink" Target="https://twitter.com/#!/4cinsights/status/1099009839144022021" TargetMode="External" /><Relationship Id="rId575" Type="http://schemas.openxmlformats.org/officeDocument/2006/relationships/hyperlink" Target="https://twitter.com/#!/4cinsights/status/1100111373508448256" TargetMode="External" /><Relationship Id="rId576" Type="http://schemas.openxmlformats.org/officeDocument/2006/relationships/hyperlink" Target="https://twitter.com/#!/4cinsights/status/1101502344976613377" TargetMode="External" /><Relationship Id="rId577" Type="http://schemas.openxmlformats.org/officeDocument/2006/relationships/hyperlink" Target="https://twitter.com/#!/4cinsights/status/1104036489678204928" TargetMode="External" /><Relationship Id="rId578" Type="http://schemas.openxmlformats.org/officeDocument/2006/relationships/hyperlink" Target="https://twitter.com/#!/4cinsights/status/1106264890883362817" TargetMode="External" /><Relationship Id="rId579" Type="http://schemas.openxmlformats.org/officeDocument/2006/relationships/hyperlink" Target="https://twitter.com/#!/4cinsights/status/1109134647609516033" TargetMode="External" /><Relationship Id="rId580" Type="http://schemas.openxmlformats.org/officeDocument/2006/relationships/hyperlink" Target="https://twitter.com/#!/4cinsights/status/1111355488199983105" TargetMode="External" /><Relationship Id="rId581" Type="http://schemas.openxmlformats.org/officeDocument/2006/relationships/hyperlink" Target="https://twitter.com/#!/4cinsights/status/1113868212154916870" TargetMode="External" /><Relationship Id="rId582" Type="http://schemas.openxmlformats.org/officeDocument/2006/relationships/hyperlink" Target="https://twitter.com/#!/4cinsights/status/1115980001738883072" TargetMode="External" /><Relationship Id="rId583" Type="http://schemas.openxmlformats.org/officeDocument/2006/relationships/hyperlink" Target="https://twitter.com/#!/4cinsights/status/1116443925995294720" TargetMode="External" /><Relationship Id="rId584" Type="http://schemas.openxmlformats.org/officeDocument/2006/relationships/hyperlink" Target="https://twitter.com/#!/aarongoldman/status/1090996928576278529" TargetMode="External" /><Relationship Id="rId585" Type="http://schemas.openxmlformats.org/officeDocument/2006/relationships/hyperlink" Target="https://twitter.com/#!/aarongoldman/status/1093188533806870528" TargetMode="External" /><Relationship Id="rId586" Type="http://schemas.openxmlformats.org/officeDocument/2006/relationships/hyperlink" Target="https://twitter.com/#!/aarongoldman/status/1093194002994745344" TargetMode="External" /><Relationship Id="rId587" Type="http://schemas.openxmlformats.org/officeDocument/2006/relationships/hyperlink" Target="https://twitter.com/#!/aarongoldman/status/1093539733253312513" TargetMode="External" /><Relationship Id="rId588" Type="http://schemas.openxmlformats.org/officeDocument/2006/relationships/hyperlink" Target="https://twitter.com/#!/aarongoldman/status/1096087328714559488" TargetMode="External" /><Relationship Id="rId589" Type="http://schemas.openxmlformats.org/officeDocument/2006/relationships/hyperlink" Target="https://twitter.com/#!/aarongoldman/status/1097866399068741632" TargetMode="External" /><Relationship Id="rId590" Type="http://schemas.openxmlformats.org/officeDocument/2006/relationships/hyperlink" Target="https://twitter.com/#!/aarongoldman/status/1098676642904489986" TargetMode="External" /><Relationship Id="rId591" Type="http://schemas.openxmlformats.org/officeDocument/2006/relationships/hyperlink" Target="https://twitter.com/#!/aarongoldman/status/1101153526162644992" TargetMode="External" /><Relationship Id="rId592" Type="http://schemas.openxmlformats.org/officeDocument/2006/relationships/hyperlink" Target="https://twitter.com/#!/aarongoldman/status/1103697766285488133" TargetMode="External" /><Relationship Id="rId593" Type="http://schemas.openxmlformats.org/officeDocument/2006/relationships/hyperlink" Target="https://twitter.com/#!/aarongoldman/status/1106236716212457473" TargetMode="External" /><Relationship Id="rId594" Type="http://schemas.openxmlformats.org/officeDocument/2006/relationships/hyperlink" Target="https://twitter.com/#!/aarongoldman/status/1108743067929059331" TargetMode="External" /><Relationship Id="rId595" Type="http://schemas.openxmlformats.org/officeDocument/2006/relationships/hyperlink" Target="https://twitter.com/#!/aarongoldman/status/1111306616845058049" TargetMode="External" /><Relationship Id="rId596" Type="http://schemas.openxmlformats.org/officeDocument/2006/relationships/hyperlink" Target="https://twitter.com/#!/aarongoldman/status/1113812596191322114" TargetMode="External" /><Relationship Id="rId597" Type="http://schemas.openxmlformats.org/officeDocument/2006/relationships/hyperlink" Target="https://twitter.com/#!/aarongoldman/status/1115931764243955713" TargetMode="External" /><Relationship Id="rId598" Type="http://schemas.openxmlformats.org/officeDocument/2006/relationships/hyperlink" Target="https://twitter.com/#!/aarongoldman/status/1116442139855065088" TargetMode="External" /><Relationship Id="rId599" Type="http://schemas.openxmlformats.org/officeDocument/2006/relationships/hyperlink" Target="https://twitter.com/#!/aarongoldman/status/1118919297445789696" TargetMode="External" /><Relationship Id="rId600" Type="http://schemas.openxmlformats.org/officeDocument/2006/relationships/hyperlink" Target="https://twitter.com/#!/lanceneuhauser/status/1120456618288844801" TargetMode="External" /><Relationship Id="rId601" Type="http://schemas.openxmlformats.org/officeDocument/2006/relationships/hyperlink" Target="https://twitter.com/#!/4cinsights/status/1097862832643891201" TargetMode="External" /><Relationship Id="rId602" Type="http://schemas.openxmlformats.org/officeDocument/2006/relationships/hyperlink" Target="https://twitter.com/#!/lanceneuhauser/status/1097690261176619008" TargetMode="External" /><Relationship Id="rId603" Type="http://schemas.openxmlformats.org/officeDocument/2006/relationships/hyperlink" Target="https://twitter.com/#!/4cinsights/status/1117126054425104387" TargetMode="External" /><Relationship Id="rId604" Type="http://schemas.openxmlformats.org/officeDocument/2006/relationships/hyperlink" Target="https://twitter.com/#!/foundremote/status/1110149622218047490" TargetMode="External" /><Relationship Id="rId605" Type="http://schemas.openxmlformats.org/officeDocument/2006/relationships/hyperlink" Target="https://twitter.com/#!/foundremote/status/1116774654394413064" TargetMode="External" /><Relationship Id="rId606" Type="http://schemas.openxmlformats.org/officeDocument/2006/relationships/hyperlink" Target="https://twitter.com/#!/foundremote/status/1120681296701870085" TargetMode="External" /><Relationship Id="rId607" Type="http://schemas.openxmlformats.org/officeDocument/2006/relationships/hyperlink" Target="https://twitter.com/#!/kerrymflynn/status/1120658912284434432" TargetMode="External" /><Relationship Id="rId608" Type="http://schemas.openxmlformats.org/officeDocument/2006/relationships/hyperlink" Target="https://twitter.com/#!/brianlring/status/1120714905173151744" TargetMode="External" /><Relationship Id="rId609" Type="http://schemas.openxmlformats.org/officeDocument/2006/relationships/hyperlink" Target="https://twitter.com/#!/progresspartner/status/1120762077990273030" TargetMode="External" /><Relationship Id="rId610" Type="http://schemas.openxmlformats.org/officeDocument/2006/relationships/hyperlink" Target="https://twitter.com/#!/4cinsights/status/1115975864741761025" TargetMode="External" /><Relationship Id="rId611" Type="http://schemas.openxmlformats.org/officeDocument/2006/relationships/hyperlink" Target="https://twitter.com/#!/4cinsights/status/1092869071161434113" TargetMode="External" /><Relationship Id="rId612" Type="http://schemas.openxmlformats.org/officeDocument/2006/relationships/hyperlink" Target="https://twitter.com/#!/4cinsights/status/1093181880512466945" TargetMode="External" /><Relationship Id="rId613" Type="http://schemas.openxmlformats.org/officeDocument/2006/relationships/hyperlink" Target="https://twitter.com/#!/4cinsights/status/1116005839419125760" TargetMode="External" /><Relationship Id="rId614" Type="http://schemas.openxmlformats.org/officeDocument/2006/relationships/hyperlink" Target="https://twitter.com/#!/mdshahe82431804/status/1120838345016299520" TargetMode="External" /><Relationship Id="rId615" Type="http://schemas.openxmlformats.org/officeDocument/2006/relationships/hyperlink" Target="https://twitter.com/#!/mdshahe82431804/status/1120838389777879040" TargetMode="External" /><Relationship Id="rId616" Type="http://schemas.openxmlformats.org/officeDocument/2006/relationships/hyperlink" Target="https://api.twitter.com/1.1/geo/id/272596500e51c07a.json" TargetMode="External" /><Relationship Id="rId617" Type="http://schemas.openxmlformats.org/officeDocument/2006/relationships/hyperlink" Target="https://api.twitter.com/1.1/geo/id/765e433145f71368.json" TargetMode="External" /><Relationship Id="rId618" Type="http://schemas.openxmlformats.org/officeDocument/2006/relationships/hyperlink" Target="https://api.twitter.com/1.1/geo/id/1ef1183ed7056dc1.json" TargetMode="External" /><Relationship Id="rId619" Type="http://schemas.openxmlformats.org/officeDocument/2006/relationships/hyperlink" Target="https://api.twitter.com/1.1/geo/id/3b77caf94bfc81fe.json" TargetMode="External" /><Relationship Id="rId620" Type="http://schemas.openxmlformats.org/officeDocument/2006/relationships/comments" Target="../comments12.xml" /><Relationship Id="rId621" Type="http://schemas.openxmlformats.org/officeDocument/2006/relationships/vmlDrawing" Target="../drawings/vmlDrawing6.vml" /><Relationship Id="rId622" Type="http://schemas.openxmlformats.org/officeDocument/2006/relationships/table" Target="../tables/table22.xml" /><Relationship Id="rId62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wxHxObKhq" TargetMode="External" /><Relationship Id="rId2" Type="http://schemas.openxmlformats.org/officeDocument/2006/relationships/hyperlink" Target="http://t.co/KjWgvTi51A" TargetMode="External" /><Relationship Id="rId3" Type="http://schemas.openxmlformats.org/officeDocument/2006/relationships/hyperlink" Target="http://t.co/Nbd5RR34Fc" TargetMode="External" /><Relationship Id="rId4" Type="http://schemas.openxmlformats.org/officeDocument/2006/relationships/hyperlink" Target="https://t.co/MW6WS0kESi" TargetMode="External" /><Relationship Id="rId5" Type="http://schemas.openxmlformats.org/officeDocument/2006/relationships/hyperlink" Target="http://www.mediaocean.com/" TargetMode="External" /><Relationship Id="rId6" Type="http://schemas.openxmlformats.org/officeDocument/2006/relationships/hyperlink" Target="https://t.co/92STsAbmaX" TargetMode="External" /><Relationship Id="rId7" Type="http://schemas.openxmlformats.org/officeDocument/2006/relationships/hyperlink" Target="http://www.mediaocean.com/" TargetMode="External" /><Relationship Id="rId8" Type="http://schemas.openxmlformats.org/officeDocument/2006/relationships/hyperlink" Target="https://t.co/qwczxmsNic" TargetMode="External" /><Relationship Id="rId9" Type="http://schemas.openxmlformats.org/officeDocument/2006/relationships/hyperlink" Target="https://t.co/6rpLS0UM46" TargetMode="External" /><Relationship Id="rId10" Type="http://schemas.openxmlformats.org/officeDocument/2006/relationships/hyperlink" Target="https://ariellabrown.contently.com/" TargetMode="External" /><Relationship Id="rId11" Type="http://schemas.openxmlformats.org/officeDocument/2006/relationships/hyperlink" Target="http://www.broadsheetcommunications.com/" TargetMode="External" /><Relationship Id="rId12" Type="http://schemas.openxmlformats.org/officeDocument/2006/relationships/hyperlink" Target="https://t.co/dtsRDUpwlQ" TargetMode="External" /><Relationship Id="rId13" Type="http://schemas.openxmlformats.org/officeDocument/2006/relationships/hyperlink" Target="http://gre.gl/arleg-update" TargetMode="External" /><Relationship Id="rId14" Type="http://schemas.openxmlformats.org/officeDocument/2006/relationships/hyperlink" Target="https://t.co/bVLCWccXjO" TargetMode="External" /><Relationship Id="rId15" Type="http://schemas.openxmlformats.org/officeDocument/2006/relationships/hyperlink" Target="https://t.co/3NsF4Jb3U1" TargetMode="External" /><Relationship Id="rId16" Type="http://schemas.openxmlformats.org/officeDocument/2006/relationships/hyperlink" Target="http://www.showpad.com/" TargetMode="External" /><Relationship Id="rId17" Type="http://schemas.openxmlformats.org/officeDocument/2006/relationships/hyperlink" Target="https://t.co/FtEPHbWefm" TargetMode="External" /><Relationship Id="rId18" Type="http://schemas.openxmlformats.org/officeDocument/2006/relationships/hyperlink" Target="https://t.co/HkvjZmA53K" TargetMode="External" /><Relationship Id="rId19" Type="http://schemas.openxmlformats.org/officeDocument/2006/relationships/hyperlink" Target="https://t.co/GQJYcJBsxJ" TargetMode="External" /><Relationship Id="rId20" Type="http://schemas.openxmlformats.org/officeDocument/2006/relationships/hyperlink" Target="https://t.co/g5EG51XFvd" TargetMode="External" /><Relationship Id="rId21" Type="http://schemas.openxmlformats.org/officeDocument/2006/relationships/hyperlink" Target="http://about.me/Tanya_Irwin" TargetMode="External" /><Relationship Id="rId22" Type="http://schemas.openxmlformats.org/officeDocument/2006/relationships/hyperlink" Target="http://t.co/psHgFkrMFW" TargetMode="External" /><Relationship Id="rId23" Type="http://schemas.openxmlformats.org/officeDocument/2006/relationships/hyperlink" Target="https://t.co/8ieBApEtv9" TargetMode="External" /><Relationship Id="rId24" Type="http://schemas.openxmlformats.org/officeDocument/2006/relationships/hyperlink" Target="https://t.co/VpSo3sndnJ" TargetMode="External" /><Relationship Id="rId25" Type="http://schemas.openxmlformats.org/officeDocument/2006/relationships/hyperlink" Target="http://www.imrg.org/" TargetMode="External" /><Relationship Id="rId26" Type="http://schemas.openxmlformats.org/officeDocument/2006/relationships/hyperlink" Target="http://t.co/hpeHl1qVHF" TargetMode="External" /><Relationship Id="rId27" Type="http://schemas.openxmlformats.org/officeDocument/2006/relationships/hyperlink" Target="http://www.meshexperience.com/" TargetMode="External" /><Relationship Id="rId28" Type="http://schemas.openxmlformats.org/officeDocument/2006/relationships/hyperlink" Target="https://t.co/CMPWKm72yX" TargetMode="External" /><Relationship Id="rId29" Type="http://schemas.openxmlformats.org/officeDocument/2006/relationships/hyperlink" Target="https://t.co/CMPWKm72yX" TargetMode="External" /><Relationship Id="rId30" Type="http://schemas.openxmlformats.org/officeDocument/2006/relationships/hyperlink" Target="https://t.co/eLA00Iy5aP" TargetMode="External" /><Relationship Id="rId31" Type="http://schemas.openxmlformats.org/officeDocument/2006/relationships/hyperlink" Target="http://straightforward.design/" TargetMode="External" /><Relationship Id="rId32" Type="http://schemas.openxmlformats.org/officeDocument/2006/relationships/hyperlink" Target="https://t.co/icgRMH2ocq" TargetMode="External" /><Relationship Id="rId33" Type="http://schemas.openxmlformats.org/officeDocument/2006/relationships/hyperlink" Target="https://t.co/jG5jUFIroY" TargetMode="External" /><Relationship Id="rId34" Type="http://schemas.openxmlformats.org/officeDocument/2006/relationships/hyperlink" Target="https://t.co/1jKatHeqYD" TargetMode="External" /><Relationship Id="rId35" Type="http://schemas.openxmlformats.org/officeDocument/2006/relationships/hyperlink" Target="http://forrester.com/" TargetMode="External" /><Relationship Id="rId36" Type="http://schemas.openxmlformats.org/officeDocument/2006/relationships/hyperlink" Target="http://www.iab.net/" TargetMode="External" /><Relationship Id="rId37" Type="http://schemas.openxmlformats.org/officeDocument/2006/relationships/hyperlink" Target="http://www.iab.com/" TargetMode="External" /><Relationship Id="rId38" Type="http://schemas.openxmlformats.org/officeDocument/2006/relationships/hyperlink" Target="http://t.co/GsvJYYuuuy" TargetMode="External" /><Relationship Id="rId39" Type="http://schemas.openxmlformats.org/officeDocument/2006/relationships/hyperlink" Target="http://t.co/cyFoDCB0v8" TargetMode="External" /><Relationship Id="rId40" Type="http://schemas.openxmlformats.org/officeDocument/2006/relationships/hyperlink" Target="https://t.co/Y1tNwkGrIl" TargetMode="External" /><Relationship Id="rId41" Type="http://schemas.openxmlformats.org/officeDocument/2006/relationships/hyperlink" Target="http://alidamirandawolff.com/" TargetMode="External" /><Relationship Id="rId42" Type="http://schemas.openxmlformats.org/officeDocument/2006/relationships/hyperlink" Target="http://www.ideon.agency/" TargetMode="External" /><Relationship Id="rId43" Type="http://schemas.openxmlformats.org/officeDocument/2006/relationships/hyperlink" Target="http://www.surveymonkey.com/" TargetMode="External" /><Relationship Id="rId44" Type="http://schemas.openxmlformats.org/officeDocument/2006/relationships/hyperlink" Target="http://t.co/3e0wmSGwPc" TargetMode="External" /><Relationship Id="rId45" Type="http://schemas.openxmlformats.org/officeDocument/2006/relationships/hyperlink" Target="http://mobyaffiliates.com/" TargetMode="External" /><Relationship Id="rId46" Type="http://schemas.openxmlformats.org/officeDocument/2006/relationships/hyperlink" Target="http://t.co/0XojNlCXDH" TargetMode="External" /><Relationship Id="rId47" Type="http://schemas.openxmlformats.org/officeDocument/2006/relationships/hyperlink" Target="https://t.co/lxOXOVu4tH" TargetMode="External" /><Relationship Id="rId48" Type="http://schemas.openxmlformats.org/officeDocument/2006/relationships/hyperlink" Target="http://t.co/t9w1Ds6gBy" TargetMode="External" /><Relationship Id="rId49" Type="http://schemas.openxmlformats.org/officeDocument/2006/relationships/hyperlink" Target="http://inmoment.com/" TargetMode="External" /><Relationship Id="rId50" Type="http://schemas.openxmlformats.org/officeDocument/2006/relationships/hyperlink" Target="http://jhcblog.juliehuntconsulting.com/" TargetMode="External" /><Relationship Id="rId51" Type="http://schemas.openxmlformats.org/officeDocument/2006/relationships/hyperlink" Target="http://t.co/Y8nIH8TtUg" TargetMode="External" /><Relationship Id="rId52" Type="http://schemas.openxmlformats.org/officeDocument/2006/relationships/hyperlink" Target="http://t.co/z5ahkCaeOi" TargetMode="External" /><Relationship Id="rId53" Type="http://schemas.openxmlformats.org/officeDocument/2006/relationships/hyperlink" Target="https://t.co/84LYc15MKz" TargetMode="External" /><Relationship Id="rId54" Type="http://schemas.openxmlformats.org/officeDocument/2006/relationships/hyperlink" Target="http://t.co/q7DfYEmI13" TargetMode="External" /><Relationship Id="rId55" Type="http://schemas.openxmlformats.org/officeDocument/2006/relationships/hyperlink" Target="https://t.co/GvqqgP4zz6" TargetMode="External" /><Relationship Id="rId56" Type="http://schemas.openxmlformats.org/officeDocument/2006/relationships/hyperlink" Target="http://www.instart.com/" TargetMode="External" /><Relationship Id="rId57" Type="http://schemas.openxmlformats.org/officeDocument/2006/relationships/hyperlink" Target="http://www.linkedin.com/in/natalielambert/" TargetMode="External" /><Relationship Id="rId58" Type="http://schemas.openxmlformats.org/officeDocument/2006/relationships/hyperlink" Target="http://wmp.life/WestMonroePartners" TargetMode="External" /><Relationship Id="rId59" Type="http://schemas.openxmlformats.org/officeDocument/2006/relationships/hyperlink" Target="https://t.co/HutGQ9sylv" TargetMode="External" /><Relationship Id="rId60" Type="http://schemas.openxmlformats.org/officeDocument/2006/relationships/hyperlink" Target="https://t.co/H2h1u4e8eq" TargetMode="External" /><Relationship Id="rId61" Type="http://schemas.openxmlformats.org/officeDocument/2006/relationships/hyperlink" Target="http://t.co/peBd5EF32N" TargetMode="External" /><Relationship Id="rId62" Type="http://schemas.openxmlformats.org/officeDocument/2006/relationships/hyperlink" Target="http://t.co/VI9eeQuKlt" TargetMode="External" /><Relationship Id="rId63" Type="http://schemas.openxmlformats.org/officeDocument/2006/relationships/hyperlink" Target="https://t.co/JqIb6IRWZm" TargetMode="External" /><Relationship Id="rId64" Type="http://schemas.openxmlformats.org/officeDocument/2006/relationships/hyperlink" Target="http://t.co/vsAb3zCnOu" TargetMode="External" /><Relationship Id="rId65" Type="http://schemas.openxmlformats.org/officeDocument/2006/relationships/hyperlink" Target="http://t.co/yXHjEVvXfb" TargetMode="External" /><Relationship Id="rId66" Type="http://schemas.openxmlformats.org/officeDocument/2006/relationships/hyperlink" Target="https://t.co/PmzxzYUxVz" TargetMode="External" /><Relationship Id="rId67" Type="http://schemas.openxmlformats.org/officeDocument/2006/relationships/hyperlink" Target="https://t.co/5JnQJoav7A" TargetMode="External" /><Relationship Id="rId68" Type="http://schemas.openxmlformats.org/officeDocument/2006/relationships/hyperlink" Target="http://parents.caprisun.com/" TargetMode="External" /><Relationship Id="rId69" Type="http://schemas.openxmlformats.org/officeDocument/2006/relationships/hyperlink" Target="http://t.co/yT4r74cB6e" TargetMode="External" /><Relationship Id="rId70" Type="http://schemas.openxmlformats.org/officeDocument/2006/relationships/hyperlink" Target="https://t.co/4ALHtccqji" TargetMode="External" /><Relationship Id="rId71" Type="http://schemas.openxmlformats.org/officeDocument/2006/relationships/hyperlink" Target="http://t.co/Je89rW1d3f" TargetMode="External" /><Relationship Id="rId72" Type="http://schemas.openxmlformats.org/officeDocument/2006/relationships/hyperlink" Target="https://t.co/EkN6uEZuxB" TargetMode="External" /><Relationship Id="rId73" Type="http://schemas.openxmlformats.org/officeDocument/2006/relationships/hyperlink" Target="http://www.facebook.com/specialkus" TargetMode="External" /><Relationship Id="rId74" Type="http://schemas.openxmlformats.org/officeDocument/2006/relationships/hyperlink" Target="http://www.musclemilk.com/" TargetMode="External" /><Relationship Id="rId75" Type="http://schemas.openxmlformats.org/officeDocument/2006/relationships/hyperlink" Target="https://t.co/CflywmfBWc" TargetMode="External" /><Relationship Id="rId76" Type="http://schemas.openxmlformats.org/officeDocument/2006/relationships/hyperlink" Target="http://www.boostdrinks.com/" TargetMode="External" /><Relationship Id="rId77" Type="http://schemas.openxmlformats.org/officeDocument/2006/relationships/hyperlink" Target="https://t.co/CWr0A7HD5A" TargetMode="External" /><Relationship Id="rId78" Type="http://schemas.openxmlformats.org/officeDocument/2006/relationships/hyperlink" Target="https://www.linkedin.com/in/ronald-c-pruett-jr-98ba791/" TargetMode="External" /><Relationship Id="rId79" Type="http://schemas.openxmlformats.org/officeDocument/2006/relationships/hyperlink" Target="http://www.adexchanger.com/" TargetMode="External" /><Relationship Id="rId80" Type="http://schemas.openxmlformats.org/officeDocument/2006/relationships/hyperlink" Target="https://t.co/xxeHIZe9Je" TargetMode="External" /><Relationship Id="rId81" Type="http://schemas.openxmlformats.org/officeDocument/2006/relationships/hyperlink" Target="http://t.co/lr3wILngCK" TargetMode="External" /><Relationship Id="rId82" Type="http://schemas.openxmlformats.org/officeDocument/2006/relationships/hyperlink" Target="https://t.co/zWxwnUzfyn" TargetMode="External" /><Relationship Id="rId83" Type="http://schemas.openxmlformats.org/officeDocument/2006/relationships/hyperlink" Target="http://www.piecesof8group.com/" TargetMode="External" /><Relationship Id="rId84" Type="http://schemas.openxmlformats.org/officeDocument/2006/relationships/hyperlink" Target="https://t.co/dCeoYLYSlY" TargetMode="External" /><Relationship Id="rId85" Type="http://schemas.openxmlformats.org/officeDocument/2006/relationships/hyperlink" Target="http://milyli.com/" TargetMode="External" /><Relationship Id="rId86" Type="http://schemas.openxmlformats.org/officeDocument/2006/relationships/hyperlink" Target="http://www.cleverbridge.com/" TargetMode="External" /><Relationship Id="rId87" Type="http://schemas.openxmlformats.org/officeDocument/2006/relationships/hyperlink" Target="http://t.co/uJJ0L3Hdsj" TargetMode="External" /><Relationship Id="rId88" Type="http://schemas.openxmlformats.org/officeDocument/2006/relationships/hyperlink" Target="http://www.myspace.com/jsphmv" TargetMode="External" /><Relationship Id="rId89" Type="http://schemas.openxmlformats.org/officeDocument/2006/relationships/hyperlink" Target="http://t.co/FIBWToatpx" TargetMode="External" /><Relationship Id="rId90" Type="http://schemas.openxmlformats.org/officeDocument/2006/relationships/hyperlink" Target="https://www.newtechnorthwest.com/" TargetMode="External" /><Relationship Id="rId91" Type="http://schemas.openxmlformats.org/officeDocument/2006/relationships/hyperlink" Target="http://www.masterclassing.com/" TargetMode="External" /><Relationship Id="rId92" Type="http://schemas.openxmlformats.org/officeDocument/2006/relationships/hyperlink" Target="https://t.co/0olOTwYCsq" TargetMode="External" /><Relationship Id="rId93" Type="http://schemas.openxmlformats.org/officeDocument/2006/relationships/hyperlink" Target="http://www.mobilemarketingmagazine.com/" TargetMode="External" /><Relationship Id="rId94" Type="http://schemas.openxmlformats.org/officeDocument/2006/relationships/hyperlink" Target="https://t.co/jHQu5qT51h" TargetMode="External" /><Relationship Id="rId95" Type="http://schemas.openxmlformats.org/officeDocument/2006/relationships/hyperlink" Target="https://t.co/jBJMqU9Ua2" TargetMode="External" /><Relationship Id="rId96" Type="http://schemas.openxmlformats.org/officeDocument/2006/relationships/hyperlink" Target="http://t.co/D9hdV4KZjA" TargetMode="External" /><Relationship Id="rId97" Type="http://schemas.openxmlformats.org/officeDocument/2006/relationships/hyperlink" Target="http://www.beet.tv/" TargetMode="External" /><Relationship Id="rId98" Type="http://schemas.openxmlformats.org/officeDocument/2006/relationships/hyperlink" Target="https://t.co/ApfbldpKw2" TargetMode="External" /><Relationship Id="rId99" Type="http://schemas.openxmlformats.org/officeDocument/2006/relationships/hyperlink" Target="https://t.co/adrjaHnx9w" TargetMode="External" /><Relationship Id="rId100" Type="http://schemas.openxmlformats.org/officeDocument/2006/relationships/hyperlink" Target="http://www.edisonpartners.com/" TargetMode="External" /><Relationship Id="rId101" Type="http://schemas.openxmlformats.org/officeDocument/2006/relationships/hyperlink" Target="https://t.co/0olOTwYCsq" TargetMode="External" /><Relationship Id="rId102" Type="http://schemas.openxmlformats.org/officeDocument/2006/relationships/hyperlink" Target="http://www.edisonpartners.com/" TargetMode="External" /><Relationship Id="rId103" Type="http://schemas.openxmlformats.org/officeDocument/2006/relationships/hyperlink" Target="https://t.co/92jNwt9eBF" TargetMode="External" /><Relationship Id="rId104" Type="http://schemas.openxmlformats.org/officeDocument/2006/relationships/hyperlink" Target="http://heartin.net/" TargetMode="External" /><Relationship Id="rId105" Type="http://schemas.openxmlformats.org/officeDocument/2006/relationships/hyperlink" Target="https://t.co/5w1cO3LX1y" TargetMode="External" /><Relationship Id="rId106" Type="http://schemas.openxmlformats.org/officeDocument/2006/relationships/hyperlink" Target="https://t.co/QHt82xW2ep" TargetMode="External" /><Relationship Id="rId107" Type="http://schemas.openxmlformats.org/officeDocument/2006/relationships/hyperlink" Target="https://t.co/DIGii5v2ZA" TargetMode="External" /><Relationship Id="rId108" Type="http://schemas.openxmlformats.org/officeDocument/2006/relationships/hyperlink" Target="https://t.co/xNTxJOVjLa" TargetMode="External" /><Relationship Id="rId109" Type="http://schemas.openxmlformats.org/officeDocument/2006/relationships/hyperlink" Target="https://t.co/J81V6snqTU" TargetMode="External" /><Relationship Id="rId110" Type="http://schemas.openxmlformats.org/officeDocument/2006/relationships/hyperlink" Target="https://www.entrepreneur.com/" TargetMode="External" /><Relationship Id="rId111" Type="http://schemas.openxmlformats.org/officeDocument/2006/relationships/hyperlink" Target="https://www.martechadvisor.com/" TargetMode="External" /><Relationship Id="rId112" Type="http://schemas.openxmlformats.org/officeDocument/2006/relationships/hyperlink" Target="https://t.co/arDl4Gxga7" TargetMode="External" /><Relationship Id="rId113" Type="http://schemas.openxmlformats.org/officeDocument/2006/relationships/hyperlink" Target="http://marketingdistinguo.com/" TargetMode="External" /><Relationship Id="rId114" Type="http://schemas.openxmlformats.org/officeDocument/2006/relationships/hyperlink" Target="https://t.co/HGhjL1cgio" TargetMode="External" /><Relationship Id="rId115" Type="http://schemas.openxmlformats.org/officeDocument/2006/relationships/hyperlink" Target="http://safcsp.org.sa/" TargetMode="External" /><Relationship Id="rId116" Type="http://schemas.openxmlformats.org/officeDocument/2006/relationships/hyperlink" Target="https://t.co/exS1qC8GtB" TargetMode="External" /><Relationship Id="rId117" Type="http://schemas.openxmlformats.org/officeDocument/2006/relationships/hyperlink" Target="http://www.advanced-television.com/" TargetMode="External" /><Relationship Id="rId118" Type="http://schemas.openxmlformats.org/officeDocument/2006/relationships/hyperlink" Target="https://t.co/8WKTQelfia" TargetMode="External" /><Relationship Id="rId119" Type="http://schemas.openxmlformats.org/officeDocument/2006/relationships/hyperlink" Target="http://t.co/POwMoOsBdR" TargetMode="External" /><Relationship Id="rId120" Type="http://schemas.openxmlformats.org/officeDocument/2006/relationships/hyperlink" Target="http://www.sparkfoundryww.com/" TargetMode="External" /><Relationship Id="rId121" Type="http://schemas.openxmlformats.org/officeDocument/2006/relationships/hyperlink" Target="http://t.co/FAZo0BTZ1p" TargetMode="External" /><Relationship Id="rId122" Type="http://schemas.openxmlformats.org/officeDocument/2006/relationships/hyperlink" Target="https://t.co/zKPbjLqFy6" TargetMode="External" /><Relationship Id="rId123" Type="http://schemas.openxmlformats.org/officeDocument/2006/relationships/hyperlink" Target="https://t.co/qEznLadmjp" TargetMode="External" /><Relationship Id="rId124" Type="http://schemas.openxmlformats.org/officeDocument/2006/relationships/hyperlink" Target="http://marketingland.com/" TargetMode="External" /><Relationship Id="rId125" Type="http://schemas.openxmlformats.org/officeDocument/2006/relationships/hyperlink" Target="https://t.co/EpYZyAFT3i" TargetMode="External" /><Relationship Id="rId126" Type="http://schemas.openxmlformats.org/officeDocument/2006/relationships/hyperlink" Target="http://t.co/2FgWAIjsZf" TargetMode="External" /><Relationship Id="rId127" Type="http://schemas.openxmlformats.org/officeDocument/2006/relationships/hyperlink" Target="http://www.omd.com/uk/manning-gottlieb-omd/global-media-agency" TargetMode="External" /><Relationship Id="rId128" Type="http://schemas.openxmlformats.org/officeDocument/2006/relationships/hyperlink" Target="http://www.diageo.com/" TargetMode="External" /><Relationship Id="rId129" Type="http://schemas.openxmlformats.org/officeDocument/2006/relationships/hyperlink" Target="https://osu.ppy.sh/u/Dyke" TargetMode="External" /><Relationship Id="rId130" Type="http://schemas.openxmlformats.org/officeDocument/2006/relationships/hyperlink" Target="http://t.co/KLQ2hx5URt" TargetMode="External" /><Relationship Id="rId131" Type="http://schemas.openxmlformats.org/officeDocument/2006/relationships/hyperlink" Target="http://www.guidedogs.org.uk/" TargetMode="External" /><Relationship Id="rId132" Type="http://schemas.openxmlformats.org/officeDocument/2006/relationships/hyperlink" Target="https://t.co/REP4H6ye87" TargetMode="External" /><Relationship Id="rId133" Type="http://schemas.openxmlformats.org/officeDocument/2006/relationships/hyperlink" Target="https://t.co/X1tSYYmBj9" TargetMode="External" /><Relationship Id="rId134" Type="http://schemas.openxmlformats.org/officeDocument/2006/relationships/hyperlink" Target="http://adage.com/" TargetMode="External" /><Relationship Id="rId135" Type="http://schemas.openxmlformats.org/officeDocument/2006/relationships/hyperlink" Target="https://www.linkedin.com/in/ckelly3/" TargetMode="External" /><Relationship Id="rId136" Type="http://schemas.openxmlformats.org/officeDocument/2006/relationships/hyperlink" Target="https://t.co/oCS9Ju97gw" TargetMode="External" /><Relationship Id="rId137" Type="http://schemas.openxmlformats.org/officeDocument/2006/relationships/hyperlink" Target="http://t.co/5vCEeHG0Cp" TargetMode="External" /><Relationship Id="rId138" Type="http://schemas.openxmlformats.org/officeDocument/2006/relationships/hyperlink" Target="https://t.co/HAeH3zXyj0" TargetMode="External" /><Relationship Id="rId139" Type="http://schemas.openxmlformats.org/officeDocument/2006/relationships/hyperlink" Target="https://t.co/1KZ2ofwvAI" TargetMode="External" /><Relationship Id="rId140" Type="http://schemas.openxmlformats.org/officeDocument/2006/relationships/hyperlink" Target="https://t.co/aA9FtYp0Y8" TargetMode="External" /><Relationship Id="rId141" Type="http://schemas.openxmlformats.org/officeDocument/2006/relationships/hyperlink" Target="http://deadline.com/" TargetMode="External" /><Relationship Id="rId142" Type="http://schemas.openxmlformats.org/officeDocument/2006/relationships/hyperlink" Target="https://t.co/ndnhxqfYFX" TargetMode="External" /><Relationship Id="rId143" Type="http://schemas.openxmlformats.org/officeDocument/2006/relationships/hyperlink" Target="http://www.reuters.com/" TargetMode="External" /><Relationship Id="rId144" Type="http://schemas.openxmlformats.org/officeDocument/2006/relationships/hyperlink" Target="https://t.co/eR282oPYQC" TargetMode="External" /><Relationship Id="rId145" Type="http://schemas.openxmlformats.org/officeDocument/2006/relationships/hyperlink" Target="http://adweek.com/" TargetMode="External" /><Relationship Id="rId146" Type="http://schemas.openxmlformats.org/officeDocument/2006/relationships/hyperlink" Target="http://businessofapps.com/" TargetMode="External" /><Relationship Id="rId147" Type="http://schemas.openxmlformats.org/officeDocument/2006/relationships/hyperlink" Target="http://t.co/T3z359eN3L" TargetMode="External" /><Relationship Id="rId148" Type="http://schemas.openxmlformats.org/officeDocument/2006/relationships/hyperlink" Target="http://www.quintessentially.com/" TargetMode="External" /><Relationship Id="rId149" Type="http://schemas.openxmlformats.org/officeDocument/2006/relationships/hyperlink" Target="https://t.co/TkXVGtOWms" TargetMode="External" /><Relationship Id="rId150" Type="http://schemas.openxmlformats.org/officeDocument/2006/relationships/hyperlink" Target="http://t.co/Vhpf6GEh1H" TargetMode="External" /><Relationship Id="rId151" Type="http://schemas.openxmlformats.org/officeDocument/2006/relationships/hyperlink" Target="https://t.co/LFQcrbsBFB" TargetMode="External" /><Relationship Id="rId152" Type="http://schemas.openxmlformats.org/officeDocument/2006/relationships/hyperlink" Target="https://t.co/b7PIOfuzj4" TargetMode="External" /><Relationship Id="rId153" Type="http://schemas.openxmlformats.org/officeDocument/2006/relationships/hyperlink" Target="http://progresspartners.com/" TargetMode="External" /><Relationship Id="rId154" Type="http://schemas.openxmlformats.org/officeDocument/2006/relationships/hyperlink" Target="https://pbs.twimg.com/profile_banners/969342225518944259/1543860699" TargetMode="External" /><Relationship Id="rId155" Type="http://schemas.openxmlformats.org/officeDocument/2006/relationships/hyperlink" Target="https://pbs.twimg.com/profile_banners/2253788118/1452549065" TargetMode="External" /><Relationship Id="rId156" Type="http://schemas.openxmlformats.org/officeDocument/2006/relationships/hyperlink" Target="https://pbs.twimg.com/profile_banners/18001082/1400661799" TargetMode="External" /><Relationship Id="rId157" Type="http://schemas.openxmlformats.org/officeDocument/2006/relationships/hyperlink" Target="https://pbs.twimg.com/profile_banners/284802757/1526306796" TargetMode="External" /><Relationship Id="rId158" Type="http://schemas.openxmlformats.org/officeDocument/2006/relationships/hyperlink" Target="https://pbs.twimg.com/profile_banners/375708293/1538675817" TargetMode="External" /><Relationship Id="rId159" Type="http://schemas.openxmlformats.org/officeDocument/2006/relationships/hyperlink" Target="https://pbs.twimg.com/profile_banners/138826695/1405089742" TargetMode="External" /><Relationship Id="rId160" Type="http://schemas.openxmlformats.org/officeDocument/2006/relationships/hyperlink" Target="https://pbs.twimg.com/profile_banners/16382471/1421092860" TargetMode="External" /><Relationship Id="rId161" Type="http://schemas.openxmlformats.org/officeDocument/2006/relationships/hyperlink" Target="https://pbs.twimg.com/profile_banners/134944527/1397315465" TargetMode="External" /><Relationship Id="rId162" Type="http://schemas.openxmlformats.org/officeDocument/2006/relationships/hyperlink" Target="https://pbs.twimg.com/profile_banners/79866731/1517847394" TargetMode="External" /><Relationship Id="rId163" Type="http://schemas.openxmlformats.org/officeDocument/2006/relationships/hyperlink" Target="https://pbs.twimg.com/profile_banners/822812386650390531/1485621539" TargetMode="External" /><Relationship Id="rId164" Type="http://schemas.openxmlformats.org/officeDocument/2006/relationships/hyperlink" Target="https://pbs.twimg.com/profile_banners/40334726/1502404207" TargetMode="External" /><Relationship Id="rId165" Type="http://schemas.openxmlformats.org/officeDocument/2006/relationships/hyperlink" Target="https://pbs.twimg.com/profile_banners/17853751/1496695739" TargetMode="External" /><Relationship Id="rId166" Type="http://schemas.openxmlformats.org/officeDocument/2006/relationships/hyperlink" Target="https://pbs.twimg.com/profile_banners/1289117419/1547577420" TargetMode="External" /><Relationship Id="rId167" Type="http://schemas.openxmlformats.org/officeDocument/2006/relationships/hyperlink" Target="https://pbs.twimg.com/profile_banners/752028078/1547587202" TargetMode="External" /><Relationship Id="rId168" Type="http://schemas.openxmlformats.org/officeDocument/2006/relationships/hyperlink" Target="https://pbs.twimg.com/profile_banners/276991865/1536327845" TargetMode="External" /><Relationship Id="rId169" Type="http://schemas.openxmlformats.org/officeDocument/2006/relationships/hyperlink" Target="https://pbs.twimg.com/profile_banners/756225917081575424/1547590069" TargetMode="External" /><Relationship Id="rId170" Type="http://schemas.openxmlformats.org/officeDocument/2006/relationships/hyperlink" Target="https://pbs.twimg.com/profile_banners/308921323/1547671195" TargetMode="External" /><Relationship Id="rId171" Type="http://schemas.openxmlformats.org/officeDocument/2006/relationships/hyperlink" Target="https://pbs.twimg.com/profile_banners/14606007/1525453152" TargetMode="External" /><Relationship Id="rId172" Type="http://schemas.openxmlformats.org/officeDocument/2006/relationships/hyperlink" Target="https://pbs.twimg.com/profile_banners/603102876/1398683729" TargetMode="External" /><Relationship Id="rId173" Type="http://schemas.openxmlformats.org/officeDocument/2006/relationships/hyperlink" Target="https://pbs.twimg.com/profile_banners/1160748828/1532986295" TargetMode="External" /><Relationship Id="rId174" Type="http://schemas.openxmlformats.org/officeDocument/2006/relationships/hyperlink" Target="https://pbs.twimg.com/profile_banners/23712754/1422419073" TargetMode="External" /><Relationship Id="rId175" Type="http://schemas.openxmlformats.org/officeDocument/2006/relationships/hyperlink" Target="https://pbs.twimg.com/profile_banners/14097543/1555957924" TargetMode="External" /><Relationship Id="rId176" Type="http://schemas.openxmlformats.org/officeDocument/2006/relationships/hyperlink" Target="https://pbs.twimg.com/profile_banners/14687193/1495474380" TargetMode="External" /><Relationship Id="rId177" Type="http://schemas.openxmlformats.org/officeDocument/2006/relationships/hyperlink" Target="https://pbs.twimg.com/profile_banners/809539071252905984/1528935348" TargetMode="External" /><Relationship Id="rId178" Type="http://schemas.openxmlformats.org/officeDocument/2006/relationships/hyperlink" Target="https://pbs.twimg.com/profile_banners/805413958777761792/1518852812" TargetMode="External" /><Relationship Id="rId179" Type="http://schemas.openxmlformats.org/officeDocument/2006/relationships/hyperlink" Target="https://pbs.twimg.com/profile_banners/99086752/1527600375" TargetMode="External" /><Relationship Id="rId180" Type="http://schemas.openxmlformats.org/officeDocument/2006/relationships/hyperlink" Target="https://pbs.twimg.com/profile_banners/191557850/1485871714" TargetMode="External" /><Relationship Id="rId181" Type="http://schemas.openxmlformats.org/officeDocument/2006/relationships/hyperlink" Target="https://pbs.twimg.com/profile_banners/23442603/1488272750" TargetMode="External" /><Relationship Id="rId182" Type="http://schemas.openxmlformats.org/officeDocument/2006/relationships/hyperlink" Target="https://pbs.twimg.com/profile_banners/13909352/1545930739" TargetMode="External" /><Relationship Id="rId183" Type="http://schemas.openxmlformats.org/officeDocument/2006/relationships/hyperlink" Target="https://pbs.twimg.com/profile_banners/245295262/1486577476" TargetMode="External" /><Relationship Id="rId184" Type="http://schemas.openxmlformats.org/officeDocument/2006/relationships/hyperlink" Target="https://pbs.twimg.com/profile_banners/101766148/1538831076" TargetMode="External" /><Relationship Id="rId185" Type="http://schemas.openxmlformats.org/officeDocument/2006/relationships/hyperlink" Target="https://pbs.twimg.com/profile_banners/1089932519619874817/1549752976" TargetMode="External" /><Relationship Id="rId186" Type="http://schemas.openxmlformats.org/officeDocument/2006/relationships/hyperlink" Target="https://pbs.twimg.com/profile_banners/525263519/1498470128" TargetMode="External" /><Relationship Id="rId187" Type="http://schemas.openxmlformats.org/officeDocument/2006/relationships/hyperlink" Target="https://pbs.twimg.com/profile_banners/259430094/1539380649" TargetMode="External" /><Relationship Id="rId188" Type="http://schemas.openxmlformats.org/officeDocument/2006/relationships/hyperlink" Target="https://pbs.twimg.com/profile_banners/728276512043044864/1538152710" TargetMode="External" /><Relationship Id="rId189" Type="http://schemas.openxmlformats.org/officeDocument/2006/relationships/hyperlink" Target="https://pbs.twimg.com/profile_banners/837032355927900162/1488925950" TargetMode="External" /><Relationship Id="rId190" Type="http://schemas.openxmlformats.org/officeDocument/2006/relationships/hyperlink" Target="https://pbs.twimg.com/profile_banners/7712452/1548706135" TargetMode="External" /><Relationship Id="rId191" Type="http://schemas.openxmlformats.org/officeDocument/2006/relationships/hyperlink" Target="https://pbs.twimg.com/profile_banners/14895776/1554728783" TargetMode="External" /><Relationship Id="rId192" Type="http://schemas.openxmlformats.org/officeDocument/2006/relationships/hyperlink" Target="https://pbs.twimg.com/profile_banners/21097599/1398994132" TargetMode="External" /><Relationship Id="rId193" Type="http://schemas.openxmlformats.org/officeDocument/2006/relationships/hyperlink" Target="https://pbs.twimg.com/profile_banners/301799224/1520434863" TargetMode="External" /><Relationship Id="rId194" Type="http://schemas.openxmlformats.org/officeDocument/2006/relationships/hyperlink" Target="https://pbs.twimg.com/profile_banners/54319874/1549257765" TargetMode="External" /><Relationship Id="rId195" Type="http://schemas.openxmlformats.org/officeDocument/2006/relationships/hyperlink" Target="https://pbs.twimg.com/profile_banners/1676407908/1521648489" TargetMode="External" /><Relationship Id="rId196" Type="http://schemas.openxmlformats.org/officeDocument/2006/relationships/hyperlink" Target="https://pbs.twimg.com/profile_banners/372918371/1540394158" TargetMode="External" /><Relationship Id="rId197" Type="http://schemas.openxmlformats.org/officeDocument/2006/relationships/hyperlink" Target="https://pbs.twimg.com/profile_banners/31267104/1534978066" TargetMode="External" /><Relationship Id="rId198" Type="http://schemas.openxmlformats.org/officeDocument/2006/relationships/hyperlink" Target="https://pbs.twimg.com/profile_banners/35894579/1398956360" TargetMode="External" /><Relationship Id="rId199" Type="http://schemas.openxmlformats.org/officeDocument/2006/relationships/hyperlink" Target="https://pbs.twimg.com/profile_banners/342742618/1553140206" TargetMode="External" /><Relationship Id="rId200" Type="http://schemas.openxmlformats.org/officeDocument/2006/relationships/hyperlink" Target="https://pbs.twimg.com/profile_banners/334053605/1504022187" TargetMode="External" /><Relationship Id="rId201" Type="http://schemas.openxmlformats.org/officeDocument/2006/relationships/hyperlink" Target="https://pbs.twimg.com/profile_banners/187952372/1398865699" TargetMode="External" /><Relationship Id="rId202" Type="http://schemas.openxmlformats.org/officeDocument/2006/relationships/hyperlink" Target="https://pbs.twimg.com/profile_banners/83372185/1427318676" TargetMode="External" /><Relationship Id="rId203" Type="http://schemas.openxmlformats.org/officeDocument/2006/relationships/hyperlink" Target="https://pbs.twimg.com/profile_banners/122190652/1501070354" TargetMode="External" /><Relationship Id="rId204" Type="http://schemas.openxmlformats.org/officeDocument/2006/relationships/hyperlink" Target="https://pbs.twimg.com/profile_banners/719184444/1528824610" TargetMode="External" /><Relationship Id="rId205" Type="http://schemas.openxmlformats.org/officeDocument/2006/relationships/hyperlink" Target="https://pbs.twimg.com/profile_banners/837437574973177858/1488496978" TargetMode="External" /><Relationship Id="rId206" Type="http://schemas.openxmlformats.org/officeDocument/2006/relationships/hyperlink" Target="https://pbs.twimg.com/profile_banners/17139019/1496677038" TargetMode="External" /><Relationship Id="rId207" Type="http://schemas.openxmlformats.org/officeDocument/2006/relationships/hyperlink" Target="https://pbs.twimg.com/profile_banners/31760889/1553614472" TargetMode="External" /><Relationship Id="rId208" Type="http://schemas.openxmlformats.org/officeDocument/2006/relationships/hyperlink" Target="https://pbs.twimg.com/profile_banners/63875612/1356803466" TargetMode="External" /><Relationship Id="rId209" Type="http://schemas.openxmlformats.org/officeDocument/2006/relationships/hyperlink" Target="https://pbs.twimg.com/profile_banners/2188744014/1384352935" TargetMode="External" /><Relationship Id="rId210" Type="http://schemas.openxmlformats.org/officeDocument/2006/relationships/hyperlink" Target="https://pbs.twimg.com/profile_banners/119166791/1543848377" TargetMode="External" /><Relationship Id="rId211" Type="http://schemas.openxmlformats.org/officeDocument/2006/relationships/hyperlink" Target="https://pbs.twimg.com/profile_banners/71552724/1542386190" TargetMode="External" /><Relationship Id="rId212" Type="http://schemas.openxmlformats.org/officeDocument/2006/relationships/hyperlink" Target="https://pbs.twimg.com/profile_banners/14516920/1554321462" TargetMode="External" /><Relationship Id="rId213" Type="http://schemas.openxmlformats.org/officeDocument/2006/relationships/hyperlink" Target="https://pbs.twimg.com/profile_banners/96842708/1551876576" TargetMode="External" /><Relationship Id="rId214" Type="http://schemas.openxmlformats.org/officeDocument/2006/relationships/hyperlink" Target="https://pbs.twimg.com/profile_banners/39507085/1549652135" TargetMode="External" /><Relationship Id="rId215" Type="http://schemas.openxmlformats.org/officeDocument/2006/relationships/hyperlink" Target="https://pbs.twimg.com/profile_banners/830064540/1550595959" TargetMode="External" /><Relationship Id="rId216" Type="http://schemas.openxmlformats.org/officeDocument/2006/relationships/hyperlink" Target="https://pbs.twimg.com/profile_banners/49175729/1399483736" TargetMode="External" /><Relationship Id="rId217" Type="http://schemas.openxmlformats.org/officeDocument/2006/relationships/hyperlink" Target="https://pbs.twimg.com/profile_banners/46149375/1522267559" TargetMode="External" /><Relationship Id="rId218" Type="http://schemas.openxmlformats.org/officeDocument/2006/relationships/hyperlink" Target="https://pbs.twimg.com/profile_banners/1105275834661781504/1554143769" TargetMode="External" /><Relationship Id="rId219" Type="http://schemas.openxmlformats.org/officeDocument/2006/relationships/hyperlink" Target="https://pbs.twimg.com/profile_banners/747808659275718657/1536152862" TargetMode="External" /><Relationship Id="rId220" Type="http://schemas.openxmlformats.org/officeDocument/2006/relationships/hyperlink" Target="https://pbs.twimg.com/profile_banners/2582626710/1403461638" TargetMode="External" /><Relationship Id="rId221" Type="http://schemas.openxmlformats.org/officeDocument/2006/relationships/hyperlink" Target="https://pbs.twimg.com/profile_banners/922286882368708609/1548553092" TargetMode="External" /><Relationship Id="rId222" Type="http://schemas.openxmlformats.org/officeDocument/2006/relationships/hyperlink" Target="https://pbs.twimg.com/profile_banners/241251367/1415287508" TargetMode="External" /><Relationship Id="rId223" Type="http://schemas.openxmlformats.org/officeDocument/2006/relationships/hyperlink" Target="https://pbs.twimg.com/profile_banners/21812198/1521820430" TargetMode="External" /><Relationship Id="rId224" Type="http://schemas.openxmlformats.org/officeDocument/2006/relationships/hyperlink" Target="https://pbs.twimg.com/profile_banners/226205342/1367439565" TargetMode="External" /><Relationship Id="rId225" Type="http://schemas.openxmlformats.org/officeDocument/2006/relationships/hyperlink" Target="https://pbs.twimg.com/profile_banners/369686997/1413331113" TargetMode="External" /><Relationship Id="rId226" Type="http://schemas.openxmlformats.org/officeDocument/2006/relationships/hyperlink" Target="https://pbs.twimg.com/profile_banners/19207710/1401983050" TargetMode="External" /><Relationship Id="rId227" Type="http://schemas.openxmlformats.org/officeDocument/2006/relationships/hyperlink" Target="https://pbs.twimg.com/profile_banners/928268279746932738/1510850774" TargetMode="External" /><Relationship Id="rId228" Type="http://schemas.openxmlformats.org/officeDocument/2006/relationships/hyperlink" Target="https://pbs.twimg.com/profile_banners/769847113/1521488810" TargetMode="External" /><Relationship Id="rId229" Type="http://schemas.openxmlformats.org/officeDocument/2006/relationships/hyperlink" Target="https://pbs.twimg.com/profile_banners/2155751354/1502733125" TargetMode="External" /><Relationship Id="rId230" Type="http://schemas.openxmlformats.org/officeDocument/2006/relationships/hyperlink" Target="https://pbs.twimg.com/profile_banners/19720440/1492440994" TargetMode="External" /><Relationship Id="rId231" Type="http://schemas.openxmlformats.org/officeDocument/2006/relationships/hyperlink" Target="https://pbs.twimg.com/profile_banners/1615465872/1551131404" TargetMode="External" /><Relationship Id="rId232" Type="http://schemas.openxmlformats.org/officeDocument/2006/relationships/hyperlink" Target="https://pbs.twimg.com/profile_banners/15109072/1456869930" TargetMode="External" /><Relationship Id="rId233" Type="http://schemas.openxmlformats.org/officeDocument/2006/relationships/hyperlink" Target="https://pbs.twimg.com/profile_banners/11071292/1551466933" TargetMode="External" /><Relationship Id="rId234" Type="http://schemas.openxmlformats.org/officeDocument/2006/relationships/hyperlink" Target="https://pbs.twimg.com/profile_banners/366594737/1538586526" TargetMode="External" /><Relationship Id="rId235" Type="http://schemas.openxmlformats.org/officeDocument/2006/relationships/hyperlink" Target="https://pbs.twimg.com/profile_banners/24031518/1512007955" TargetMode="External" /><Relationship Id="rId236" Type="http://schemas.openxmlformats.org/officeDocument/2006/relationships/hyperlink" Target="https://pbs.twimg.com/profile_banners/210914280/1543437884" TargetMode="External" /><Relationship Id="rId237" Type="http://schemas.openxmlformats.org/officeDocument/2006/relationships/hyperlink" Target="https://pbs.twimg.com/profile_banners/67013919/1514888382" TargetMode="External" /><Relationship Id="rId238" Type="http://schemas.openxmlformats.org/officeDocument/2006/relationships/hyperlink" Target="https://pbs.twimg.com/profile_banners/174429097/1491934796" TargetMode="External" /><Relationship Id="rId239" Type="http://schemas.openxmlformats.org/officeDocument/2006/relationships/hyperlink" Target="https://pbs.twimg.com/profile_banners/205873116/1490910286" TargetMode="External" /><Relationship Id="rId240" Type="http://schemas.openxmlformats.org/officeDocument/2006/relationships/hyperlink" Target="https://pbs.twimg.com/profile_banners/18248647/1413397171" TargetMode="External" /><Relationship Id="rId241" Type="http://schemas.openxmlformats.org/officeDocument/2006/relationships/hyperlink" Target="https://pbs.twimg.com/profile_banners/23599090/1433879270" TargetMode="External" /><Relationship Id="rId242" Type="http://schemas.openxmlformats.org/officeDocument/2006/relationships/hyperlink" Target="https://pbs.twimg.com/profile_banners/15290054/1544201190" TargetMode="External" /><Relationship Id="rId243" Type="http://schemas.openxmlformats.org/officeDocument/2006/relationships/hyperlink" Target="https://pbs.twimg.com/profile_banners/291157268/1432759150" TargetMode="External" /><Relationship Id="rId244" Type="http://schemas.openxmlformats.org/officeDocument/2006/relationships/hyperlink" Target="https://pbs.twimg.com/profile_banners/2337371605/1498848977" TargetMode="External" /><Relationship Id="rId245" Type="http://schemas.openxmlformats.org/officeDocument/2006/relationships/hyperlink" Target="https://pbs.twimg.com/profile_banners/2550988674/1545158090" TargetMode="External" /><Relationship Id="rId246" Type="http://schemas.openxmlformats.org/officeDocument/2006/relationships/hyperlink" Target="https://pbs.twimg.com/profile_banners/14692593/1526407846" TargetMode="External" /><Relationship Id="rId247" Type="http://schemas.openxmlformats.org/officeDocument/2006/relationships/hyperlink" Target="https://pbs.twimg.com/profile_banners/298717440/1545150019" TargetMode="External" /><Relationship Id="rId248" Type="http://schemas.openxmlformats.org/officeDocument/2006/relationships/hyperlink" Target="https://pbs.twimg.com/profile_banners/868395168688480256/1495879288" TargetMode="External" /><Relationship Id="rId249" Type="http://schemas.openxmlformats.org/officeDocument/2006/relationships/hyperlink" Target="https://pbs.twimg.com/profile_banners/78661261/1449941221" TargetMode="External" /><Relationship Id="rId250" Type="http://schemas.openxmlformats.org/officeDocument/2006/relationships/hyperlink" Target="https://pbs.twimg.com/profile_banners/294229409/1414116368" TargetMode="External" /><Relationship Id="rId251" Type="http://schemas.openxmlformats.org/officeDocument/2006/relationships/hyperlink" Target="https://pbs.twimg.com/profile_banners/934953313/1483458135" TargetMode="External" /><Relationship Id="rId252" Type="http://schemas.openxmlformats.org/officeDocument/2006/relationships/hyperlink" Target="https://pbs.twimg.com/profile_banners/204331160/1478007884" TargetMode="External" /><Relationship Id="rId253" Type="http://schemas.openxmlformats.org/officeDocument/2006/relationships/hyperlink" Target="https://pbs.twimg.com/profile_banners/95888725/1448392954" TargetMode="External" /><Relationship Id="rId254" Type="http://schemas.openxmlformats.org/officeDocument/2006/relationships/hyperlink" Target="https://pbs.twimg.com/profile_banners/474373659/1549378211" TargetMode="External" /><Relationship Id="rId255" Type="http://schemas.openxmlformats.org/officeDocument/2006/relationships/hyperlink" Target="https://pbs.twimg.com/profile_banners/900631628/1454136345" TargetMode="External" /><Relationship Id="rId256" Type="http://schemas.openxmlformats.org/officeDocument/2006/relationships/hyperlink" Target="https://pbs.twimg.com/profile_banners/157067700/1450383676" TargetMode="External" /><Relationship Id="rId257" Type="http://schemas.openxmlformats.org/officeDocument/2006/relationships/hyperlink" Target="https://pbs.twimg.com/profile_banners/15137060/1515366432" TargetMode="External" /><Relationship Id="rId258" Type="http://schemas.openxmlformats.org/officeDocument/2006/relationships/hyperlink" Target="https://pbs.twimg.com/profile_banners/303865724/1466432477" TargetMode="External" /><Relationship Id="rId259" Type="http://schemas.openxmlformats.org/officeDocument/2006/relationships/hyperlink" Target="https://pbs.twimg.com/profile_banners/41158310/1528993463" TargetMode="External" /><Relationship Id="rId260" Type="http://schemas.openxmlformats.org/officeDocument/2006/relationships/hyperlink" Target="https://pbs.twimg.com/profile_banners/454842947/1456234128" TargetMode="External" /><Relationship Id="rId261" Type="http://schemas.openxmlformats.org/officeDocument/2006/relationships/hyperlink" Target="https://pbs.twimg.com/profile_banners/116505974/1542660890" TargetMode="External" /><Relationship Id="rId262" Type="http://schemas.openxmlformats.org/officeDocument/2006/relationships/hyperlink" Target="https://pbs.twimg.com/profile_banners/841317416332345344/1489422024" TargetMode="External" /><Relationship Id="rId263" Type="http://schemas.openxmlformats.org/officeDocument/2006/relationships/hyperlink" Target="https://pbs.twimg.com/profile_banners/29440739/1476995037" TargetMode="External" /><Relationship Id="rId264" Type="http://schemas.openxmlformats.org/officeDocument/2006/relationships/hyperlink" Target="https://pbs.twimg.com/profile_banners/2327047891/1555585298" TargetMode="External" /><Relationship Id="rId265" Type="http://schemas.openxmlformats.org/officeDocument/2006/relationships/hyperlink" Target="https://pbs.twimg.com/profile_banners/143484502/1407225272" TargetMode="External" /><Relationship Id="rId266" Type="http://schemas.openxmlformats.org/officeDocument/2006/relationships/hyperlink" Target="https://pbs.twimg.com/profile_banners/18332190/1549018001" TargetMode="External" /><Relationship Id="rId267" Type="http://schemas.openxmlformats.org/officeDocument/2006/relationships/hyperlink" Target="https://pbs.twimg.com/profile_banners/1113820724064657408/1554592136" TargetMode="External" /><Relationship Id="rId268" Type="http://schemas.openxmlformats.org/officeDocument/2006/relationships/hyperlink" Target="https://pbs.twimg.com/profile_banners/2836716376/1542893975" TargetMode="External" /><Relationship Id="rId269" Type="http://schemas.openxmlformats.org/officeDocument/2006/relationships/hyperlink" Target="https://pbs.twimg.com/profile_banners/2164961492/1432340807" TargetMode="External" /><Relationship Id="rId270" Type="http://schemas.openxmlformats.org/officeDocument/2006/relationships/hyperlink" Target="https://pbs.twimg.com/profile_banners/126821144/1554337040" TargetMode="External" /><Relationship Id="rId271" Type="http://schemas.openxmlformats.org/officeDocument/2006/relationships/hyperlink" Target="https://pbs.twimg.com/profile_banners/15472552/1347993114" TargetMode="External" /><Relationship Id="rId272" Type="http://schemas.openxmlformats.org/officeDocument/2006/relationships/hyperlink" Target="https://pbs.twimg.com/profile_banners/19407053/1554815287" TargetMode="External" /><Relationship Id="rId273" Type="http://schemas.openxmlformats.org/officeDocument/2006/relationships/hyperlink" Target="https://pbs.twimg.com/profile_banners/949228828324331520/1554464411" TargetMode="External" /><Relationship Id="rId274" Type="http://schemas.openxmlformats.org/officeDocument/2006/relationships/hyperlink" Target="https://pbs.twimg.com/profile_banners/560711367/1554028317" TargetMode="External" /><Relationship Id="rId275" Type="http://schemas.openxmlformats.org/officeDocument/2006/relationships/hyperlink" Target="https://pbs.twimg.com/profile_banners/818839052367450113/1496107271" TargetMode="External" /><Relationship Id="rId276" Type="http://schemas.openxmlformats.org/officeDocument/2006/relationships/hyperlink" Target="https://pbs.twimg.com/profile_banners/930450544208039937/1529260905" TargetMode="External" /><Relationship Id="rId277" Type="http://schemas.openxmlformats.org/officeDocument/2006/relationships/hyperlink" Target="https://pbs.twimg.com/profile_banners/43354914/1485871091" TargetMode="External" /><Relationship Id="rId278" Type="http://schemas.openxmlformats.org/officeDocument/2006/relationships/hyperlink" Target="https://pbs.twimg.com/profile_banners/86082625/1499482294" TargetMode="External" /><Relationship Id="rId279" Type="http://schemas.openxmlformats.org/officeDocument/2006/relationships/hyperlink" Target="https://pbs.twimg.com/profile_banners/999295860486918144/1528986023" TargetMode="External" /><Relationship Id="rId280" Type="http://schemas.openxmlformats.org/officeDocument/2006/relationships/hyperlink" Target="https://pbs.twimg.com/profile_banners/275787723/1538117572" TargetMode="External" /><Relationship Id="rId281" Type="http://schemas.openxmlformats.org/officeDocument/2006/relationships/hyperlink" Target="https://pbs.twimg.com/profile_banners/12553672/1552914492" TargetMode="External" /><Relationship Id="rId282" Type="http://schemas.openxmlformats.org/officeDocument/2006/relationships/hyperlink" Target="https://pbs.twimg.com/profile_banners/238795625/1551152675" TargetMode="External" /><Relationship Id="rId283" Type="http://schemas.openxmlformats.org/officeDocument/2006/relationships/hyperlink" Target="https://pbs.twimg.com/profile_banners/86052798/1554307665" TargetMode="External" /><Relationship Id="rId284" Type="http://schemas.openxmlformats.org/officeDocument/2006/relationships/hyperlink" Target="https://pbs.twimg.com/profile_banners/3096453603/1553511924" TargetMode="External" /><Relationship Id="rId285" Type="http://schemas.openxmlformats.org/officeDocument/2006/relationships/hyperlink" Target="https://pbs.twimg.com/profile_banners/807811/1542155735" TargetMode="External" /><Relationship Id="rId286" Type="http://schemas.openxmlformats.org/officeDocument/2006/relationships/hyperlink" Target="https://pbs.twimg.com/profile_banners/11104682/1436297721" TargetMode="External" /><Relationship Id="rId287" Type="http://schemas.openxmlformats.org/officeDocument/2006/relationships/hyperlink" Target="https://pbs.twimg.com/profile_banners/80571413/1546520586" TargetMode="External" /><Relationship Id="rId288" Type="http://schemas.openxmlformats.org/officeDocument/2006/relationships/hyperlink" Target="https://pbs.twimg.com/profile_banners/321370799/1531221551" TargetMode="External" /><Relationship Id="rId289" Type="http://schemas.openxmlformats.org/officeDocument/2006/relationships/hyperlink" Target="https://pbs.twimg.com/profile_banners/17663756/1556112051" TargetMode="External" /><Relationship Id="rId290" Type="http://schemas.openxmlformats.org/officeDocument/2006/relationships/hyperlink" Target="https://pbs.twimg.com/profile_banners/12480582/1506359488" TargetMode="External" /><Relationship Id="rId291" Type="http://schemas.openxmlformats.org/officeDocument/2006/relationships/hyperlink" Target="https://pbs.twimg.com/profile_banners/380048978/1479904930" TargetMode="External" /><Relationship Id="rId292" Type="http://schemas.openxmlformats.org/officeDocument/2006/relationships/hyperlink" Target="https://pbs.twimg.com/profile_banners/24434374/1532710640" TargetMode="External" /><Relationship Id="rId293" Type="http://schemas.openxmlformats.org/officeDocument/2006/relationships/hyperlink" Target="https://pbs.twimg.com/profile_banners/795891217/1416499742" TargetMode="External" /><Relationship Id="rId294" Type="http://schemas.openxmlformats.org/officeDocument/2006/relationships/hyperlink" Target="https://pbs.twimg.com/profile_banners/16486956/1446668797" TargetMode="External" /><Relationship Id="rId295" Type="http://schemas.openxmlformats.org/officeDocument/2006/relationships/hyperlink" Target="https://pbs.twimg.com/profile_banners/820394/1507610994" TargetMode="External" /><Relationship Id="rId296" Type="http://schemas.openxmlformats.org/officeDocument/2006/relationships/hyperlink" Target="https://pbs.twimg.com/profile_banners/586032653/1555612215" TargetMode="External" /><Relationship Id="rId297" Type="http://schemas.openxmlformats.org/officeDocument/2006/relationships/hyperlink" Target="https://pbs.twimg.com/profile_banners/33579983/1519918228" TargetMode="External" /><Relationship Id="rId298" Type="http://schemas.openxmlformats.org/officeDocument/2006/relationships/hyperlink" Target="https://pbs.twimg.com/profile_banners/799226790065508352/1553268379" TargetMode="External" /><Relationship Id="rId299" Type="http://schemas.openxmlformats.org/officeDocument/2006/relationships/hyperlink" Target="https://pbs.twimg.com/profile_banners/1652541/1525365834" TargetMode="External" /><Relationship Id="rId300" Type="http://schemas.openxmlformats.org/officeDocument/2006/relationships/hyperlink" Target="https://pbs.twimg.com/profile_banners/224002383/1401841646" TargetMode="External" /><Relationship Id="rId301" Type="http://schemas.openxmlformats.org/officeDocument/2006/relationships/hyperlink" Target="https://pbs.twimg.com/profile_banners/30205586/1555420505" TargetMode="External" /><Relationship Id="rId302" Type="http://schemas.openxmlformats.org/officeDocument/2006/relationships/hyperlink" Target="https://pbs.twimg.com/profile_banners/1650208237/1427320127" TargetMode="External" /><Relationship Id="rId303" Type="http://schemas.openxmlformats.org/officeDocument/2006/relationships/hyperlink" Target="https://pbs.twimg.com/profile_banners/96750308/1537317809" TargetMode="External" /><Relationship Id="rId304" Type="http://schemas.openxmlformats.org/officeDocument/2006/relationships/hyperlink" Target="https://pbs.twimg.com/profile_banners/981555929975017472/1547460960" TargetMode="External" /><Relationship Id="rId305" Type="http://schemas.openxmlformats.org/officeDocument/2006/relationships/hyperlink" Target="https://pbs.twimg.com/profile_banners/3074135008/1493085976" TargetMode="External" /><Relationship Id="rId306" Type="http://schemas.openxmlformats.org/officeDocument/2006/relationships/hyperlink" Target="https://pbs.twimg.com/profile_banners/30581721/1538854885" TargetMode="External" /><Relationship Id="rId307" Type="http://schemas.openxmlformats.org/officeDocument/2006/relationships/hyperlink" Target="https://pbs.twimg.com/profile_banners/268566493/1536029260" TargetMode="External" /><Relationship Id="rId308" Type="http://schemas.openxmlformats.org/officeDocument/2006/relationships/hyperlink" Target="https://pbs.twimg.com/profile_banners/135422786/1474377350"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5/bg.gif" TargetMode="External" /><Relationship Id="rId311" Type="http://schemas.openxmlformats.org/officeDocument/2006/relationships/hyperlink" Target="http://abs.twimg.com/images/themes/theme2/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9/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6/bg.gif" TargetMode="External" /><Relationship Id="rId317" Type="http://schemas.openxmlformats.org/officeDocument/2006/relationships/hyperlink" Target="http://abs.twimg.com/images/themes/theme13/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pbs.twimg.com/profile_background_images/547721954/twitter-bg-blue.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4/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4/bg.gif" TargetMode="External" /><Relationship Id="rId330" Type="http://schemas.openxmlformats.org/officeDocument/2006/relationships/hyperlink" Target="http://abs.twimg.com/images/themes/theme12/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5/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9/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5/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5/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pbs.twimg.com/profile_background_images/172193095/x49861efda53c18a4ef6223013d61dbc.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pbs.twimg.com/profile_background_images/145682516/techwallpaper2.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abs.twimg.com/images/themes/theme4/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4/bg.gif" TargetMode="External" /><Relationship Id="rId368" Type="http://schemas.openxmlformats.org/officeDocument/2006/relationships/hyperlink" Target="http://abs.twimg.com/images/themes/theme16/bg.gif" TargetMode="External" /><Relationship Id="rId369" Type="http://schemas.openxmlformats.org/officeDocument/2006/relationships/hyperlink" Target="http://a0.twimg.com/images/themes/theme2/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9/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pbs.twimg.com/profile_background_images/93701235/dew_twitter_background_typhoon.jpg" TargetMode="External" /><Relationship Id="rId383" Type="http://schemas.openxmlformats.org/officeDocument/2006/relationships/hyperlink" Target="http://pbs.twimg.com/profile_background_images/378800000057232168/eaacfcaf2f1e218fcd04becae2edca13.jpe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pbs.twimg.com/profile_background_images/455788947558264832/VrlybJzR.jpeg" TargetMode="External" /><Relationship Id="rId387" Type="http://schemas.openxmlformats.org/officeDocument/2006/relationships/hyperlink" Target="http://pbs.twimg.com/profile_background_images/378800000124238720/6c1d378935651f1302162141513af6be.jpe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pbs.twimg.com/profile_background_images/378800000133877129/F5ym0wyJ.jpeg" TargetMode="External" /><Relationship Id="rId390" Type="http://schemas.openxmlformats.org/officeDocument/2006/relationships/hyperlink" Target="http://pbs.twimg.com/profile_background_images/566010564506165248/P7aQDUyo.jpe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4/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pbs.twimg.com/profile_background_images/844613515/28c06622e70b44d6908f000953f84801.jpe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9/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2/bg.gif" TargetMode="External" /><Relationship Id="rId405" Type="http://schemas.openxmlformats.org/officeDocument/2006/relationships/hyperlink" Target="http://abs.twimg.com/images/themes/theme10/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6/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0.twimg.com/profile_background_images/2493803/snapshots-logo.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4/bg.gif" TargetMode="External" /><Relationship Id="rId418" Type="http://schemas.openxmlformats.org/officeDocument/2006/relationships/hyperlink" Target="http://abs.twimg.com/images/themes/theme14/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4/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2/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8/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7/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7/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4/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8/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5/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pbs.twimg.com/profile_background_images/555737027237269504/9SH8chYY.jpe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7/bg.gif"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9/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3/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pbs.twimg.com/profile_images/1077360975278424064/bZNcCNGJ_normal.jpg" TargetMode="External" /><Relationship Id="rId486" Type="http://schemas.openxmlformats.org/officeDocument/2006/relationships/hyperlink" Target="http://pbs.twimg.com/profile_images/686666576288845825/j138bbEs_normal.png" TargetMode="External" /><Relationship Id="rId487" Type="http://schemas.openxmlformats.org/officeDocument/2006/relationships/hyperlink" Target="http://abs.twimg.com/sticky/default_profile_images/default_profile_normal.png" TargetMode="External" /><Relationship Id="rId488" Type="http://schemas.openxmlformats.org/officeDocument/2006/relationships/hyperlink" Target="http://pbs.twimg.com/profile_images/929138680576593922/eliLt5zU_normal.jpg" TargetMode="External" /><Relationship Id="rId489" Type="http://schemas.openxmlformats.org/officeDocument/2006/relationships/hyperlink" Target="http://pbs.twimg.com/profile_images/500328802434949120/cdCOH6PV_normal.png" TargetMode="External" /><Relationship Id="rId490" Type="http://schemas.openxmlformats.org/officeDocument/2006/relationships/hyperlink" Target="http://pbs.twimg.com/profile_images/1120615150422253568/UnN7bCxB_normal.jpg" TargetMode="External" /><Relationship Id="rId491" Type="http://schemas.openxmlformats.org/officeDocument/2006/relationships/hyperlink" Target="http://pbs.twimg.com/profile_images/430098329603567616/Tz-ar2xE_normal.png" TargetMode="External" /><Relationship Id="rId492" Type="http://schemas.openxmlformats.org/officeDocument/2006/relationships/hyperlink" Target="http://pbs.twimg.com/profile_images/1047511710339420162/DFsOKAQh_normal.jpg" TargetMode="External" /><Relationship Id="rId493" Type="http://schemas.openxmlformats.org/officeDocument/2006/relationships/hyperlink" Target="http://pbs.twimg.com/profile_images/521086833665392640/LWY7m9NF_normal.png" TargetMode="External" /><Relationship Id="rId494" Type="http://schemas.openxmlformats.org/officeDocument/2006/relationships/hyperlink" Target="http://pbs.twimg.com/profile_images/461867213415137280/puQ3418R_normal.jpeg" TargetMode="External" /><Relationship Id="rId495" Type="http://schemas.openxmlformats.org/officeDocument/2006/relationships/hyperlink" Target="http://pbs.twimg.com/profile_images/512522213690310657/x-47dk3d_normal.jpeg" TargetMode="External" /><Relationship Id="rId496" Type="http://schemas.openxmlformats.org/officeDocument/2006/relationships/hyperlink" Target="http://pbs.twimg.com/profile_images/1428967810/civolution-C_icon_512X512_normal.jpg" TargetMode="External" /><Relationship Id="rId497" Type="http://schemas.openxmlformats.org/officeDocument/2006/relationships/hyperlink" Target="http://pbs.twimg.com/profile_images/3278150904/a4a0abec09486adaa3164ec8532f1161_normal.jpeg" TargetMode="External" /><Relationship Id="rId498" Type="http://schemas.openxmlformats.org/officeDocument/2006/relationships/hyperlink" Target="http://pbs.twimg.com/profile_images/825386307362787329/WlTqtdn6_normal.jpg" TargetMode="External" /><Relationship Id="rId499" Type="http://schemas.openxmlformats.org/officeDocument/2006/relationships/hyperlink" Target="http://pbs.twimg.com/profile_images/895774330117775360/uS79j4tB_normal.jpg" TargetMode="External" /><Relationship Id="rId500" Type="http://schemas.openxmlformats.org/officeDocument/2006/relationships/hyperlink" Target="http://pbs.twimg.com/profile_images/3454769613/ab68b7cf7136ed8c2455e57da6b9f313_normal.jpeg" TargetMode="External" /><Relationship Id="rId501" Type="http://schemas.openxmlformats.org/officeDocument/2006/relationships/hyperlink" Target="http://pbs.twimg.com/profile_images/871831760442605568/Nu8yDPO7_normal.jpg" TargetMode="External" /><Relationship Id="rId502" Type="http://schemas.openxmlformats.org/officeDocument/2006/relationships/hyperlink" Target="http://pbs.twimg.com/profile_images/1090249180860141569/P0xOS6z2_normal.jpg" TargetMode="External" /><Relationship Id="rId503" Type="http://schemas.openxmlformats.org/officeDocument/2006/relationships/hyperlink" Target="http://pbs.twimg.com/profile_images/1083864555380531205/XYtgL0EN_normal.jpg" TargetMode="External" /><Relationship Id="rId504" Type="http://schemas.openxmlformats.org/officeDocument/2006/relationships/hyperlink" Target="http://pbs.twimg.com/profile_images/1038043850516750336/xk4mMYE6_normal.jpg" TargetMode="External" /><Relationship Id="rId505" Type="http://schemas.openxmlformats.org/officeDocument/2006/relationships/hyperlink" Target="http://pbs.twimg.com/profile_images/1089938689885519874/4fnGALmb_normal.jpg" TargetMode="External" /><Relationship Id="rId506" Type="http://schemas.openxmlformats.org/officeDocument/2006/relationships/hyperlink" Target="http://pbs.twimg.com/profile_images/1090468020932235269/IN4VRA-4_normal.jpg" TargetMode="External" /><Relationship Id="rId507" Type="http://schemas.openxmlformats.org/officeDocument/2006/relationships/hyperlink" Target="http://pbs.twimg.com/profile_images/504729262/who_tweeted3_normal.gif" TargetMode="External" /><Relationship Id="rId508" Type="http://schemas.openxmlformats.org/officeDocument/2006/relationships/hyperlink" Target="http://pbs.twimg.com/profile_images/653615696862052352/3fr-ux51_normal.jpg" TargetMode="External" /><Relationship Id="rId509" Type="http://schemas.openxmlformats.org/officeDocument/2006/relationships/hyperlink" Target="http://pbs.twimg.com/profile_images/1107289751156084739/VDGA2HDN_normal.jpg" TargetMode="External" /><Relationship Id="rId510" Type="http://schemas.openxmlformats.org/officeDocument/2006/relationships/hyperlink" Target="http://pbs.twimg.com/profile_images/1084830514744315904/3xJRZdtv_normal.jpg" TargetMode="External" /><Relationship Id="rId511" Type="http://schemas.openxmlformats.org/officeDocument/2006/relationships/hyperlink" Target="http://pbs.twimg.com/profile_images/1120395098800492549/hTxxjlBm_normal.png" TargetMode="External" /><Relationship Id="rId512" Type="http://schemas.openxmlformats.org/officeDocument/2006/relationships/hyperlink" Target="http://pbs.twimg.com/profile_images/917498315092107264/wUNdoiyh_normal.jpg" TargetMode="External" /><Relationship Id="rId513" Type="http://schemas.openxmlformats.org/officeDocument/2006/relationships/hyperlink" Target="http://pbs.twimg.com/profile_images/1741241334/image_normal.jpg" TargetMode="External" /><Relationship Id="rId514" Type="http://schemas.openxmlformats.org/officeDocument/2006/relationships/hyperlink" Target="http://pbs.twimg.com/profile_images/819331001922920448/TCb6gYtx_normal.jpg" TargetMode="External" /><Relationship Id="rId515" Type="http://schemas.openxmlformats.org/officeDocument/2006/relationships/hyperlink" Target="http://pbs.twimg.com/profile_images/912827014658260992/7g8pBloe_normal.jpg" TargetMode="External" /><Relationship Id="rId516" Type="http://schemas.openxmlformats.org/officeDocument/2006/relationships/hyperlink" Target="http://pbs.twimg.com/profile_images/1097322201072709633/YqYamT_R_normal.jpg" TargetMode="External" /><Relationship Id="rId517" Type="http://schemas.openxmlformats.org/officeDocument/2006/relationships/hyperlink" Target="http://pbs.twimg.com/profile_images/1112404787591634952/u0aQ64vg_normal.png" TargetMode="External" /><Relationship Id="rId518" Type="http://schemas.openxmlformats.org/officeDocument/2006/relationships/hyperlink" Target="http://pbs.twimg.com/profile_images/1090249714644197376/jBbhzv0q_normal.jpg" TargetMode="External" /><Relationship Id="rId519" Type="http://schemas.openxmlformats.org/officeDocument/2006/relationships/hyperlink" Target="http://pbs.twimg.com/profile_images/740554777076105217/4wvUzM1i_normal.jpg" TargetMode="External" /><Relationship Id="rId520" Type="http://schemas.openxmlformats.org/officeDocument/2006/relationships/hyperlink" Target="http://pbs.twimg.com/profile_images/1095350515758592000/PkhKFchI_normal.jpg" TargetMode="External" /><Relationship Id="rId521" Type="http://schemas.openxmlformats.org/officeDocument/2006/relationships/hyperlink" Target="http://pbs.twimg.com/profile_images/378800000092298473/e60f0a400d5181adc9894dccabb2e810_normal.jpeg" TargetMode="External" /><Relationship Id="rId522" Type="http://schemas.openxmlformats.org/officeDocument/2006/relationships/hyperlink" Target="http://pbs.twimg.com/profile_images/895272771097329664/Vj8n6juW_normal.jpg" TargetMode="External" /><Relationship Id="rId523" Type="http://schemas.openxmlformats.org/officeDocument/2006/relationships/hyperlink" Target="http://pbs.twimg.com/profile_images/1094357587468918784/HfJFMysR_normal.jpg" TargetMode="External" /><Relationship Id="rId524" Type="http://schemas.openxmlformats.org/officeDocument/2006/relationships/hyperlink" Target="http://pbs.twimg.com/profile_images/1008022836089417728/2viEXtV6_normal.jpg" TargetMode="External" /><Relationship Id="rId525" Type="http://schemas.openxmlformats.org/officeDocument/2006/relationships/hyperlink" Target="http://pbs.twimg.com/profile_images/446655801986269184/6jjBqB45_normal.png" TargetMode="External" /><Relationship Id="rId526" Type="http://schemas.openxmlformats.org/officeDocument/2006/relationships/hyperlink" Target="http://pbs.twimg.com/profile_images/809211085580447744/VohRBgwG_normal.jpg" TargetMode="External" /><Relationship Id="rId527" Type="http://schemas.openxmlformats.org/officeDocument/2006/relationships/hyperlink" Target="http://pbs.twimg.com/profile_images/1045713075444305920/U7t7vAHC_normal.jpg" TargetMode="External" /><Relationship Id="rId528" Type="http://schemas.openxmlformats.org/officeDocument/2006/relationships/hyperlink" Target="http://pbs.twimg.com/profile_images/838877361827381248/KkUTn-wF_normal.jpg" TargetMode="External" /><Relationship Id="rId529" Type="http://schemas.openxmlformats.org/officeDocument/2006/relationships/hyperlink" Target="http://pbs.twimg.com/profile_images/557536783252996097/2mkZ4an0_normal.png" TargetMode="External" /><Relationship Id="rId530" Type="http://schemas.openxmlformats.org/officeDocument/2006/relationships/hyperlink" Target="http://pbs.twimg.com/profile_images/56748906/ItsSwell_normal.gif" TargetMode="External" /><Relationship Id="rId531" Type="http://schemas.openxmlformats.org/officeDocument/2006/relationships/hyperlink" Target="http://pbs.twimg.com/profile_images/882623601723285504/r_mETtrD_normal.jpg" TargetMode="External" /><Relationship Id="rId532" Type="http://schemas.openxmlformats.org/officeDocument/2006/relationships/hyperlink" Target="http://pbs.twimg.com/profile_images/79263988/TGK_headshot_normal.JPG" TargetMode="External" /><Relationship Id="rId533" Type="http://schemas.openxmlformats.org/officeDocument/2006/relationships/hyperlink" Target="http://pbs.twimg.com/profile_images/836584816053125121/teDYpmcM_normal.jpg" TargetMode="External" /><Relationship Id="rId534" Type="http://schemas.openxmlformats.org/officeDocument/2006/relationships/hyperlink" Target="http://pbs.twimg.com/profile_images/1092292279954370562/lnrmb3_B_normal.jpg" TargetMode="External" /><Relationship Id="rId535" Type="http://schemas.openxmlformats.org/officeDocument/2006/relationships/hyperlink" Target="http://pbs.twimg.com/profile_images/787639115936169984/ZZrHzlvS_normal.jpg" TargetMode="External" /><Relationship Id="rId536" Type="http://schemas.openxmlformats.org/officeDocument/2006/relationships/hyperlink" Target="http://abs.twimg.com/sticky/default_profile_images/default_profile_normal.png" TargetMode="External" /><Relationship Id="rId537" Type="http://schemas.openxmlformats.org/officeDocument/2006/relationships/hyperlink" Target="http://pbs.twimg.com/profile_images/1054847674334240768/XGasBs8s_normal.jpg" TargetMode="External" /><Relationship Id="rId538" Type="http://schemas.openxmlformats.org/officeDocument/2006/relationships/hyperlink" Target="http://pbs.twimg.com/profile_images/1095819572144422912/jYwGq4Xh_normal.jpg" TargetMode="External" /><Relationship Id="rId539" Type="http://schemas.openxmlformats.org/officeDocument/2006/relationships/hyperlink" Target="http://pbs.twimg.com/profile_images/979691111978446848/lv_NMgv7_normal.jpg" TargetMode="External" /><Relationship Id="rId540" Type="http://schemas.openxmlformats.org/officeDocument/2006/relationships/hyperlink" Target="http://pbs.twimg.com/profile_images/1102612681629057024/d5NN8Pd2_normal.jpg" TargetMode="External" /><Relationship Id="rId541" Type="http://schemas.openxmlformats.org/officeDocument/2006/relationships/hyperlink" Target="http://pbs.twimg.com/profile_images/1101696775122010115/TjESbw2D_normal.jpg" TargetMode="External" /><Relationship Id="rId542" Type="http://schemas.openxmlformats.org/officeDocument/2006/relationships/hyperlink" Target="http://pbs.twimg.com/profile_images/1098616417350381569/ynD8Lzov_normal.jpg" TargetMode="External" /><Relationship Id="rId543" Type="http://schemas.openxmlformats.org/officeDocument/2006/relationships/hyperlink" Target="http://pbs.twimg.com/profile_images/1030504980476620801/Ip1eZs-L_normal.jpg" TargetMode="External" /><Relationship Id="rId544" Type="http://schemas.openxmlformats.org/officeDocument/2006/relationships/hyperlink" Target="http://pbs.twimg.com/profile_images/3782744187/fca5b5be13932dc19b38b471f8a20d37_normal.jpeg" TargetMode="External" /><Relationship Id="rId545" Type="http://schemas.openxmlformats.org/officeDocument/2006/relationships/hyperlink" Target="http://pbs.twimg.com/profile_images/1103775735108550661/n87QF0cl_normal.jpg" TargetMode="External" /><Relationship Id="rId546" Type="http://schemas.openxmlformats.org/officeDocument/2006/relationships/hyperlink" Target="http://pbs.twimg.com/profile_images/662299632156962816/BakuhTQg_normal.jpg" TargetMode="External" /><Relationship Id="rId547" Type="http://schemas.openxmlformats.org/officeDocument/2006/relationships/hyperlink" Target="http://pbs.twimg.com/profile_images/1119126678/mediatechSQ_normal.gif" TargetMode="External" /><Relationship Id="rId548" Type="http://schemas.openxmlformats.org/officeDocument/2006/relationships/hyperlink" Target="http://pbs.twimg.com/profile_images/1104020076733304835/s9yxH8BS_normal.jpg" TargetMode="External" /><Relationship Id="rId549" Type="http://schemas.openxmlformats.org/officeDocument/2006/relationships/hyperlink" Target="http://pbs.twimg.com/profile_images/580842517052145665/F6UCxGRc_normal.jpg" TargetMode="External" /><Relationship Id="rId550" Type="http://schemas.openxmlformats.org/officeDocument/2006/relationships/hyperlink" Target="http://pbs.twimg.com/profile_images/2171419521/239_normal.jpg" TargetMode="External" /><Relationship Id="rId551" Type="http://schemas.openxmlformats.org/officeDocument/2006/relationships/hyperlink" Target="http://pbs.twimg.com/profile_images/938524230077026306/EGGTxZty_normal.jpg" TargetMode="External" /><Relationship Id="rId552" Type="http://schemas.openxmlformats.org/officeDocument/2006/relationships/hyperlink" Target="http://pbs.twimg.com/profile_images/1104087117267755008/u4Gg-_5z_normal.jpg" TargetMode="External" /><Relationship Id="rId553" Type="http://schemas.openxmlformats.org/officeDocument/2006/relationships/hyperlink" Target="http://pbs.twimg.com/profile_images/1012399937659650048/g3P_wcHP_normal.jpg" TargetMode="External" /><Relationship Id="rId554" Type="http://schemas.openxmlformats.org/officeDocument/2006/relationships/hyperlink" Target="http://pbs.twimg.com/profile_images/837443275283824641/ymA9SZe3_normal.jpg" TargetMode="External" /><Relationship Id="rId555" Type="http://schemas.openxmlformats.org/officeDocument/2006/relationships/hyperlink" Target="http://pbs.twimg.com/profile_images/857243143141511168/xu0esIWM_normal.jpg" TargetMode="External" /><Relationship Id="rId556" Type="http://schemas.openxmlformats.org/officeDocument/2006/relationships/hyperlink" Target="http://pbs.twimg.com/profile_images/1017193587883175936/RfJ3V6U8_normal.jpg" TargetMode="External" /><Relationship Id="rId557" Type="http://schemas.openxmlformats.org/officeDocument/2006/relationships/hyperlink" Target="http://pbs.twimg.com/profile_images/468502341/Julie4_normal.jpg" TargetMode="External" /><Relationship Id="rId558" Type="http://schemas.openxmlformats.org/officeDocument/2006/relationships/hyperlink" Target="http://a0.twimg.com/profile_images/58658743/musclebody_normal.jpg" TargetMode="External" /><Relationship Id="rId559" Type="http://schemas.openxmlformats.org/officeDocument/2006/relationships/hyperlink" Target="http://pbs.twimg.com/profile_images/378800000726932519/4ec7dc04d0c558967e378f386f5e3128_normal.jpeg" TargetMode="External" /><Relationship Id="rId560" Type="http://schemas.openxmlformats.org/officeDocument/2006/relationships/hyperlink" Target="http://pbs.twimg.com/profile_images/964530185423945729/LrRzvtHu_normal.jpg" TargetMode="External" /><Relationship Id="rId561" Type="http://schemas.openxmlformats.org/officeDocument/2006/relationships/hyperlink" Target="http://pbs.twimg.com/profile_images/488384466734161921/9RBTCsuI_normal.png" TargetMode="External" /><Relationship Id="rId562" Type="http://schemas.openxmlformats.org/officeDocument/2006/relationships/hyperlink" Target="http://pbs.twimg.com/profile_images/919534045582606336/uwe9Et_E_normal.jpg" TargetMode="External" /><Relationship Id="rId563" Type="http://schemas.openxmlformats.org/officeDocument/2006/relationships/hyperlink" Target="http://pbs.twimg.com/profile_images/1014183116653629440/xrHdri7u_normal.jpg" TargetMode="External" /><Relationship Id="rId564" Type="http://schemas.openxmlformats.org/officeDocument/2006/relationships/hyperlink" Target="http://pbs.twimg.com/profile_images/1093946507689164801/D97T_NRu_normal.jpg" TargetMode="External" /><Relationship Id="rId565" Type="http://schemas.openxmlformats.org/officeDocument/2006/relationships/hyperlink" Target="http://pbs.twimg.com/profile_images/1011312294255476740/DIl4zL-Q_normal.jpg" TargetMode="External" /><Relationship Id="rId566" Type="http://schemas.openxmlformats.org/officeDocument/2006/relationships/hyperlink" Target="http://pbs.twimg.com/profile_images/607203076878016512/gdnkuHZ__normal.jpg" TargetMode="External" /><Relationship Id="rId567" Type="http://schemas.openxmlformats.org/officeDocument/2006/relationships/hyperlink" Target="http://pbs.twimg.com/profile_images/526748964175892480/eMBtL9uv_normal.jpeg" TargetMode="External" /><Relationship Id="rId568" Type="http://schemas.openxmlformats.org/officeDocument/2006/relationships/hyperlink" Target="http://pbs.twimg.com/profile_images/1473213165/Paul_5167-smv2_normal.jpg" TargetMode="External" /><Relationship Id="rId569" Type="http://schemas.openxmlformats.org/officeDocument/2006/relationships/hyperlink" Target="http://pbs.twimg.com/profile_images/1112785610065018882/BBHQUIru_normal.jpg" TargetMode="External" /><Relationship Id="rId570" Type="http://schemas.openxmlformats.org/officeDocument/2006/relationships/hyperlink" Target="http://pbs.twimg.com/profile_images/1082650712956461061/fqUCJLIm_normal.jpg" TargetMode="External" /><Relationship Id="rId571" Type="http://schemas.openxmlformats.org/officeDocument/2006/relationships/hyperlink" Target="http://pbs.twimg.com/profile_images/498353631549091840/aH9fZgUB_normal.jpeg" TargetMode="External" /><Relationship Id="rId572" Type="http://schemas.openxmlformats.org/officeDocument/2006/relationships/hyperlink" Target="http://pbs.twimg.com/profile_images/480778854357667840/p6ikW16l_normal.png" TargetMode="External" /><Relationship Id="rId573" Type="http://schemas.openxmlformats.org/officeDocument/2006/relationships/hyperlink" Target="http://pbs.twimg.com/profile_images/1114613406282256384/z1GMDf8B_normal.jpg" TargetMode="External" /><Relationship Id="rId574" Type="http://schemas.openxmlformats.org/officeDocument/2006/relationships/hyperlink" Target="http://pbs.twimg.com/profile_images/700109563/Mountain_Dew_Typhoon_square_normal.jpg" TargetMode="External" /><Relationship Id="rId575" Type="http://schemas.openxmlformats.org/officeDocument/2006/relationships/hyperlink" Target="http://pbs.twimg.com/profile_images/529907052265492480/bQIRrblG_normal.jpeg" TargetMode="External" /><Relationship Id="rId576" Type="http://schemas.openxmlformats.org/officeDocument/2006/relationships/hyperlink" Target="http://pbs.twimg.com/profile_images/816425483332005888/mWFYqs30_normal.jpg" TargetMode="External" /><Relationship Id="rId577" Type="http://schemas.openxmlformats.org/officeDocument/2006/relationships/hyperlink" Target="http://pbs.twimg.com/profile_images/567847390464327680/Jb8yx80v_normal.jpeg" TargetMode="External" /><Relationship Id="rId578" Type="http://schemas.openxmlformats.org/officeDocument/2006/relationships/hyperlink" Target="http://pbs.twimg.com/profile_images/509372264140140544/oquycgge_normal.png" TargetMode="External" /><Relationship Id="rId579" Type="http://schemas.openxmlformats.org/officeDocument/2006/relationships/hyperlink" Target="http://pbs.twimg.com/profile_images/474572394338590720/Iv448sj4_normal.jpeg" TargetMode="External" /><Relationship Id="rId580" Type="http://schemas.openxmlformats.org/officeDocument/2006/relationships/hyperlink" Target="http://pbs.twimg.com/profile_images/931201643353341952/3_1Ewsql_normal.jpg" TargetMode="External" /><Relationship Id="rId581" Type="http://schemas.openxmlformats.org/officeDocument/2006/relationships/hyperlink" Target="http://pbs.twimg.com/profile_images/837708419268239361/dH5HfkK3_normal.jpg" TargetMode="External" /><Relationship Id="rId582" Type="http://schemas.openxmlformats.org/officeDocument/2006/relationships/hyperlink" Target="http://pbs.twimg.com/profile_images/842472377267191808/DIMbLuOA_normal.jpg" TargetMode="External" /><Relationship Id="rId583" Type="http://schemas.openxmlformats.org/officeDocument/2006/relationships/hyperlink" Target="http://pbs.twimg.com/profile_images/796359540799217664/RaMlFYns_normal.jpg" TargetMode="External" /><Relationship Id="rId584" Type="http://schemas.openxmlformats.org/officeDocument/2006/relationships/hyperlink" Target="http://pbs.twimg.com/profile_images/823990985709338624/R3LUfh7F_normal.jpg" TargetMode="External" /><Relationship Id="rId585" Type="http://schemas.openxmlformats.org/officeDocument/2006/relationships/hyperlink" Target="http://pbs.twimg.com/profile_images/704779717459755008/4PETZvG-_normal.jpg" TargetMode="External" /><Relationship Id="rId586" Type="http://schemas.openxmlformats.org/officeDocument/2006/relationships/hyperlink" Target="http://pbs.twimg.com/profile_images/1058033320812929025/PevZy6Mi_normal.jpg" TargetMode="External" /><Relationship Id="rId587" Type="http://schemas.openxmlformats.org/officeDocument/2006/relationships/hyperlink" Target="http://pbs.twimg.com/profile_images/923559433480953860/6VwkwhNM_normal.jpg" TargetMode="External" /><Relationship Id="rId588" Type="http://schemas.openxmlformats.org/officeDocument/2006/relationships/hyperlink" Target="http://pbs.twimg.com/profile_images/671391121591799808/oXJAveV4_normal.jpg" TargetMode="External" /><Relationship Id="rId589" Type="http://schemas.openxmlformats.org/officeDocument/2006/relationships/hyperlink" Target="http://pbs.twimg.com/profile_images/753970859384143872/9xnBbyjk_normal.jpg" TargetMode="External" /><Relationship Id="rId590" Type="http://schemas.openxmlformats.org/officeDocument/2006/relationships/hyperlink" Target="http://pbs.twimg.com/profile_images/948136556451237888/NAnro2Ik_normal.jpg" TargetMode="External" /><Relationship Id="rId591" Type="http://schemas.openxmlformats.org/officeDocument/2006/relationships/hyperlink" Target="http://pbs.twimg.com/profile_images/844906551093669889/UtGO3J9v_normal.jpg" TargetMode="External" /><Relationship Id="rId592" Type="http://schemas.openxmlformats.org/officeDocument/2006/relationships/hyperlink" Target="http://pbs.twimg.com/profile_images/847565712608550912/2nuKydg-_normal.jpg" TargetMode="External" /><Relationship Id="rId593" Type="http://schemas.openxmlformats.org/officeDocument/2006/relationships/hyperlink" Target="http://pbs.twimg.com/profile_images/2383604654/tfl1xfov0col4lhvcur8_normal.png" TargetMode="External" /><Relationship Id="rId594" Type="http://schemas.openxmlformats.org/officeDocument/2006/relationships/hyperlink" Target="http://abs.twimg.com/sticky/default_profile_images/default_profile_normal.png" TargetMode="External" /><Relationship Id="rId595" Type="http://schemas.openxmlformats.org/officeDocument/2006/relationships/hyperlink" Target="http://pbs.twimg.com/profile_images/690613263105708032/oYq-9eZ-_normal.jpg" TargetMode="External" /><Relationship Id="rId596" Type="http://schemas.openxmlformats.org/officeDocument/2006/relationships/hyperlink" Target="http://pbs.twimg.com/profile_images/378800000759409720/6f3e6929eaa3e35506f0f0e38fba8aec_normal.jpeg" TargetMode="External" /><Relationship Id="rId597" Type="http://schemas.openxmlformats.org/officeDocument/2006/relationships/hyperlink" Target="http://pbs.twimg.com/profile_images/1057672316040200193/XPuSSzst_normal.jpg" TargetMode="External" /><Relationship Id="rId598" Type="http://schemas.openxmlformats.org/officeDocument/2006/relationships/hyperlink" Target="http://pbs.twimg.com/profile_images/603661144729985024/fWJYHpFG_normal.jpg" TargetMode="External" /><Relationship Id="rId599" Type="http://schemas.openxmlformats.org/officeDocument/2006/relationships/hyperlink" Target="http://pbs.twimg.com/profile_images/1106774973094354944/Tj9HlyYT_normal.jpg" TargetMode="External" /><Relationship Id="rId600" Type="http://schemas.openxmlformats.org/officeDocument/2006/relationships/hyperlink" Target="http://pbs.twimg.com/profile_images/1098777496416219141/RU6Clkyk_normal.jpg" TargetMode="External" /><Relationship Id="rId601" Type="http://schemas.openxmlformats.org/officeDocument/2006/relationships/hyperlink" Target="http://pbs.twimg.com/profile_images/1016815290221563905/o8st2FEF_normal.jpg" TargetMode="External" /><Relationship Id="rId602" Type="http://schemas.openxmlformats.org/officeDocument/2006/relationships/hyperlink" Target="http://pbs.twimg.com/profile_images/887393738955390978/bD7re6Dv_normal.jpg" TargetMode="External" /><Relationship Id="rId603" Type="http://schemas.openxmlformats.org/officeDocument/2006/relationships/hyperlink" Target="http://pbs.twimg.com/profile_images/562271407929716736/5kq0KQcI_normal.png" TargetMode="External" /><Relationship Id="rId604" Type="http://schemas.openxmlformats.org/officeDocument/2006/relationships/hyperlink" Target="http://pbs.twimg.com/profile_images/1073704543249039360/fnrx5sy0_normal.jpg" TargetMode="External" /><Relationship Id="rId605" Type="http://schemas.openxmlformats.org/officeDocument/2006/relationships/hyperlink" Target="http://pbs.twimg.com/profile_images/868404731760312321/faAeQgxA_normal.jpg" TargetMode="External" /><Relationship Id="rId606" Type="http://schemas.openxmlformats.org/officeDocument/2006/relationships/hyperlink" Target="http://pbs.twimg.com/profile_images/576015433620451328/fgcEVFku_normal.jpeg" TargetMode="External" /><Relationship Id="rId607" Type="http://schemas.openxmlformats.org/officeDocument/2006/relationships/hyperlink" Target="http://pbs.twimg.com/profile_images/1113743737069473793/mHFe7MJS_normal.jpg" TargetMode="External" /><Relationship Id="rId608" Type="http://schemas.openxmlformats.org/officeDocument/2006/relationships/hyperlink" Target="http://pbs.twimg.com/profile_images/421030066621927424/XPUr_VL3_normal.jpeg" TargetMode="External" /><Relationship Id="rId609" Type="http://schemas.openxmlformats.org/officeDocument/2006/relationships/hyperlink" Target="http://pbs.twimg.com/profile_images/53795128/hotshots-icon_normal.gif" TargetMode="External" /><Relationship Id="rId610" Type="http://schemas.openxmlformats.org/officeDocument/2006/relationships/hyperlink" Target="http://pbs.twimg.com/profile_images/941410238325964800/pJqYQGKr_normal.jpg" TargetMode="External" /><Relationship Id="rId611" Type="http://schemas.openxmlformats.org/officeDocument/2006/relationships/hyperlink" Target="http://pbs.twimg.com/profile_images/1082278449690099712/jNZxSA5E_normal.jpg" TargetMode="External" /><Relationship Id="rId612" Type="http://schemas.openxmlformats.org/officeDocument/2006/relationships/hyperlink" Target="http://pbs.twimg.com/profile_images/793448023321894912/C6Ol4XJ6_normal.jpg" TargetMode="External" /><Relationship Id="rId613" Type="http://schemas.openxmlformats.org/officeDocument/2006/relationships/hyperlink" Target="http://pbs.twimg.com/profile_images/1010125647665139713/fWf-9ej3_normal.jpg" TargetMode="External" /><Relationship Id="rId614" Type="http://schemas.openxmlformats.org/officeDocument/2006/relationships/hyperlink" Target="http://pbs.twimg.com/profile_images/586867761357463552/LEf2A7n0_normal.jpg" TargetMode="External" /><Relationship Id="rId615" Type="http://schemas.openxmlformats.org/officeDocument/2006/relationships/hyperlink" Target="http://pbs.twimg.com/profile_images/705244349873917952/fcD6A8Ws_normal.jpg" TargetMode="External" /><Relationship Id="rId616" Type="http://schemas.openxmlformats.org/officeDocument/2006/relationships/hyperlink" Target="http://pbs.twimg.com/profile_images/560101127882960899/Cj8bqrtK_normal.png" TargetMode="External" /><Relationship Id="rId617" Type="http://schemas.openxmlformats.org/officeDocument/2006/relationships/hyperlink" Target="http://pbs.twimg.com/profile_images/677583735055908868/LtfulfsY_normal.jpg" TargetMode="External" /><Relationship Id="rId618" Type="http://schemas.openxmlformats.org/officeDocument/2006/relationships/hyperlink" Target="http://pbs.twimg.com/profile_images/1044964148877045766/T6B5a9G__normal.jpg" TargetMode="External" /><Relationship Id="rId619" Type="http://schemas.openxmlformats.org/officeDocument/2006/relationships/hyperlink" Target="http://pbs.twimg.com/profile_images/954416604288176128/zyl4in2S_normal.jpg" TargetMode="External" /><Relationship Id="rId620" Type="http://schemas.openxmlformats.org/officeDocument/2006/relationships/hyperlink" Target="http://pbs.twimg.com/profile_images/744896822230061057/NUe4UGzb_normal.jpg" TargetMode="External" /><Relationship Id="rId621" Type="http://schemas.openxmlformats.org/officeDocument/2006/relationships/hyperlink" Target="http://pbs.twimg.com/profile_images/504736293348069376/66Zr6u6S_normal.jpeg" TargetMode="External" /><Relationship Id="rId622" Type="http://schemas.openxmlformats.org/officeDocument/2006/relationships/hyperlink" Target="http://pbs.twimg.com/profile_images/1011950369084182528/_OZhc85Y_normal.jpg" TargetMode="External" /><Relationship Id="rId623" Type="http://schemas.openxmlformats.org/officeDocument/2006/relationships/hyperlink" Target="http://abs.twimg.com/sticky/default_profile_images/default_profile_2_normal.png" TargetMode="External" /><Relationship Id="rId624" Type="http://schemas.openxmlformats.org/officeDocument/2006/relationships/hyperlink" Target="http://abs.twimg.com/sticky/default_profile_images/default_profile_normal.png" TargetMode="External" /><Relationship Id="rId625" Type="http://schemas.openxmlformats.org/officeDocument/2006/relationships/hyperlink" Target="http://pbs.twimg.com/profile_images/1469793648/image_normal.jpg" TargetMode="External" /><Relationship Id="rId626" Type="http://schemas.openxmlformats.org/officeDocument/2006/relationships/hyperlink" Target="http://pbs.twimg.com/profile_images/961704132049588224/qXQVr4fI_normal.jpg" TargetMode="External" /><Relationship Id="rId627" Type="http://schemas.openxmlformats.org/officeDocument/2006/relationships/hyperlink" Target="http://pbs.twimg.com/profile_images/788733333635076100/a59ZcavU_normal.jpg" TargetMode="External" /><Relationship Id="rId628" Type="http://schemas.openxmlformats.org/officeDocument/2006/relationships/hyperlink" Target="http://pbs.twimg.com/profile_images/2567496268/image_normal.jpg" TargetMode="External" /><Relationship Id="rId629" Type="http://schemas.openxmlformats.org/officeDocument/2006/relationships/hyperlink" Target="http://pbs.twimg.com/profile_images/841321966141362177/n1VmGLra_normal.jpg" TargetMode="External" /><Relationship Id="rId630" Type="http://schemas.openxmlformats.org/officeDocument/2006/relationships/hyperlink" Target="http://pbs.twimg.com/profile_images/1042091167352057857/9rPUsnlT_normal.jpg" TargetMode="External" /><Relationship Id="rId631" Type="http://schemas.openxmlformats.org/officeDocument/2006/relationships/hyperlink" Target="http://pbs.twimg.com/profile_images/1029743794466553856/PamnnL1-_normal.jpg" TargetMode="External" /><Relationship Id="rId632" Type="http://schemas.openxmlformats.org/officeDocument/2006/relationships/hyperlink" Target="http://pbs.twimg.com/profile_images/984113808317837313/2aRCVbI4_normal.jpg" TargetMode="External" /><Relationship Id="rId633" Type="http://schemas.openxmlformats.org/officeDocument/2006/relationships/hyperlink" Target="http://pbs.twimg.com/profile_images/496329719697010689/ut9g6RDW_normal.png" TargetMode="External" /><Relationship Id="rId634" Type="http://schemas.openxmlformats.org/officeDocument/2006/relationships/hyperlink" Target="http://pbs.twimg.com/profile_images/1091283266072649732/y2LLxYYY_normal.jpg" TargetMode="External" /><Relationship Id="rId635" Type="http://schemas.openxmlformats.org/officeDocument/2006/relationships/hyperlink" Target="http://pbs.twimg.com/profile_images/1113821290153033729/c7EVVoNv_normal.jpg" TargetMode="External" /><Relationship Id="rId636" Type="http://schemas.openxmlformats.org/officeDocument/2006/relationships/hyperlink" Target="http://pbs.twimg.com/profile_images/839908655772356608/UaEWRwdn_normal.jpg" TargetMode="External" /><Relationship Id="rId637" Type="http://schemas.openxmlformats.org/officeDocument/2006/relationships/hyperlink" Target="http://pbs.twimg.com/profile_images/1056998974270390272/5qirnnt5_normal.jpg" TargetMode="External" /><Relationship Id="rId638" Type="http://schemas.openxmlformats.org/officeDocument/2006/relationships/hyperlink" Target="http://pbs.twimg.com/profile_images/1077382450458869760/3pOMGfic_normal.jpg" TargetMode="External" /><Relationship Id="rId639" Type="http://schemas.openxmlformats.org/officeDocument/2006/relationships/hyperlink" Target="http://pbs.twimg.com/profile_images/2321094288/9yt12n2fil945ey37imn_normal.jpeg" TargetMode="External" /><Relationship Id="rId640" Type="http://schemas.openxmlformats.org/officeDocument/2006/relationships/hyperlink" Target="http://pbs.twimg.com/profile_images/474753665970868224/GcoCzmcI_normal.jpeg" TargetMode="External" /><Relationship Id="rId641" Type="http://schemas.openxmlformats.org/officeDocument/2006/relationships/hyperlink" Target="http://pbs.twimg.com/profile_images/836719354553200644/NhAm4jJo_normal.jpg" TargetMode="External" /><Relationship Id="rId642" Type="http://schemas.openxmlformats.org/officeDocument/2006/relationships/hyperlink" Target="http://pbs.twimg.com/profile_images/950314498685939712/P-fb4dsM_normal.jpg" TargetMode="External" /><Relationship Id="rId643" Type="http://schemas.openxmlformats.org/officeDocument/2006/relationships/hyperlink" Target="http://pbs.twimg.com/profile_images/1116724804277686273/ZWYRxLns_normal.jpg" TargetMode="External" /><Relationship Id="rId644" Type="http://schemas.openxmlformats.org/officeDocument/2006/relationships/hyperlink" Target="http://abs.twimg.com/sticky/default_profile_images/default_profile_normal.png" TargetMode="External" /><Relationship Id="rId645" Type="http://schemas.openxmlformats.org/officeDocument/2006/relationships/hyperlink" Target="http://abs.twimg.com/sticky/default_profile_images/default_profile_normal.png" TargetMode="External" /><Relationship Id="rId646" Type="http://schemas.openxmlformats.org/officeDocument/2006/relationships/hyperlink" Target="http://pbs.twimg.com/profile_images/1083044129448316928/ApGPDkx1_normal.jpg" TargetMode="External" /><Relationship Id="rId647" Type="http://schemas.openxmlformats.org/officeDocument/2006/relationships/hyperlink" Target="http://pbs.twimg.com/profile_images/1039702463127998464/fvuv06v-_normal.jpg" TargetMode="External" /><Relationship Id="rId648" Type="http://schemas.openxmlformats.org/officeDocument/2006/relationships/hyperlink" Target="http://pbs.twimg.com/profile_images/945027994447380482/dfKermyx_normal.jpg" TargetMode="External" /><Relationship Id="rId649" Type="http://schemas.openxmlformats.org/officeDocument/2006/relationships/hyperlink" Target="http://pbs.twimg.com/profile_images/1050696082173452293/OG0Ev-5L_normal.jpg" TargetMode="External" /><Relationship Id="rId650" Type="http://schemas.openxmlformats.org/officeDocument/2006/relationships/hyperlink" Target="http://pbs.twimg.com/profile_images/1401725292/a_normal.jpg" TargetMode="External" /><Relationship Id="rId651" Type="http://schemas.openxmlformats.org/officeDocument/2006/relationships/hyperlink" Target="http://pbs.twimg.com/profile_images/1118224948877778945/5DwUWQeX_normal.jpg" TargetMode="External" /><Relationship Id="rId652" Type="http://schemas.openxmlformats.org/officeDocument/2006/relationships/hyperlink" Target="http://pbs.twimg.com/profile_images/626456717086167040/c7aCdU5u_normal.png" TargetMode="External" /><Relationship Id="rId653" Type="http://schemas.openxmlformats.org/officeDocument/2006/relationships/hyperlink" Target="http://pbs.twimg.com/profile_images/883518887823912964/f1o0Wmtd_normal.jpg" TargetMode="External" /><Relationship Id="rId654" Type="http://schemas.openxmlformats.org/officeDocument/2006/relationships/hyperlink" Target="http://pbs.twimg.com/profile_images/495432382212603904/C-FAUC1r_normal.png" TargetMode="External" /><Relationship Id="rId655" Type="http://schemas.openxmlformats.org/officeDocument/2006/relationships/hyperlink" Target="http://pbs.twimg.com/profile_images/1007265161105887233/fBaq4DXp_normal.jpg" TargetMode="External" /><Relationship Id="rId656" Type="http://schemas.openxmlformats.org/officeDocument/2006/relationships/hyperlink" Target="http://pbs.twimg.com/profile_images/1045548097944920064/6RVOTk78_normal.jpg" TargetMode="External" /><Relationship Id="rId657" Type="http://schemas.openxmlformats.org/officeDocument/2006/relationships/hyperlink" Target="http://pbs.twimg.com/profile_images/679041598848696320/Cdf1SOnc_normal.png" TargetMode="External" /><Relationship Id="rId658" Type="http://schemas.openxmlformats.org/officeDocument/2006/relationships/hyperlink" Target="http://pbs.twimg.com/profile_images/1079889701228687360/1vGrP43f_normal.jpg" TargetMode="External" /><Relationship Id="rId659" Type="http://schemas.openxmlformats.org/officeDocument/2006/relationships/hyperlink" Target="http://pbs.twimg.com/profile_images/565445615807524864/KRIxf61t_normal.jpeg" TargetMode="External" /><Relationship Id="rId660" Type="http://schemas.openxmlformats.org/officeDocument/2006/relationships/hyperlink" Target="http://pbs.twimg.com/profile_images/1099977077913194496/HbZkn8r1_normal.png" TargetMode="External" /><Relationship Id="rId661" Type="http://schemas.openxmlformats.org/officeDocument/2006/relationships/hyperlink" Target="http://pbs.twimg.com/profile_images/578526093977788417/CcANw8_Z_normal.jpeg" TargetMode="External" /><Relationship Id="rId662" Type="http://schemas.openxmlformats.org/officeDocument/2006/relationships/hyperlink" Target="http://pbs.twimg.com/profile_images/1057026055423184897/you-_-38_normal.jpg" TargetMode="External" /><Relationship Id="rId663" Type="http://schemas.openxmlformats.org/officeDocument/2006/relationships/hyperlink" Target="http://pbs.twimg.com/profile_images/697208585315418114/91W3s3GZ_normal.png" TargetMode="External" /><Relationship Id="rId664" Type="http://schemas.openxmlformats.org/officeDocument/2006/relationships/hyperlink" Target="http://pbs.twimg.com/profile_images/954032284797161474/6nsRi-Fj_normal.jpg" TargetMode="External" /><Relationship Id="rId665" Type="http://schemas.openxmlformats.org/officeDocument/2006/relationships/hyperlink" Target="http://pbs.twimg.com/profile_images/880346531932581888/JYIDgVM-_normal.jpg" TargetMode="External" /><Relationship Id="rId666" Type="http://schemas.openxmlformats.org/officeDocument/2006/relationships/hyperlink" Target="http://pbs.twimg.com/profile_images/1085196328538259456/IneoMR3V_normal.jpg" TargetMode="External" /><Relationship Id="rId667" Type="http://schemas.openxmlformats.org/officeDocument/2006/relationships/hyperlink" Target="http://pbs.twimg.com/profile_images/912682094308012032/9QkafiSn_normal.jpg" TargetMode="External" /><Relationship Id="rId668" Type="http://schemas.openxmlformats.org/officeDocument/2006/relationships/hyperlink" Target="http://pbs.twimg.com/profile_images/502184300469424129/4k9UpRYh_normal.jpeg" TargetMode="External" /><Relationship Id="rId669" Type="http://schemas.openxmlformats.org/officeDocument/2006/relationships/hyperlink" Target="http://pbs.twimg.com/profile_images/861602937797320704/vkiwy9he_normal.jpg" TargetMode="External" /><Relationship Id="rId670" Type="http://schemas.openxmlformats.org/officeDocument/2006/relationships/hyperlink" Target="http://pbs.twimg.com/profile_images/2597716613/txbw29i2uzqyult2j3i2_normal.jpeg" TargetMode="External" /><Relationship Id="rId671" Type="http://schemas.openxmlformats.org/officeDocument/2006/relationships/hyperlink" Target="http://pbs.twimg.com/profile_images/683472631073497088/qZIheQxd_normal.jpg" TargetMode="External" /><Relationship Id="rId672" Type="http://schemas.openxmlformats.org/officeDocument/2006/relationships/hyperlink" Target="http://pbs.twimg.com/profile_images/591339505874898944/1_KkSxp__normal.jpg" TargetMode="External" /><Relationship Id="rId673" Type="http://schemas.openxmlformats.org/officeDocument/2006/relationships/hyperlink" Target="http://pbs.twimg.com/profile_images/1115355458313658368/DnUx_ZNT_normal.jpg" TargetMode="External" /><Relationship Id="rId674" Type="http://schemas.openxmlformats.org/officeDocument/2006/relationships/hyperlink" Target="http://pbs.twimg.com/profile_images/1116019573981974528/2El9E56p_normal.png" TargetMode="External" /><Relationship Id="rId675" Type="http://schemas.openxmlformats.org/officeDocument/2006/relationships/hyperlink" Target="http://pbs.twimg.com/profile_images/438428712128622592/x5IJt9mz_normal.jpeg" TargetMode="External" /><Relationship Id="rId676" Type="http://schemas.openxmlformats.org/officeDocument/2006/relationships/hyperlink" Target="http://pbs.twimg.com/profile_images/1011625208208338944/9bRLHwxq_normal.jpg" TargetMode="External" /><Relationship Id="rId677" Type="http://schemas.openxmlformats.org/officeDocument/2006/relationships/hyperlink" Target="http://pbs.twimg.com/profile_images/877554927932891136/ZBEs235N_normal.jpg" TargetMode="External" /><Relationship Id="rId678" Type="http://schemas.openxmlformats.org/officeDocument/2006/relationships/hyperlink" Target="http://pbs.twimg.com/profile_images/484186033903243264/krJCt5ul_normal.jpeg" TargetMode="External" /><Relationship Id="rId679" Type="http://schemas.openxmlformats.org/officeDocument/2006/relationships/hyperlink" Target="http://pbs.twimg.com/profile_images/876830371257753600/EHy4adK3_normal.jpg" TargetMode="External" /><Relationship Id="rId680" Type="http://schemas.openxmlformats.org/officeDocument/2006/relationships/hyperlink" Target="http://pbs.twimg.com/profile_images/580850181027078144/g0gIaSzp_normal.png" TargetMode="External" /><Relationship Id="rId681" Type="http://schemas.openxmlformats.org/officeDocument/2006/relationships/hyperlink" Target="http://pbs.twimg.com/profile_images/1862822704/daddy_m_hats_small_normal.jpg" TargetMode="External" /><Relationship Id="rId682" Type="http://schemas.openxmlformats.org/officeDocument/2006/relationships/hyperlink" Target="http://pbs.twimg.com/profile_images/611357776632279040/mBgEM11n_normal.jpg" TargetMode="External" /><Relationship Id="rId683" Type="http://schemas.openxmlformats.org/officeDocument/2006/relationships/hyperlink" Target="http://pbs.twimg.com/profile_images/1042212351867445248/zW9wACSr_normal.jpg" TargetMode="External" /><Relationship Id="rId684" Type="http://schemas.openxmlformats.org/officeDocument/2006/relationships/hyperlink" Target="http://pbs.twimg.com/profile_images/1082954014889775104/jrJpqDRP_normal.jpg" TargetMode="External" /><Relationship Id="rId685" Type="http://schemas.openxmlformats.org/officeDocument/2006/relationships/hyperlink" Target="http://pbs.twimg.com/profile_images/856690870967336961/-wY6CITb_normal.jpg" TargetMode="External" /><Relationship Id="rId686" Type="http://schemas.openxmlformats.org/officeDocument/2006/relationships/hyperlink" Target="http://pbs.twimg.com/profile_images/882650388733800449/azlcDkc-_normal.jpg" TargetMode="External" /><Relationship Id="rId687" Type="http://schemas.openxmlformats.org/officeDocument/2006/relationships/hyperlink" Target="http://pbs.twimg.com/profile_images/974750006568615936/KCZaYZyQ_normal.jpg" TargetMode="External" /><Relationship Id="rId688" Type="http://schemas.openxmlformats.org/officeDocument/2006/relationships/hyperlink" Target="http://pbs.twimg.com/profile_images/1058025452428840960/aRrBLGJj_normal.jpg" TargetMode="External" /><Relationship Id="rId689" Type="http://schemas.openxmlformats.org/officeDocument/2006/relationships/hyperlink" Target="http://pbs.twimg.com/profile_images/1120801620181176320/9CxUJMvJ_normal.jpg" TargetMode="External" /><Relationship Id="rId690" Type="http://schemas.openxmlformats.org/officeDocument/2006/relationships/hyperlink" Target="https://twitter.com/nasiry8_rashed" TargetMode="External" /><Relationship Id="rId691" Type="http://schemas.openxmlformats.org/officeDocument/2006/relationships/hyperlink" Target="https://twitter.com/4cinsights" TargetMode="External" /><Relationship Id="rId692" Type="http://schemas.openxmlformats.org/officeDocument/2006/relationships/hyperlink" Target="https://twitter.com/rizky97565602" TargetMode="External" /><Relationship Id="rId693" Type="http://schemas.openxmlformats.org/officeDocument/2006/relationships/hyperlink" Target="https://twitter.com/leprunennecloic" TargetMode="External" /><Relationship Id="rId694" Type="http://schemas.openxmlformats.org/officeDocument/2006/relationships/hyperlink" Target="https://twitter.com/andynobbs" TargetMode="External" /><Relationship Id="rId695" Type="http://schemas.openxmlformats.org/officeDocument/2006/relationships/hyperlink" Target="https://twitter.com/lzankereu" TargetMode="External" /><Relationship Id="rId696" Type="http://schemas.openxmlformats.org/officeDocument/2006/relationships/hyperlink" Target="https://twitter.com/teammediaocean" TargetMode="External" /><Relationship Id="rId697" Type="http://schemas.openxmlformats.org/officeDocument/2006/relationships/hyperlink" Target="https://twitter.com/thesqueezecast" TargetMode="External" /><Relationship Id="rId698" Type="http://schemas.openxmlformats.org/officeDocument/2006/relationships/hyperlink" Target="https://twitter.com/lanceneuhauser" TargetMode="External" /><Relationship Id="rId699" Type="http://schemas.openxmlformats.org/officeDocument/2006/relationships/hyperlink" Target="https://twitter.com/billwise" TargetMode="External" /><Relationship Id="rId700" Type="http://schemas.openxmlformats.org/officeDocument/2006/relationships/hyperlink" Target="https://twitter.com/adterpstra" TargetMode="External" /><Relationship Id="rId701" Type="http://schemas.openxmlformats.org/officeDocument/2006/relationships/hyperlink" Target="https://twitter.com/civolution" TargetMode="External" /><Relationship Id="rId702" Type="http://schemas.openxmlformats.org/officeDocument/2006/relationships/hyperlink" Target="https://twitter.com/ariellabrown" TargetMode="External" /><Relationship Id="rId703" Type="http://schemas.openxmlformats.org/officeDocument/2006/relationships/hyperlink" Target="https://twitter.com/broadsheetcomms" TargetMode="External" /><Relationship Id="rId704" Type="http://schemas.openxmlformats.org/officeDocument/2006/relationships/hyperlink" Target="https://twitter.com/drviernow" TargetMode="External" /><Relationship Id="rId705" Type="http://schemas.openxmlformats.org/officeDocument/2006/relationships/hyperlink" Target="https://twitter.com/jvuchicago" TargetMode="External" /><Relationship Id="rId706" Type="http://schemas.openxmlformats.org/officeDocument/2006/relationships/hyperlink" Target="https://twitter.com/g" TargetMode="External" /><Relationship Id="rId707" Type="http://schemas.openxmlformats.org/officeDocument/2006/relationships/hyperlink" Target="https://twitter.com/michelle_e_vu" TargetMode="External" /><Relationship Id="rId708" Type="http://schemas.openxmlformats.org/officeDocument/2006/relationships/hyperlink" Target="https://twitter.com/g2crowd" TargetMode="External" /><Relationship Id="rId709" Type="http://schemas.openxmlformats.org/officeDocument/2006/relationships/hyperlink" Target="https://twitter.com/showpad" TargetMode="External" /><Relationship Id="rId710" Type="http://schemas.openxmlformats.org/officeDocument/2006/relationships/hyperlink" Target="https://twitter.com/g2_gabe" TargetMode="External" /><Relationship Id="rId711" Type="http://schemas.openxmlformats.org/officeDocument/2006/relationships/hyperlink" Target="https://twitter.com/ryanbonnici" TargetMode="External" /><Relationship Id="rId712" Type="http://schemas.openxmlformats.org/officeDocument/2006/relationships/hyperlink" Target="https://twitter.com/aarongoldman" TargetMode="External" /><Relationship Id="rId713" Type="http://schemas.openxmlformats.org/officeDocument/2006/relationships/hyperlink" Target="https://twitter.com/tzoneil" TargetMode="External" /><Relationship Id="rId714" Type="http://schemas.openxmlformats.org/officeDocument/2006/relationships/hyperlink" Target="https://twitter.com/dee_marketing" TargetMode="External" /><Relationship Id="rId715" Type="http://schemas.openxmlformats.org/officeDocument/2006/relationships/hyperlink" Target="https://twitter.com/typcaltee" TargetMode="External" /><Relationship Id="rId716" Type="http://schemas.openxmlformats.org/officeDocument/2006/relationships/hyperlink" Target="https://twitter.com/tanyagazdik" TargetMode="External" /><Relationship Id="rId717" Type="http://schemas.openxmlformats.org/officeDocument/2006/relationships/hyperlink" Target="https://twitter.com/mediapost" TargetMode="External" /><Relationship Id="rId718" Type="http://schemas.openxmlformats.org/officeDocument/2006/relationships/hyperlink" Target="https://twitter.com/jcmcafee" TargetMode="External" /><Relationship Id="rId719" Type="http://schemas.openxmlformats.org/officeDocument/2006/relationships/hyperlink" Target="https://twitter.com/inscapetv" TargetMode="External" /><Relationship Id="rId720" Type="http://schemas.openxmlformats.org/officeDocument/2006/relationships/hyperlink" Target="https://twitter.com/woodardhortense" TargetMode="External" /><Relationship Id="rId721" Type="http://schemas.openxmlformats.org/officeDocument/2006/relationships/hyperlink" Target="https://twitter.com/taliaferoedna67" TargetMode="External" /><Relationship Id="rId722" Type="http://schemas.openxmlformats.org/officeDocument/2006/relationships/hyperlink" Target="https://twitter.com/samueljscott" TargetMode="External" /><Relationship Id="rId723" Type="http://schemas.openxmlformats.org/officeDocument/2006/relationships/hyperlink" Target="https://twitter.com/andymulcahy" TargetMode="External" /><Relationship Id="rId724" Type="http://schemas.openxmlformats.org/officeDocument/2006/relationships/hyperlink" Target="https://twitter.com/imrgupdate" TargetMode="External" /><Relationship Id="rId725" Type="http://schemas.openxmlformats.org/officeDocument/2006/relationships/hyperlink" Target="https://twitter.com/landorglobal" TargetMode="External" /><Relationship Id="rId726" Type="http://schemas.openxmlformats.org/officeDocument/2006/relationships/hyperlink" Target="https://twitter.com/meshexperience" TargetMode="External" /><Relationship Id="rId727" Type="http://schemas.openxmlformats.org/officeDocument/2006/relationships/hyperlink" Target="https://twitter.com/tim_armstrong" TargetMode="External" /><Relationship Id="rId728" Type="http://schemas.openxmlformats.org/officeDocument/2006/relationships/hyperlink" Target="https://twitter.com/thedtxcompany" TargetMode="External" /><Relationship Id="rId729" Type="http://schemas.openxmlformats.org/officeDocument/2006/relationships/hyperlink" Target="https://twitter.com/meredithglobal" TargetMode="External" /><Relationship Id="rId730" Type="http://schemas.openxmlformats.org/officeDocument/2006/relationships/hyperlink" Target="https://twitter.com/_straightfwd_" TargetMode="External" /><Relationship Id="rId731" Type="http://schemas.openxmlformats.org/officeDocument/2006/relationships/hyperlink" Target="https://twitter.com/dollarshaveclub" TargetMode="External" /><Relationship Id="rId732" Type="http://schemas.openxmlformats.org/officeDocument/2006/relationships/hyperlink" Target="https://twitter.com/matchaworkshq" TargetMode="External" /><Relationship Id="rId733" Type="http://schemas.openxmlformats.org/officeDocument/2006/relationships/hyperlink" Target="https://twitter.com/forrbmaj" TargetMode="External" /><Relationship Id="rId734" Type="http://schemas.openxmlformats.org/officeDocument/2006/relationships/hyperlink" Target="https://twitter.com/forrester" TargetMode="External" /><Relationship Id="rId735" Type="http://schemas.openxmlformats.org/officeDocument/2006/relationships/hyperlink" Target="https://twitter.com/r2rothenberg" TargetMode="External" /><Relationship Id="rId736" Type="http://schemas.openxmlformats.org/officeDocument/2006/relationships/hyperlink" Target="https://twitter.com/iab" TargetMode="External" /><Relationship Id="rId737" Type="http://schemas.openxmlformats.org/officeDocument/2006/relationships/hyperlink" Target="https://twitter.com/tkawaja" TargetMode="External" /><Relationship Id="rId738" Type="http://schemas.openxmlformats.org/officeDocument/2006/relationships/hyperlink" Target="https://twitter.com/luma_partners" TargetMode="External" /><Relationship Id="rId739" Type="http://schemas.openxmlformats.org/officeDocument/2006/relationships/hyperlink" Target="https://twitter.com/wunthompson" TargetMode="External" /><Relationship Id="rId740" Type="http://schemas.openxmlformats.org/officeDocument/2006/relationships/hyperlink" Target="https://twitter.com/alidamw" TargetMode="External" /><Relationship Id="rId741" Type="http://schemas.openxmlformats.org/officeDocument/2006/relationships/hyperlink" Target="https://twitter.com/knorwesh" TargetMode="External" /><Relationship Id="rId742" Type="http://schemas.openxmlformats.org/officeDocument/2006/relationships/hyperlink" Target="https://twitter.com/tommccurdysr" TargetMode="External" /><Relationship Id="rId743" Type="http://schemas.openxmlformats.org/officeDocument/2006/relationships/hyperlink" Target="https://twitter.com/lawrencemcgari9" TargetMode="External" /><Relationship Id="rId744" Type="http://schemas.openxmlformats.org/officeDocument/2006/relationships/hyperlink" Target="https://twitter.com/ideonagency" TargetMode="External" /><Relationship Id="rId745" Type="http://schemas.openxmlformats.org/officeDocument/2006/relationships/hyperlink" Target="https://twitter.com/aljohaniabdull5" TargetMode="External" /><Relationship Id="rId746" Type="http://schemas.openxmlformats.org/officeDocument/2006/relationships/hyperlink" Target="https://twitter.com/rosekalel" TargetMode="External" /><Relationship Id="rId747" Type="http://schemas.openxmlformats.org/officeDocument/2006/relationships/hyperlink" Target="https://twitter.com/ghzpyh6yi5wjg3r" TargetMode="External" /><Relationship Id="rId748" Type="http://schemas.openxmlformats.org/officeDocument/2006/relationships/hyperlink" Target="https://twitter.com/surveymonkey" TargetMode="External" /><Relationship Id="rId749" Type="http://schemas.openxmlformats.org/officeDocument/2006/relationships/hyperlink" Target="https://twitter.com/kedettman" TargetMode="External" /><Relationship Id="rId750" Type="http://schemas.openxmlformats.org/officeDocument/2006/relationships/hyperlink" Target="https://twitter.com/samspearsevans" TargetMode="External" /><Relationship Id="rId751" Type="http://schemas.openxmlformats.org/officeDocument/2006/relationships/hyperlink" Target="https://twitter.com/davekaduk" TargetMode="External" /><Relationship Id="rId752" Type="http://schemas.openxmlformats.org/officeDocument/2006/relationships/hyperlink" Target="https://twitter.com/mediatechguy" TargetMode="External" /><Relationship Id="rId753" Type="http://schemas.openxmlformats.org/officeDocument/2006/relationships/hyperlink" Target="https://twitter.com/mike77761978" TargetMode="External" /><Relationship Id="rId754" Type="http://schemas.openxmlformats.org/officeDocument/2006/relationships/hyperlink" Target="https://twitter.com/mobyaffiliates" TargetMode="External" /><Relationship Id="rId755" Type="http://schemas.openxmlformats.org/officeDocument/2006/relationships/hyperlink" Target="https://twitter.com/kiweeone" TargetMode="External" /><Relationship Id="rId756" Type="http://schemas.openxmlformats.org/officeDocument/2006/relationships/hyperlink" Target="https://twitter.com/cipisec" TargetMode="External" /><Relationship Id="rId757" Type="http://schemas.openxmlformats.org/officeDocument/2006/relationships/hyperlink" Target="https://twitter.com/pwintpwint11" TargetMode="External" /><Relationship Id="rId758" Type="http://schemas.openxmlformats.org/officeDocument/2006/relationships/hyperlink" Target="https://twitter.com/domnicastro" TargetMode="External" /><Relationship Id="rId759" Type="http://schemas.openxmlformats.org/officeDocument/2006/relationships/hyperlink" Target="https://twitter.com/alexwithers_imn" TargetMode="External" /><Relationship Id="rId760" Type="http://schemas.openxmlformats.org/officeDocument/2006/relationships/hyperlink" Target="https://twitter.com/inmotionnow" TargetMode="External" /><Relationship Id="rId761" Type="http://schemas.openxmlformats.org/officeDocument/2006/relationships/hyperlink" Target="https://twitter.com/weareinmoment" TargetMode="External" /><Relationship Id="rId762" Type="http://schemas.openxmlformats.org/officeDocument/2006/relationships/hyperlink" Target="https://twitter.com/juliebhunt" TargetMode="External" /><Relationship Id="rId763" Type="http://schemas.openxmlformats.org/officeDocument/2006/relationships/hyperlink" Target="https://twitter.com/w" TargetMode="External" /><Relationship Id="rId764" Type="http://schemas.openxmlformats.org/officeDocument/2006/relationships/hyperlink" Target="https://twitter.com/kristiknight91" TargetMode="External" /><Relationship Id="rId765" Type="http://schemas.openxmlformats.org/officeDocument/2006/relationships/hyperlink" Target="https://twitter.com/amtrak" TargetMode="External" /><Relationship Id="rId766" Type="http://schemas.openxmlformats.org/officeDocument/2006/relationships/hyperlink" Target="https://twitter.com/calabrio" TargetMode="External" /><Relationship Id="rId767" Type="http://schemas.openxmlformats.org/officeDocument/2006/relationships/hyperlink" Target="https://twitter.com/shutterstock" TargetMode="External" /><Relationship Id="rId768" Type="http://schemas.openxmlformats.org/officeDocument/2006/relationships/hyperlink" Target="https://twitter.com/uberflip" TargetMode="External" /><Relationship Id="rId769" Type="http://schemas.openxmlformats.org/officeDocument/2006/relationships/hyperlink" Target="https://twitter.com/randyfrisch" TargetMode="External" /><Relationship Id="rId770" Type="http://schemas.openxmlformats.org/officeDocument/2006/relationships/hyperlink" Target="https://twitter.com/instart" TargetMode="External" /><Relationship Id="rId771" Type="http://schemas.openxmlformats.org/officeDocument/2006/relationships/hyperlink" Target="https://twitter.com/nflambert" TargetMode="External" /><Relationship Id="rId772" Type="http://schemas.openxmlformats.org/officeDocument/2006/relationships/hyperlink" Target="https://twitter.com/westmonroe" TargetMode="External" /><Relationship Id="rId773" Type="http://schemas.openxmlformats.org/officeDocument/2006/relationships/hyperlink" Target="https://twitter.com/paulhagen" TargetMode="External" /><Relationship Id="rId774" Type="http://schemas.openxmlformats.org/officeDocument/2006/relationships/hyperlink" Target="https://twitter.com/cmarcmar2" TargetMode="External" /><Relationship Id="rId775" Type="http://schemas.openxmlformats.org/officeDocument/2006/relationships/hyperlink" Target="https://twitter.com/social_shakeup" TargetMode="External" /><Relationship Id="rId776" Type="http://schemas.openxmlformats.org/officeDocument/2006/relationships/hyperlink" Target="https://twitter.com/alokchoudhary01" TargetMode="External" /><Relationship Id="rId777" Type="http://schemas.openxmlformats.org/officeDocument/2006/relationships/hyperlink" Target="https://twitter.com/swordandscript" TargetMode="External" /><Relationship Id="rId778" Type="http://schemas.openxmlformats.org/officeDocument/2006/relationships/hyperlink" Target="https://twitter.com/supergrobanite" TargetMode="External" /><Relationship Id="rId779" Type="http://schemas.openxmlformats.org/officeDocument/2006/relationships/hyperlink" Target="https://twitter.com/mtndewtyphoon" TargetMode="External" /><Relationship Id="rId780" Type="http://schemas.openxmlformats.org/officeDocument/2006/relationships/hyperlink" Target="https://twitter.com/frescolitave" TargetMode="External" /><Relationship Id="rId781" Type="http://schemas.openxmlformats.org/officeDocument/2006/relationships/hyperlink" Target="https://twitter.com/jonessodaco" TargetMode="External" /><Relationship Id="rId782" Type="http://schemas.openxmlformats.org/officeDocument/2006/relationships/hyperlink" Target="https://twitter.com/countrytime" TargetMode="External" /><Relationship Id="rId783" Type="http://schemas.openxmlformats.org/officeDocument/2006/relationships/hyperlink" Target="https://twitter.com/migrapette" TargetMode="External" /><Relationship Id="rId784" Type="http://schemas.openxmlformats.org/officeDocument/2006/relationships/hyperlink" Target="https://twitter.com/sobe" TargetMode="External" /><Relationship Id="rId785" Type="http://schemas.openxmlformats.org/officeDocument/2006/relationships/hyperlink" Target="https://twitter.com/danimals_us" TargetMode="External" /><Relationship Id="rId786" Type="http://schemas.openxmlformats.org/officeDocument/2006/relationships/hyperlink" Target="https://twitter.com/v8" TargetMode="External" /><Relationship Id="rId787" Type="http://schemas.openxmlformats.org/officeDocument/2006/relationships/hyperlink" Target="https://twitter.com/capri_sun" TargetMode="External" /><Relationship Id="rId788" Type="http://schemas.openxmlformats.org/officeDocument/2006/relationships/hyperlink" Target="https://twitter.com/snapple" TargetMode="External" /><Relationship Id="rId789" Type="http://schemas.openxmlformats.org/officeDocument/2006/relationships/hyperlink" Target="https://twitter.com/advocare" TargetMode="External" /><Relationship Id="rId790" Type="http://schemas.openxmlformats.org/officeDocument/2006/relationships/hyperlink" Target="https://twitter.com/medifast" TargetMode="External" /><Relationship Id="rId791" Type="http://schemas.openxmlformats.org/officeDocument/2006/relationships/hyperlink" Target="https://twitter.com/herbalife" TargetMode="External" /><Relationship Id="rId792" Type="http://schemas.openxmlformats.org/officeDocument/2006/relationships/hyperlink" Target="https://twitter.com/specialk" TargetMode="External" /><Relationship Id="rId793" Type="http://schemas.openxmlformats.org/officeDocument/2006/relationships/hyperlink" Target="https://twitter.com/musclemilk" TargetMode="External" /><Relationship Id="rId794" Type="http://schemas.openxmlformats.org/officeDocument/2006/relationships/hyperlink" Target="https://twitter.com/pureprotein" TargetMode="External" /><Relationship Id="rId795" Type="http://schemas.openxmlformats.org/officeDocument/2006/relationships/hyperlink" Target="https://twitter.com/boost_drinks" TargetMode="External" /><Relationship Id="rId796" Type="http://schemas.openxmlformats.org/officeDocument/2006/relationships/hyperlink" Target="https://twitter.com/slimfast" TargetMode="External" /><Relationship Id="rId797" Type="http://schemas.openxmlformats.org/officeDocument/2006/relationships/hyperlink" Target="https://twitter.com/ronaldcpruettjr" TargetMode="External" /><Relationship Id="rId798" Type="http://schemas.openxmlformats.org/officeDocument/2006/relationships/hyperlink" Target="https://twitter.com/adexchanger" TargetMode="External" /><Relationship Id="rId799" Type="http://schemas.openxmlformats.org/officeDocument/2006/relationships/hyperlink" Target="https://twitter.com/sjnjkl" TargetMode="External" /><Relationship Id="rId800" Type="http://schemas.openxmlformats.org/officeDocument/2006/relationships/hyperlink" Target="https://twitter.com/chadanni" TargetMode="External" /><Relationship Id="rId801" Type="http://schemas.openxmlformats.org/officeDocument/2006/relationships/hyperlink" Target="https://twitter.com/gogooo85" TargetMode="External" /><Relationship Id="rId802" Type="http://schemas.openxmlformats.org/officeDocument/2006/relationships/hyperlink" Target="https://twitter.com/riseinteractive" TargetMode="External" /><Relationship Id="rId803" Type="http://schemas.openxmlformats.org/officeDocument/2006/relationships/hyperlink" Target="https://twitter.com/jessinaction" TargetMode="External" /><Relationship Id="rId804" Type="http://schemas.openxmlformats.org/officeDocument/2006/relationships/hyperlink" Target="https://twitter.com/paulsmi25487004" TargetMode="External" /><Relationship Id="rId805" Type="http://schemas.openxmlformats.org/officeDocument/2006/relationships/hyperlink" Target="https://twitter.com/ean112530" TargetMode="External" /><Relationship Id="rId806" Type="http://schemas.openxmlformats.org/officeDocument/2006/relationships/hyperlink" Target="https://twitter.com/irishangels" TargetMode="External" /><Relationship Id="rId807" Type="http://schemas.openxmlformats.org/officeDocument/2006/relationships/hyperlink" Target="https://twitter.com/milyli" TargetMode="External" /><Relationship Id="rId808" Type="http://schemas.openxmlformats.org/officeDocument/2006/relationships/hyperlink" Target="https://twitter.com/cleverbridge" TargetMode="External" /><Relationship Id="rId809" Type="http://schemas.openxmlformats.org/officeDocument/2006/relationships/hyperlink" Target="https://twitter.com/builtinchicago" TargetMode="External" /><Relationship Id="rId810" Type="http://schemas.openxmlformats.org/officeDocument/2006/relationships/hyperlink" Target="https://twitter.com/chicagoedgeblog" TargetMode="External" /><Relationship Id="rId811" Type="http://schemas.openxmlformats.org/officeDocument/2006/relationships/hyperlink" Target="https://twitter.com/domerund" TargetMode="External" /><Relationship Id="rId812" Type="http://schemas.openxmlformats.org/officeDocument/2006/relationships/hyperlink" Target="https://twitter.com/laughinliz2015" TargetMode="External" /><Relationship Id="rId813" Type="http://schemas.openxmlformats.org/officeDocument/2006/relationships/hyperlink" Target="https://twitter.com/kcmctoday" TargetMode="External" /><Relationship Id="rId814" Type="http://schemas.openxmlformats.org/officeDocument/2006/relationships/hyperlink" Target="https://twitter.com/snap" TargetMode="External" /><Relationship Id="rId815" Type="http://schemas.openxmlformats.org/officeDocument/2006/relationships/hyperlink" Target="https://twitter.com/newtechnw" TargetMode="External" /><Relationship Id="rId816" Type="http://schemas.openxmlformats.org/officeDocument/2006/relationships/hyperlink" Target="https://twitter.com/masterclassing" TargetMode="External" /><Relationship Id="rId817" Type="http://schemas.openxmlformats.org/officeDocument/2006/relationships/hyperlink" Target="https://twitter.com/iqmediacorp" TargetMode="External" /><Relationship Id="rId818" Type="http://schemas.openxmlformats.org/officeDocument/2006/relationships/hyperlink" Target="https://twitter.com/mmmagtweets" TargetMode="External" /><Relationship Id="rId819" Type="http://schemas.openxmlformats.org/officeDocument/2006/relationships/hyperlink" Target="https://twitter.com/melynib" TargetMode="External" /><Relationship Id="rId820" Type="http://schemas.openxmlformats.org/officeDocument/2006/relationships/hyperlink" Target="https://twitter.com/locken8" TargetMode="External" /><Relationship Id="rId821" Type="http://schemas.openxmlformats.org/officeDocument/2006/relationships/hyperlink" Target="https://twitter.com/teletrax" TargetMode="External" /><Relationship Id="rId822" Type="http://schemas.openxmlformats.org/officeDocument/2006/relationships/hyperlink" Target="https://twitter.com/jschoot2010" TargetMode="External" /><Relationship Id="rId823" Type="http://schemas.openxmlformats.org/officeDocument/2006/relationships/hyperlink" Target="https://twitter.com/beet_tv" TargetMode="External" /><Relationship Id="rId824" Type="http://schemas.openxmlformats.org/officeDocument/2006/relationships/hyperlink" Target="https://twitter.com/digital_anupam" TargetMode="External" /><Relationship Id="rId825" Type="http://schemas.openxmlformats.org/officeDocument/2006/relationships/hyperlink" Target="https://twitter.com/hershambuoy" TargetMode="External" /><Relationship Id="rId826" Type="http://schemas.openxmlformats.org/officeDocument/2006/relationships/hyperlink" Target="https://twitter.com/mjmac01" TargetMode="External" /><Relationship Id="rId827" Type="http://schemas.openxmlformats.org/officeDocument/2006/relationships/hyperlink" Target="https://twitter.com/channelvmedia" TargetMode="External" /><Relationship Id="rId828" Type="http://schemas.openxmlformats.org/officeDocument/2006/relationships/hyperlink" Target="https://twitter.com/friedman_wayne" TargetMode="External" /><Relationship Id="rId829" Type="http://schemas.openxmlformats.org/officeDocument/2006/relationships/hyperlink" Target="https://twitter.com/kinetiqtv" TargetMode="External" /><Relationship Id="rId830" Type="http://schemas.openxmlformats.org/officeDocument/2006/relationships/hyperlink" Target="https://twitter.com/rcbasm" TargetMode="External" /><Relationship Id="rId831" Type="http://schemas.openxmlformats.org/officeDocument/2006/relationships/hyperlink" Target="https://twitter.com/adamjrhawkins" TargetMode="External" /><Relationship Id="rId832" Type="http://schemas.openxmlformats.org/officeDocument/2006/relationships/hyperlink" Target="https://twitter.com/edisonventure" TargetMode="External" /><Relationship Id="rId833" Type="http://schemas.openxmlformats.org/officeDocument/2006/relationships/hyperlink" Target="https://twitter.com/woodyderham" TargetMode="External" /><Relationship Id="rId834" Type="http://schemas.openxmlformats.org/officeDocument/2006/relationships/hyperlink" Target="https://twitter.com/kevkohn" TargetMode="External" /><Relationship Id="rId835" Type="http://schemas.openxmlformats.org/officeDocument/2006/relationships/hyperlink" Target="https://twitter.com/kellyaford" TargetMode="External" /><Relationship Id="rId836" Type="http://schemas.openxmlformats.org/officeDocument/2006/relationships/hyperlink" Target="https://twitter.com/makopelman" TargetMode="External" /><Relationship Id="rId837" Type="http://schemas.openxmlformats.org/officeDocument/2006/relationships/hyperlink" Target="https://twitter.com/alexvinogradov4" TargetMode="External" /><Relationship Id="rId838" Type="http://schemas.openxmlformats.org/officeDocument/2006/relationships/hyperlink" Target="https://twitter.com/rapidtvnews" TargetMode="External" /><Relationship Id="rId839" Type="http://schemas.openxmlformats.org/officeDocument/2006/relationships/hyperlink" Target="https://twitter.com/british_airways" TargetMode="External" /><Relationship Id="rId840" Type="http://schemas.openxmlformats.org/officeDocument/2006/relationships/hyperlink" Target="https://twitter.com/salespath" TargetMode="External" /><Relationship Id="rId841" Type="http://schemas.openxmlformats.org/officeDocument/2006/relationships/hyperlink" Target="https://twitter.com/mtsembelis" TargetMode="External" /><Relationship Id="rId842" Type="http://schemas.openxmlformats.org/officeDocument/2006/relationships/hyperlink" Target="https://twitter.com/michaeltilus" TargetMode="External" /><Relationship Id="rId843" Type="http://schemas.openxmlformats.org/officeDocument/2006/relationships/hyperlink" Target="https://twitter.com/claudiaguedesrj" TargetMode="External" /><Relationship Id="rId844" Type="http://schemas.openxmlformats.org/officeDocument/2006/relationships/hyperlink" Target="https://twitter.com/scottwax" TargetMode="External" /><Relationship Id="rId845" Type="http://schemas.openxmlformats.org/officeDocument/2006/relationships/hyperlink" Target="https://twitter.com/entrepreneur" TargetMode="External" /><Relationship Id="rId846" Type="http://schemas.openxmlformats.org/officeDocument/2006/relationships/hyperlink" Target="https://twitter.com/joeyjoh" TargetMode="External" /><Relationship Id="rId847" Type="http://schemas.openxmlformats.org/officeDocument/2006/relationships/hyperlink" Target="https://twitter.com/martechadvisor" TargetMode="External" /><Relationship Id="rId848" Type="http://schemas.openxmlformats.org/officeDocument/2006/relationships/hyperlink" Target="https://twitter.com/kinetiq_tv" TargetMode="External" /><Relationship Id="rId849" Type="http://schemas.openxmlformats.org/officeDocument/2006/relationships/hyperlink" Target="https://twitter.com/pipinstalldsk" TargetMode="External" /><Relationship Id="rId850" Type="http://schemas.openxmlformats.org/officeDocument/2006/relationships/hyperlink" Target="https://twitter.com/aliecebattreal1" TargetMode="External" /><Relationship Id="rId851" Type="http://schemas.openxmlformats.org/officeDocument/2006/relationships/hyperlink" Target="https://twitter.com/gabbariele" TargetMode="External" /><Relationship Id="rId852" Type="http://schemas.openxmlformats.org/officeDocument/2006/relationships/hyperlink" Target="https://twitter.com/retweett511" TargetMode="External" /><Relationship Id="rId853" Type="http://schemas.openxmlformats.org/officeDocument/2006/relationships/hyperlink" Target="https://twitter.com/safcsp" TargetMode="External" /><Relationship Id="rId854" Type="http://schemas.openxmlformats.org/officeDocument/2006/relationships/hyperlink" Target="https://twitter.com/rachlyall" TargetMode="External" /><Relationship Id="rId855" Type="http://schemas.openxmlformats.org/officeDocument/2006/relationships/hyperlink" Target="https://twitter.com/advancedtv" TargetMode="External" /><Relationship Id="rId856" Type="http://schemas.openxmlformats.org/officeDocument/2006/relationships/hyperlink" Target="https://twitter.com/nchiselhurst" TargetMode="External" /><Relationship Id="rId857" Type="http://schemas.openxmlformats.org/officeDocument/2006/relationships/hyperlink" Target="https://twitter.com/karankhanna" TargetMode="External" /><Relationship Id="rId858" Type="http://schemas.openxmlformats.org/officeDocument/2006/relationships/hyperlink" Target="https://twitter.com/sparkfoundryww" TargetMode="External" /><Relationship Id="rId859" Type="http://schemas.openxmlformats.org/officeDocument/2006/relationships/hyperlink" Target="https://twitter.com/kertiscreative" TargetMode="External" /><Relationship Id="rId860" Type="http://schemas.openxmlformats.org/officeDocument/2006/relationships/hyperlink" Target="https://twitter.com/brownforman" TargetMode="External" /><Relationship Id="rId861" Type="http://schemas.openxmlformats.org/officeDocument/2006/relationships/hyperlink" Target="https://twitter.com/3g" TargetMode="External" /><Relationship Id="rId862" Type="http://schemas.openxmlformats.org/officeDocument/2006/relationships/hyperlink" Target="https://twitter.com/marketingland" TargetMode="External" /><Relationship Id="rId863" Type="http://schemas.openxmlformats.org/officeDocument/2006/relationships/hyperlink" Target="https://twitter.com/amygesenhues" TargetMode="External" /><Relationship Id="rId864" Type="http://schemas.openxmlformats.org/officeDocument/2006/relationships/hyperlink" Target="https://twitter.com/mediatelnews" TargetMode="External" /><Relationship Id="rId865" Type="http://schemas.openxmlformats.org/officeDocument/2006/relationships/hyperlink" Target="https://twitter.com/mgomd" TargetMode="External" /><Relationship Id="rId866" Type="http://schemas.openxmlformats.org/officeDocument/2006/relationships/hyperlink" Target="https://twitter.com/diageogb" TargetMode="External" /><Relationship Id="rId867" Type="http://schemas.openxmlformats.org/officeDocument/2006/relationships/hyperlink" Target="https://twitter.com/lan" TargetMode="External" /><Relationship Id="rId868" Type="http://schemas.openxmlformats.org/officeDocument/2006/relationships/hyperlink" Target="https://twitter.com/cmswire" TargetMode="External" /><Relationship Id="rId869" Type="http://schemas.openxmlformats.org/officeDocument/2006/relationships/hyperlink" Target="https://twitter.com/guidedogs" TargetMode="External" /><Relationship Id="rId870" Type="http://schemas.openxmlformats.org/officeDocument/2006/relationships/hyperlink" Target="https://twitter.com/mcandc" TargetMode="External" /><Relationship Id="rId871" Type="http://schemas.openxmlformats.org/officeDocument/2006/relationships/hyperlink" Target="https://twitter.com/shortyawards" TargetMode="External" /><Relationship Id="rId872" Type="http://schemas.openxmlformats.org/officeDocument/2006/relationships/hyperlink" Target="https://twitter.com/adage" TargetMode="External" /><Relationship Id="rId873" Type="http://schemas.openxmlformats.org/officeDocument/2006/relationships/hyperlink" Target="https://twitter.com/thoughtsonbiz" TargetMode="External" /><Relationship Id="rId874" Type="http://schemas.openxmlformats.org/officeDocument/2006/relationships/hyperlink" Target="https://twitter.com/convene" TargetMode="External" /><Relationship Id="rId875" Type="http://schemas.openxmlformats.org/officeDocument/2006/relationships/hyperlink" Target="https://twitter.com/evojetscharter" TargetMode="External" /><Relationship Id="rId876" Type="http://schemas.openxmlformats.org/officeDocument/2006/relationships/hyperlink" Target="https://twitter.com/joycemsullivan" TargetMode="External" /><Relationship Id="rId877" Type="http://schemas.openxmlformats.org/officeDocument/2006/relationships/hyperlink" Target="https://twitter.com/ecava" TargetMode="External" /><Relationship Id="rId878" Type="http://schemas.openxmlformats.org/officeDocument/2006/relationships/hyperlink" Target="https://twitter.com/nyeinnyeinnain5" TargetMode="External" /><Relationship Id="rId879" Type="http://schemas.openxmlformats.org/officeDocument/2006/relationships/hyperlink" Target="https://twitter.com/deadline" TargetMode="External" /><Relationship Id="rId880" Type="http://schemas.openxmlformats.org/officeDocument/2006/relationships/hyperlink" Target="https://twitter.com/dadehayes" TargetMode="External" /><Relationship Id="rId881" Type="http://schemas.openxmlformats.org/officeDocument/2006/relationships/hyperlink" Target="https://twitter.com/martechseries" TargetMode="External" /><Relationship Id="rId882" Type="http://schemas.openxmlformats.org/officeDocument/2006/relationships/hyperlink" Target="https://twitter.com/reuters" TargetMode="External" /><Relationship Id="rId883" Type="http://schemas.openxmlformats.org/officeDocument/2006/relationships/hyperlink" Target="https://twitter.com/oschiffey" TargetMode="External" /><Relationship Id="rId884" Type="http://schemas.openxmlformats.org/officeDocument/2006/relationships/hyperlink" Target="https://twitter.com/adweek" TargetMode="External" /><Relationship Id="rId885" Type="http://schemas.openxmlformats.org/officeDocument/2006/relationships/hyperlink" Target="https://twitter.com/businessofapps" TargetMode="External" /><Relationship Id="rId886" Type="http://schemas.openxmlformats.org/officeDocument/2006/relationships/hyperlink" Target="https://twitter.com/mwalrath" TargetMode="External" /><Relationship Id="rId887" Type="http://schemas.openxmlformats.org/officeDocument/2006/relationships/hyperlink" Target="https://twitter.com/jonahgoodhart" TargetMode="External" /><Relationship Id="rId888" Type="http://schemas.openxmlformats.org/officeDocument/2006/relationships/hyperlink" Target="https://twitter.com/q_ldn" TargetMode="External" /><Relationship Id="rId889" Type="http://schemas.openxmlformats.org/officeDocument/2006/relationships/hyperlink" Target="https://twitter.com/avseebohm" TargetMode="External" /><Relationship Id="rId890" Type="http://schemas.openxmlformats.org/officeDocument/2006/relationships/hyperlink" Target="https://twitter.com/foundremote" TargetMode="External" /><Relationship Id="rId891" Type="http://schemas.openxmlformats.org/officeDocument/2006/relationships/hyperlink" Target="https://twitter.com/kerrymflynn" TargetMode="External" /><Relationship Id="rId892" Type="http://schemas.openxmlformats.org/officeDocument/2006/relationships/hyperlink" Target="https://twitter.com/brianlring" TargetMode="External" /><Relationship Id="rId893" Type="http://schemas.openxmlformats.org/officeDocument/2006/relationships/hyperlink" Target="https://twitter.com/progresspartner" TargetMode="External" /><Relationship Id="rId894" Type="http://schemas.openxmlformats.org/officeDocument/2006/relationships/hyperlink" Target="https://twitter.com/mdshahe82431804" TargetMode="External" /><Relationship Id="rId895" Type="http://schemas.openxmlformats.org/officeDocument/2006/relationships/comments" Target="../comments2.xml" /><Relationship Id="rId896" Type="http://schemas.openxmlformats.org/officeDocument/2006/relationships/vmlDrawing" Target="../drawings/vmlDrawing2.vml" /><Relationship Id="rId897" Type="http://schemas.openxmlformats.org/officeDocument/2006/relationships/table" Target="../tables/table2.xml" /><Relationship Id="rId8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4cinsights.com/2019/02/06/4c-launches-audience-driven-upfronts-planning-solution-optimize-tv-ad-budgets/" TargetMode="External" /><Relationship Id="rId2" Type="http://schemas.openxmlformats.org/officeDocument/2006/relationships/hyperlink" Target="https://www.mediapost.com/publications/article/331967/dating-app-choices-reveal-brand-preferences.html" TargetMode="External" /><Relationship Id="rId3" Type="http://schemas.openxmlformats.org/officeDocument/2006/relationships/hyperlink" Target="https://www.4cinsights.com/2019/04/10/4c-acquires-stake-in-iq-media-jointly-create-kinetiq-worlds-largest-unified-tv-intelligence-network/" TargetMode="External" /><Relationship Id="rId4" Type="http://schemas.openxmlformats.org/officeDocument/2006/relationships/hyperlink" Target="https://adexchanger.com/tv-and-video/dtc-adoption-will-help-make-tv-a-performance-medium/" TargetMode="External" /><Relationship Id="rId5" Type="http://schemas.openxmlformats.org/officeDocument/2006/relationships/hyperlink" Target="https://adexchanger.com/data-driven-thinking/marketing-isnt-the-only-way-to-go-direct-to-consumer/" TargetMode="External" /><Relationship Id="rId6" Type="http://schemas.openxmlformats.org/officeDocument/2006/relationships/hyperlink" Target="http://www.businessofapps.com/news/brands-are-spending-more-on-pinterest-and-snapchat-ads-says-4c-insights/" TargetMode="External" /><Relationship Id="rId7" Type="http://schemas.openxmlformats.org/officeDocument/2006/relationships/hyperlink" Target="https://www.mediapost.com/publications/article/334340/teletrax-iqmedia-form-kinetiq-combie-paid-ads-e.html" TargetMode="External" /><Relationship Id="rId8" Type="http://schemas.openxmlformats.org/officeDocument/2006/relationships/hyperlink" Target="https://mobilemarketingmagazine.com/4c-insights-iq-media-kinetiq-tv-intelligence-network" TargetMode="External" /><Relationship Id="rId9" Type="http://schemas.openxmlformats.org/officeDocument/2006/relationships/hyperlink" Target="https://www.4cinsights.com/2019/03/28/march-madness-affinity-zion/" TargetMode="External" /><Relationship Id="rId10" Type="http://schemas.openxmlformats.org/officeDocument/2006/relationships/hyperlink" Target="https://www.4cinsights.com/resource/report-no-name/" TargetMode="External" /><Relationship Id="rId11" Type="http://schemas.openxmlformats.org/officeDocument/2006/relationships/hyperlink" Target="https://www.4cinsights.com/2019/02/06/4c-launches-audience-driven-upfronts-planning-solution-optimize-tv-ad-budgets/" TargetMode="External" /><Relationship Id="rId12" Type="http://schemas.openxmlformats.org/officeDocument/2006/relationships/hyperlink" Target="https://www.mediapost.com/publications/article/331967/dating-app-choices-reveal-brand-preferences.html" TargetMode="External" /><Relationship Id="rId13" Type="http://schemas.openxmlformats.org/officeDocument/2006/relationships/hyperlink" Target="http://www.businessofapps.com/news/brands-are-spending-more-on-pinterest-and-snapchat-ads-says-4c-insights/" TargetMode="External" /><Relationship Id="rId14" Type="http://schemas.openxmlformats.org/officeDocument/2006/relationships/hyperlink" Target="http://foundremote.com/cheetos-and-oreo-join-february-tv-social-lift-rankings/?platform=hootsuite" TargetMode="External" /><Relationship Id="rId15"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16" Type="http://schemas.openxmlformats.org/officeDocument/2006/relationships/hyperlink" Target="https://www.4cinsights.com/2019/02/28/brands-can-learn-sneakergate/" TargetMode="External" /><Relationship Id="rId17" Type="http://schemas.openxmlformats.org/officeDocument/2006/relationships/hyperlink" Target="https://www.4cinsights.com/resource/january-2019-us-tv-ad-rankings/" TargetMode="External" /><Relationship Id="rId18" Type="http://schemas.openxmlformats.org/officeDocument/2006/relationships/hyperlink" Target="https://trib.al/AEiwyp7" TargetMode="External" /><Relationship Id="rId19" Type="http://schemas.openxmlformats.org/officeDocument/2006/relationships/hyperlink" Target="https://adage.com/article/digital/snapchat-gives-tinder-some-love-stories-and-announces-new-ad-network-partner-summit" TargetMode="External" /><Relationship Id="rId20" Type="http://schemas.openxmlformats.org/officeDocument/2006/relationships/hyperlink" Target="https://shortyawards.com/11th/the-kentucky-way-with-woodford-reserve" TargetMode="External" /><Relationship Id="rId21" Type="http://schemas.openxmlformats.org/officeDocument/2006/relationships/hyperlink" Target="https://www.mediapost.com/publications/article/331967/dating-app-choices-reveal-brand-preferences.html" TargetMode="External" /><Relationship Id="rId22" Type="http://schemas.openxmlformats.org/officeDocument/2006/relationships/hyperlink" Target="https://adexchanger.com/tv-and-video/dtc-adoption-will-help-make-tv-a-performance-medium/" TargetMode="External" /><Relationship Id="rId23" Type="http://schemas.openxmlformats.org/officeDocument/2006/relationships/hyperlink" Target="https://adexchanger.com/data-driven-thinking/marketing-isnt-the-only-way-to-go-direct-to-consumer/" TargetMode="External" /><Relationship Id="rId24" Type="http://schemas.openxmlformats.org/officeDocument/2006/relationships/hyperlink" Target="https://www.4cinsights.com/2019/02/06/4c-launches-audience-driven-upfronts-planning-solution-optimize-tv-ad-budgets/" TargetMode="External" /><Relationship Id="rId25" Type="http://schemas.openxmlformats.org/officeDocument/2006/relationships/hyperlink" Target="https://www.4cinsights.com/2019/03/28/march-madness-affinity-zion/" TargetMode="External" /><Relationship Id="rId26" Type="http://schemas.openxmlformats.org/officeDocument/2006/relationships/hyperlink" Target="https://www.4cinsights.com/2019/02/07/4c-state-media-parsing-d2c-phenomenon/" TargetMode="External" /><Relationship Id="rId27" Type="http://schemas.openxmlformats.org/officeDocument/2006/relationships/hyperlink" Target="https://www.4cinsights.com/resource/report-no-name/" TargetMode="External" /><Relationship Id="rId28" Type="http://schemas.openxmlformats.org/officeDocument/2006/relationships/hyperlink" Target="https://www.mediapost.com/publications/article/334340/teletrax-iqmedia-form-kinetiq-combie-paid-ads-e.html" TargetMode="External" /><Relationship Id="rId29" Type="http://schemas.openxmlformats.org/officeDocument/2006/relationships/hyperlink" Target="https://www.4cinsights.com/2019/03/25/episode-12-luxury-time-feat-annastasia-seebohm/" TargetMode="External" /><Relationship Id="rId30" Type="http://schemas.openxmlformats.org/officeDocument/2006/relationships/hyperlink" Target="https://www.linkedin.com/pulse/now-deep-freeze-thoughts-polarvortex2019-aaron-goldman/?published=t" TargetMode="External" /><Relationship Id="rId31" Type="http://schemas.openxmlformats.org/officeDocument/2006/relationships/hyperlink" Target="https://www.4cinsights.com/2019/04/10/4c-acquires-stake-in-iq-media-jointly-create-kinetiq-worlds-largest-unified-tv-intelligence-network/" TargetMode="External" /><Relationship Id="rId32" Type="http://schemas.openxmlformats.org/officeDocument/2006/relationships/hyperlink" Target="https://www.mediapost.com/publications/article/334340/teletrax-iqmedia-form-kinetiq-combie-paid-ads-e.html" TargetMode="External" /><Relationship Id="rId33" Type="http://schemas.openxmlformats.org/officeDocument/2006/relationships/hyperlink" Target="https://progresspartners.com/news-1/progress-partners-advises-iq-media-on-its-transaction-with-4c" TargetMode="External" /><Relationship Id="rId34" Type="http://schemas.openxmlformats.org/officeDocument/2006/relationships/hyperlink" Target="https://www.martechadvisor.com/news/interactive-marketing/4c-partners-with-iqmedia-launches-kinetiq-a-tv-intelligence-network?utm_source=twitter&amp;utm_medium=social&amp;utm_campaign=mta_120419_Xbc_Link&amp;utm_content=4CPartners&amp;utm_term=nina" TargetMode="External" /><Relationship Id="rId35" Type="http://schemas.openxmlformats.org/officeDocument/2006/relationships/hyperlink" Target="https://www.4cinsights.com/2019/02/06/4c-launches-audience-driven-upfronts-planning-solution-optimize-tv-ad-budgets/" TargetMode="External" /><Relationship Id="rId36" Type="http://schemas.openxmlformats.org/officeDocument/2006/relationships/hyperlink" Target="https://www.rapidtvnews.com/2019030855398/celeb-filled-advert-takes-off-for-ba-in-4c-insights-ad-rankings.html#ixzz5hba7dthe" TargetMode="External" /><Relationship Id="rId37" Type="http://schemas.openxmlformats.org/officeDocument/2006/relationships/hyperlink" Target="https://www.rapidtvnews.com/2019041155739/4c-insights-acquires-majority-stake-in-iq-media.html#ixzz5kmMrjBMf" TargetMode="External" /><Relationship Id="rId38" Type="http://schemas.openxmlformats.org/officeDocument/2006/relationships/hyperlink" Target="https://mobilemarketingmagazine.com/4c-insights-iq-media-kinetiq-tv-intelligence-network" TargetMode="External" /><Relationship Id="rId39" Type="http://schemas.openxmlformats.org/officeDocument/2006/relationships/hyperlink" Target="http://www.iq.media/kinetiq/?utm_content=89114691&amp;utm_medium=social&amp;utm_source=twitter&amp;hss_channel=tw-116505974" TargetMode="External" /><Relationship Id="rId40" Type="http://schemas.openxmlformats.org/officeDocument/2006/relationships/hyperlink" Target="https://www.broadcastingcable.com/news/4c-iq-media-create-tv-data-firm-kinetiq" TargetMode="External" /><Relationship Id="rId41" Type="http://schemas.openxmlformats.org/officeDocument/2006/relationships/hyperlink" Target="http://dlvr.it/R0gvt4" TargetMode="External" /><Relationship Id="rId42" Type="http://schemas.openxmlformats.org/officeDocument/2006/relationships/hyperlink" Target="https://twitter.com/cmswire/status/1105485373147250690" TargetMode="External" /><Relationship Id="rId43" Type="http://schemas.openxmlformats.org/officeDocument/2006/relationships/hyperlink" Target="https://www.inc.com/partners-in-leadership/4-steps-to-develop-your-aq-and-make-change-happen.html?platform=hootsuite" TargetMode="External" /><Relationship Id="rId44" Type="http://schemas.openxmlformats.org/officeDocument/2006/relationships/hyperlink" Target="https://blog.usejournal.com/heres-why-soft-skills-are-more-important-than-technical-skills-6a1a5ea5540a?platform=hootsuite" TargetMode="External" /><Relationship Id="rId45" Type="http://schemas.openxmlformats.org/officeDocument/2006/relationships/hyperlink" Target="https://www.builtinchicago.org/2018/03/22/chicago-tech-founding-stories" TargetMode="Externa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 Id="rId5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2750</v>
      </c>
      <c r="BB2" s="13" t="s">
        <v>2776</v>
      </c>
      <c r="BC2" s="13" t="s">
        <v>2777</v>
      </c>
      <c r="BD2" s="118" t="s">
        <v>3640</v>
      </c>
      <c r="BE2" s="118" t="s">
        <v>3641</v>
      </c>
      <c r="BF2" s="118" t="s">
        <v>3642</v>
      </c>
      <c r="BG2" s="118" t="s">
        <v>3643</v>
      </c>
      <c r="BH2" s="118" t="s">
        <v>3644</v>
      </c>
      <c r="BI2" s="118" t="s">
        <v>3645</v>
      </c>
      <c r="BJ2" s="118" t="s">
        <v>3646</v>
      </c>
      <c r="BK2" s="118" t="s">
        <v>3647</v>
      </c>
      <c r="BL2" s="118" t="s">
        <v>3648</v>
      </c>
    </row>
    <row r="3" spans="1:64" ht="15" customHeight="1">
      <c r="A3" s="64" t="s">
        <v>212</v>
      </c>
      <c r="B3" s="64" t="s">
        <v>292</v>
      </c>
      <c r="C3" s="65" t="s">
        <v>3747</v>
      </c>
      <c r="D3" s="66">
        <v>3</v>
      </c>
      <c r="E3" s="67" t="s">
        <v>132</v>
      </c>
      <c r="F3" s="68">
        <v>35</v>
      </c>
      <c r="G3" s="65"/>
      <c r="H3" s="69"/>
      <c r="I3" s="70"/>
      <c r="J3" s="70"/>
      <c r="K3" s="34" t="s">
        <v>65</v>
      </c>
      <c r="L3" s="71">
        <v>3</v>
      </c>
      <c r="M3" s="71"/>
      <c r="N3" s="72"/>
      <c r="O3" s="78" t="s">
        <v>417</v>
      </c>
      <c r="P3" s="80">
        <v>43497.32776620371</v>
      </c>
      <c r="Q3" s="78" t="s">
        <v>419</v>
      </c>
      <c r="R3" s="78"/>
      <c r="S3" s="78"/>
      <c r="T3" s="78" t="s">
        <v>702</v>
      </c>
      <c r="U3" s="78"/>
      <c r="V3" s="83" t="s">
        <v>749</v>
      </c>
      <c r="W3" s="80">
        <v>43497.32776620371</v>
      </c>
      <c r="X3" s="83" t="s">
        <v>836</v>
      </c>
      <c r="Y3" s="78"/>
      <c r="Z3" s="78"/>
      <c r="AA3" s="84" t="s">
        <v>1059</v>
      </c>
      <c r="AB3" s="78"/>
      <c r="AC3" s="78" t="b">
        <v>0</v>
      </c>
      <c r="AD3" s="78">
        <v>0</v>
      </c>
      <c r="AE3" s="84" t="s">
        <v>1288</v>
      </c>
      <c r="AF3" s="78" t="b">
        <v>0</v>
      </c>
      <c r="AG3" s="78" t="s">
        <v>1300</v>
      </c>
      <c r="AH3" s="78"/>
      <c r="AI3" s="84" t="s">
        <v>1289</v>
      </c>
      <c r="AJ3" s="78" t="b">
        <v>0</v>
      </c>
      <c r="AK3" s="78">
        <v>0</v>
      </c>
      <c r="AL3" s="84" t="s">
        <v>1289</v>
      </c>
      <c r="AM3" s="78" t="s">
        <v>1304</v>
      </c>
      <c r="AN3" s="78" t="b">
        <v>0</v>
      </c>
      <c r="AO3" s="84" t="s">
        <v>1059</v>
      </c>
      <c r="AP3" s="78" t="s">
        <v>176</v>
      </c>
      <c r="AQ3" s="78">
        <v>0</v>
      </c>
      <c r="AR3" s="78">
        <v>0</v>
      </c>
      <c r="AS3" s="78" t="s">
        <v>1321</v>
      </c>
      <c r="AT3" s="78" t="s">
        <v>1325</v>
      </c>
      <c r="AU3" s="78" t="s">
        <v>1329</v>
      </c>
      <c r="AV3" s="78" t="s">
        <v>1325</v>
      </c>
      <c r="AW3" s="78" t="s">
        <v>1334</v>
      </c>
      <c r="AX3" s="78" t="s">
        <v>1325</v>
      </c>
      <c r="AY3" s="78" t="s">
        <v>1339</v>
      </c>
      <c r="AZ3" s="83" t="s">
        <v>1341</v>
      </c>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4</v>
      </c>
      <c r="BK3" s="49">
        <v>100</v>
      </c>
      <c r="BL3" s="48">
        <v>4</v>
      </c>
    </row>
    <row r="4" spans="1:64" ht="15" customHeight="1">
      <c r="A4" s="64" t="s">
        <v>213</v>
      </c>
      <c r="B4" s="64" t="s">
        <v>292</v>
      </c>
      <c r="C4" s="65" t="s">
        <v>3747</v>
      </c>
      <c r="D4" s="66">
        <v>3</v>
      </c>
      <c r="E4" s="67" t="s">
        <v>132</v>
      </c>
      <c r="F4" s="68">
        <v>35</v>
      </c>
      <c r="G4" s="65"/>
      <c r="H4" s="69"/>
      <c r="I4" s="70"/>
      <c r="J4" s="70"/>
      <c r="K4" s="34" t="s">
        <v>65</v>
      </c>
      <c r="L4" s="77">
        <v>4</v>
      </c>
      <c r="M4" s="77"/>
      <c r="N4" s="72"/>
      <c r="O4" s="79" t="s">
        <v>417</v>
      </c>
      <c r="P4" s="81">
        <v>43498.88072916667</v>
      </c>
      <c r="Q4" s="79" t="s">
        <v>420</v>
      </c>
      <c r="R4" s="79"/>
      <c r="S4" s="79"/>
      <c r="T4" s="79"/>
      <c r="U4" s="79"/>
      <c r="V4" s="82" t="s">
        <v>750</v>
      </c>
      <c r="W4" s="81">
        <v>43498.88072916667</v>
      </c>
      <c r="X4" s="82" t="s">
        <v>837</v>
      </c>
      <c r="Y4" s="79"/>
      <c r="Z4" s="79"/>
      <c r="AA4" s="85" t="s">
        <v>1060</v>
      </c>
      <c r="AB4" s="79"/>
      <c r="AC4" s="79" t="b">
        <v>0</v>
      </c>
      <c r="AD4" s="79">
        <v>0</v>
      </c>
      <c r="AE4" s="85" t="s">
        <v>1288</v>
      </c>
      <c r="AF4" s="79" t="b">
        <v>0</v>
      </c>
      <c r="AG4" s="79" t="s">
        <v>1301</v>
      </c>
      <c r="AH4" s="79"/>
      <c r="AI4" s="85" t="s">
        <v>1289</v>
      </c>
      <c r="AJ4" s="79" t="b">
        <v>0</v>
      </c>
      <c r="AK4" s="79">
        <v>0</v>
      </c>
      <c r="AL4" s="85" t="s">
        <v>1289</v>
      </c>
      <c r="AM4" s="79" t="s">
        <v>1305</v>
      </c>
      <c r="AN4" s="79" t="b">
        <v>0</v>
      </c>
      <c r="AO4" s="85" t="s">
        <v>1060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1</v>
      </c>
      <c r="BK4" s="49">
        <v>100</v>
      </c>
      <c r="BL4" s="48">
        <v>1</v>
      </c>
    </row>
    <row r="5" spans="1:64" ht="15">
      <c r="A5" s="64" t="s">
        <v>214</v>
      </c>
      <c r="B5" s="64" t="s">
        <v>292</v>
      </c>
      <c r="C5" s="65" t="s">
        <v>3747</v>
      </c>
      <c r="D5" s="66">
        <v>3</v>
      </c>
      <c r="E5" s="67" t="s">
        <v>132</v>
      </c>
      <c r="F5" s="68">
        <v>35</v>
      </c>
      <c r="G5" s="65"/>
      <c r="H5" s="69"/>
      <c r="I5" s="70"/>
      <c r="J5" s="70"/>
      <c r="K5" s="34" t="s">
        <v>65</v>
      </c>
      <c r="L5" s="77">
        <v>5</v>
      </c>
      <c r="M5" s="77"/>
      <c r="N5" s="72"/>
      <c r="O5" s="79" t="s">
        <v>417</v>
      </c>
      <c r="P5" s="81">
        <v>43501.59097222222</v>
      </c>
      <c r="Q5" s="79" t="s">
        <v>420</v>
      </c>
      <c r="R5" s="79"/>
      <c r="S5" s="79"/>
      <c r="T5" s="79"/>
      <c r="U5" s="79"/>
      <c r="V5" s="82" t="s">
        <v>751</v>
      </c>
      <c r="W5" s="81">
        <v>43501.59097222222</v>
      </c>
      <c r="X5" s="82" t="s">
        <v>838</v>
      </c>
      <c r="Y5" s="79"/>
      <c r="Z5" s="79"/>
      <c r="AA5" s="85" t="s">
        <v>1061</v>
      </c>
      <c r="AB5" s="79"/>
      <c r="AC5" s="79" t="b">
        <v>0</v>
      </c>
      <c r="AD5" s="79">
        <v>0</v>
      </c>
      <c r="AE5" s="85" t="s">
        <v>1288</v>
      </c>
      <c r="AF5" s="79" t="b">
        <v>0</v>
      </c>
      <c r="AG5" s="79" t="s">
        <v>1301</v>
      </c>
      <c r="AH5" s="79"/>
      <c r="AI5" s="85" t="s">
        <v>1289</v>
      </c>
      <c r="AJ5" s="79" t="b">
        <v>0</v>
      </c>
      <c r="AK5" s="79">
        <v>0</v>
      </c>
      <c r="AL5" s="85" t="s">
        <v>1289</v>
      </c>
      <c r="AM5" s="79" t="s">
        <v>1306</v>
      </c>
      <c r="AN5" s="79" t="b">
        <v>0</v>
      </c>
      <c r="AO5" s="85" t="s">
        <v>1061</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1</v>
      </c>
      <c r="BK5" s="49">
        <v>100</v>
      </c>
      <c r="BL5" s="48">
        <v>1</v>
      </c>
    </row>
    <row r="6" spans="1:64" ht="15">
      <c r="A6" s="64" t="s">
        <v>215</v>
      </c>
      <c r="B6" s="64" t="s">
        <v>215</v>
      </c>
      <c r="C6" s="65" t="s">
        <v>3747</v>
      </c>
      <c r="D6" s="66">
        <v>3</v>
      </c>
      <c r="E6" s="67" t="s">
        <v>132</v>
      </c>
      <c r="F6" s="68">
        <v>35</v>
      </c>
      <c r="G6" s="65"/>
      <c r="H6" s="69"/>
      <c r="I6" s="70"/>
      <c r="J6" s="70"/>
      <c r="K6" s="34" t="s">
        <v>65</v>
      </c>
      <c r="L6" s="77">
        <v>6</v>
      </c>
      <c r="M6" s="77"/>
      <c r="N6" s="72"/>
      <c r="O6" s="79" t="s">
        <v>176</v>
      </c>
      <c r="P6" s="81">
        <v>43501.83944444444</v>
      </c>
      <c r="Q6" s="79" t="s">
        <v>421</v>
      </c>
      <c r="R6" s="82" t="s">
        <v>600</v>
      </c>
      <c r="S6" s="79" t="s">
        <v>671</v>
      </c>
      <c r="T6" s="79"/>
      <c r="U6" s="79"/>
      <c r="V6" s="82" t="s">
        <v>752</v>
      </c>
      <c r="W6" s="81">
        <v>43501.83944444444</v>
      </c>
      <c r="X6" s="82" t="s">
        <v>839</v>
      </c>
      <c r="Y6" s="79"/>
      <c r="Z6" s="79"/>
      <c r="AA6" s="85" t="s">
        <v>1062</v>
      </c>
      <c r="AB6" s="79"/>
      <c r="AC6" s="79" t="b">
        <v>0</v>
      </c>
      <c r="AD6" s="79">
        <v>0</v>
      </c>
      <c r="AE6" s="85" t="s">
        <v>1289</v>
      </c>
      <c r="AF6" s="79" t="b">
        <v>0</v>
      </c>
      <c r="AG6" s="79" t="s">
        <v>1302</v>
      </c>
      <c r="AH6" s="79"/>
      <c r="AI6" s="85" t="s">
        <v>1289</v>
      </c>
      <c r="AJ6" s="79" t="b">
        <v>0</v>
      </c>
      <c r="AK6" s="79">
        <v>0</v>
      </c>
      <c r="AL6" s="85" t="s">
        <v>1289</v>
      </c>
      <c r="AM6" s="79" t="s">
        <v>1304</v>
      </c>
      <c r="AN6" s="79" t="b">
        <v>0</v>
      </c>
      <c r="AO6" s="85" t="s">
        <v>1062</v>
      </c>
      <c r="AP6" s="79" t="s">
        <v>176</v>
      </c>
      <c r="AQ6" s="79">
        <v>0</v>
      </c>
      <c r="AR6" s="79">
        <v>0</v>
      </c>
      <c r="AS6" s="79"/>
      <c r="AT6" s="79"/>
      <c r="AU6" s="79"/>
      <c r="AV6" s="79"/>
      <c r="AW6" s="79"/>
      <c r="AX6" s="79"/>
      <c r="AY6" s="79"/>
      <c r="AZ6" s="79"/>
      <c r="BA6">
        <v>1</v>
      </c>
      <c r="BB6" s="78" t="str">
        <f>REPLACE(INDEX(GroupVertices[Group],MATCH(Edges[[#This Row],[Vertex 1]],GroupVertices[Vertex],0)),1,1,"")</f>
        <v>11</v>
      </c>
      <c r="BC6" s="78" t="str">
        <f>REPLACE(INDEX(GroupVertices[Group],MATCH(Edges[[#This Row],[Vertex 2]],GroupVertices[Vertex],0)),1,1,"")</f>
        <v>11</v>
      </c>
      <c r="BD6" s="48">
        <v>0</v>
      </c>
      <c r="BE6" s="49">
        <v>0</v>
      </c>
      <c r="BF6" s="48">
        <v>0</v>
      </c>
      <c r="BG6" s="49">
        <v>0</v>
      </c>
      <c r="BH6" s="48">
        <v>0</v>
      </c>
      <c r="BI6" s="49">
        <v>0</v>
      </c>
      <c r="BJ6" s="48">
        <v>28</v>
      </c>
      <c r="BK6" s="49">
        <v>100</v>
      </c>
      <c r="BL6" s="48">
        <v>28</v>
      </c>
    </row>
    <row r="7" spans="1:64" ht="15">
      <c r="A7" s="64" t="s">
        <v>216</v>
      </c>
      <c r="B7" s="64" t="s">
        <v>315</v>
      </c>
      <c r="C7" s="65" t="s">
        <v>3747</v>
      </c>
      <c r="D7" s="66">
        <v>3</v>
      </c>
      <c r="E7" s="67" t="s">
        <v>132</v>
      </c>
      <c r="F7" s="68">
        <v>35</v>
      </c>
      <c r="G7" s="65"/>
      <c r="H7" s="69"/>
      <c r="I7" s="70"/>
      <c r="J7" s="70"/>
      <c r="K7" s="34" t="s">
        <v>65</v>
      </c>
      <c r="L7" s="77">
        <v>7</v>
      </c>
      <c r="M7" s="77"/>
      <c r="N7" s="72"/>
      <c r="O7" s="79" t="s">
        <v>418</v>
      </c>
      <c r="P7" s="81">
        <v>43502.63150462963</v>
      </c>
      <c r="Q7" s="79" t="s">
        <v>422</v>
      </c>
      <c r="R7" s="79"/>
      <c r="S7" s="79"/>
      <c r="T7" s="79"/>
      <c r="U7" s="79"/>
      <c r="V7" s="82" t="s">
        <v>753</v>
      </c>
      <c r="W7" s="81">
        <v>43502.63150462963</v>
      </c>
      <c r="X7" s="82" t="s">
        <v>840</v>
      </c>
      <c r="Y7" s="79"/>
      <c r="Z7" s="79"/>
      <c r="AA7" s="85" t="s">
        <v>1063</v>
      </c>
      <c r="AB7" s="79"/>
      <c r="AC7" s="79" t="b">
        <v>0</v>
      </c>
      <c r="AD7" s="79">
        <v>0</v>
      </c>
      <c r="AE7" s="85" t="s">
        <v>1289</v>
      </c>
      <c r="AF7" s="79" t="b">
        <v>0</v>
      </c>
      <c r="AG7" s="79" t="s">
        <v>1302</v>
      </c>
      <c r="AH7" s="79"/>
      <c r="AI7" s="85" t="s">
        <v>1289</v>
      </c>
      <c r="AJ7" s="79" t="b">
        <v>0</v>
      </c>
      <c r="AK7" s="79">
        <v>2</v>
      </c>
      <c r="AL7" s="85" t="s">
        <v>1145</v>
      </c>
      <c r="AM7" s="79" t="s">
        <v>1304</v>
      </c>
      <c r="AN7" s="79" t="b">
        <v>0</v>
      </c>
      <c r="AO7" s="85" t="s">
        <v>1145</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216</v>
      </c>
      <c r="B8" s="64" t="s">
        <v>297</v>
      </c>
      <c r="C8" s="65" t="s">
        <v>3747</v>
      </c>
      <c r="D8" s="66">
        <v>3</v>
      </c>
      <c r="E8" s="67" t="s">
        <v>132</v>
      </c>
      <c r="F8" s="68">
        <v>35</v>
      </c>
      <c r="G8" s="65"/>
      <c r="H8" s="69"/>
      <c r="I8" s="70"/>
      <c r="J8" s="70"/>
      <c r="K8" s="34" t="s">
        <v>65</v>
      </c>
      <c r="L8" s="77">
        <v>8</v>
      </c>
      <c r="M8" s="77"/>
      <c r="N8" s="72"/>
      <c r="O8" s="79" t="s">
        <v>418</v>
      </c>
      <c r="P8" s="81">
        <v>43502.63150462963</v>
      </c>
      <c r="Q8" s="79" t="s">
        <v>422</v>
      </c>
      <c r="R8" s="79"/>
      <c r="S8" s="79"/>
      <c r="T8" s="79"/>
      <c r="U8" s="79"/>
      <c r="V8" s="82" t="s">
        <v>753</v>
      </c>
      <c r="W8" s="81">
        <v>43502.63150462963</v>
      </c>
      <c r="X8" s="82" t="s">
        <v>840</v>
      </c>
      <c r="Y8" s="79"/>
      <c r="Z8" s="79"/>
      <c r="AA8" s="85" t="s">
        <v>1063</v>
      </c>
      <c r="AB8" s="79"/>
      <c r="AC8" s="79" t="b">
        <v>0</v>
      </c>
      <c r="AD8" s="79">
        <v>0</v>
      </c>
      <c r="AE8" s="85" t="s">
        <v>1289</v>
      </c>
      <c r="AF8" s="79" t="b">
        <v>0</v>
      </c>
      <c r="AG8" s="79" t="s">
        <v>1302</v>
      </c>
      <c r="AH8" s="79"/>
      <c r="AI8" s="85" t="s">
        <v>1289</v>
      </c>
      <c r="AJ8" s="79" t="b">
        <v>0</v>
      </c>
      <c r="AK8" s="79">
        <v>2</v>
      </c>
      <c r="AL8" s="85" t="s">
        <v>1145</v>
      </c>
      <c r="AM8" s="79" t="s">
        <v>1304</v>
      </c>
      <c r="AN8" s="79" t="b">
        <v>0</v>
      </c>
      <c r="AO8" s="85" t="s">
        <v>1145</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216</v>
      </c>
      <c r="B9" s="64" t="s">
        <v>309</v>
      </c>
      <c r="C9" s="65" t="s">
        <v>3747</v>
      </c>
      <c r="D9" s="66">
        <v>3</v>
      </c>
      <c r="E9" s="67" t="s">
        <v>132</v>
      </c>
      <c r="F9" s="68">
        <v>35</v>
      </c>
      <c r="G9" s="65"/>
      <c r="H9" s="69"/>
      <c r="I9" s="70"/>
      <c r="J9" s="70"/>
      <c r="K9" s="34" t="s">
        <v>65</v>
      </c>
      <c r="L9" s="77">
        <v>9</v>
      </c>
      <c r="M9" s="77"/>
      <c r="N9" s="72"/>
      <c r="O9" s="79" t="s">
        <v>418</v>
      </c>
      <c r="P9" s="81">
        <v>43502.63150462963</v>
      </c>
      <c r="Q9" s="79" t="s">
        <v>422</v>
      </c>
      <c r="R9" s="79"/>
      <c r="S9" s="79"/>
      <c r="T9" s="79"/>
      <c r="U9" s="79"/>
      <c r="V9" s="82" t="s">
        <v>753</v>
      </c>
      <c r="W9" s="81">
        <v>43502.63150462963</v>
      </c>
      <c r="X9" s="82" t="s">
        <v>840</v>
      </c>
      <c r="Y9" s="79"/>
      <c r="Z9" s="79"/>
      <c r="AA9" s="85" t="s">
        <v>1063</v>
      </c>
      <c r="AB9" s="79"/>
      <c r="AC9" s="79" t="b">
        <v>0</v>
      </c>
      <c r="AD9" s="79">
        <v>0</v>
      </c>
      <c r="AE9" s="85" t="s">
        <v>1289</v>
      </c>
      <c r="AF9" s="79" t="b">
        <v>0</v>
      </c>
      <c r="AG9" s="79" t="s">
        <v>1302</v>
      </c>
      <c r="AH9" s="79"/>
      <c r="AI9" s="85" t="s">
        <v>1289</v>
      </c>
      <c r="AJ9" s="79" t="b">
        <v>0</v>
      </c>
      <c r="AK9" s="79">
        <v>2</v>
      </c>
      <c r="AL9" s="85" t="s">
        <v>1145</v>
      </c>
      <c r="AM9" s="79" t="s">
        <v>1304</v>
      </c>
      <c r="AN9" s="79" t="b">
        <v>0</v>
      </c>
      <c r="AO9" s="85" t="s">
        <v>1145</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216</v>
      </c>
      <c r="B10" s="64" t="s">
        <v>288</v>
      </c>
      <c r="C10" s="65" t="s">
        <v>3747</v>
      </c>
      <c r="D10" s="66">
        <v>3</v>
      </c>
      <c r="E10" s="67" t="s">
        <v>132</v>
      </c>
      <c r="F10" s="68">
        <v>35</v>
      </c>
      <c r="G10" s="65"/>
      <c r="H10" s="69"/>
      <c r="I10" s="70"/>
      <c r="J10" s="70"/>
      <c r="K10" s="34" t="s">
        <v>65</v>
      </c>
      <c r="L10" s="77">
        <v>10</v>
      </c>
      <c r="M10" s="77"/>
      <c r="N10" s="72"/>
      <c r="O10" s="79" t="s">
        <v>418</v>
      </c>
      <c r="P10" s="81">
        <v>43502.63150462963</v>
      </c>
      <c r="Q10" s="79" t="s">
        <v>422</v>
      </c>
      <c r="R10" s="79"/>
      <c r="S10" s="79"/>
      <c r="T10" s="79"/>
      <c r="U10" s="79"/>
      <c r="V10" s="82" t="s">
        <v>753</v>
      </c>
      <c r="W10" s="81">
        <v>43502.63150462963</v>
      </c>
      <c r="X10" s="82" t="s">
        <v>840</v>
      </c>
      <c r="Y10" s="79"/>
      <c r="Z10" s="79"/>
      <c r="AA10" s="85" t="s">
        <v>1063</v>
      </c>
      <c r="AB10" s="79"/>
      <c r="AC10" s="79" t="b">
        <v>0</v>
      </c>
      <c r="AD10" s="79">
        <v>0</v>
      </c>
      <c r="AE10" s="85" t="s">
        <v>1289</v>
      </c>
      <c r="AF10" s="79" t="b">
        <v>0</v>
      </c>
      <c r="AG10" s="79" t="s">
        <v>1302</v>
      </c>
      <c r="AH10" s="79"/>
      <c r="AI10" s="85" t="s">
        <v>1289</v>
      </c>
      <c r="AJ10" s="79" t="b">
        <v>0</v>
      </c>
      <c r="AK10" s="79">
        <v>2</v>
      </c>
      <c r="AL10" s="85" t="s">
        <v>1145</v>
      </c>
      <c r="AM10" s="79" t="s">
        <v>1304</v>
      </c>
      <c r="AN10" s="79" t="b">
        <v>0</v>
      </c>
      <c r="AO10" s="85" t="s">
        <v>1145</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0</v>
      </c>
      <c r="BE10" s="49">
        <v>0</v>
      </c>
      <c r="BF10" s="48">
        <v>0</v>
      </c>
      <c r="BG10" s="49">
        <v>0</v>
      </c>
      <c r="BH10" s="48">
        <v>0</v>
      </c>
      <c r="BI10" s="49">
        <v>0</v>
      </c>
      <c r="BJ10" s="48">
        <v>20</v>
      </c>
      <c r="BK10" s="49">
        <v>100</v>
      </c>
      <c r="BL10" s="48">
        <v>20</v>
      </c>
    </row>
    <row r="11" spans="1:64" ht="15">
      <c r="A11" s="64" t="s">
        <v>217</v>
      </c>
      <c r="B11" s="64" t="s">
        <v>292</v>
      </c>
      <c r="C11" s="65" t="s">
        <v>3747</v>
      </c>
      <c r="D11" s="66">
        <v>3</v>
      </c>
      <c r="E11" s="67" t="s">
        <v>132</v>
      </c>
      <c r="F11" s="68">
        <v>35</v>
      </c>
      <c r="G11" s="65"/>
      <c r="H11" s="69"/>
      <c r="I11" s="70"/>
      <c r="J11" s="70"/>
      <c r="K11" s="34" t="s">
        <v>65</v>
      </c>
      <c r="L11" s="77">
        <v>11</v>
      </c>
      <c r="M11" s="77"/>
      <c r="N11" s="72"/>
      <c r="O11" s="79" t="s">
        <v>417</v>
      </c>
      <c r="P11" s="81">
        <v>43502.87121527778</v>
      </c>
      <c r="Q11" s="79" t="s">
        <v>423</v>
      </c>
      <c r="R11" s="82" t="s">
        <v>601</v>
      </c>
      <c r="S11" s="79" t="s">
        <v>671</v>
      </c>
      <c r="T11" s="79"/>
      <c r="U11" s="79"/>
      <c r="V11" s="82" t="s">
        <v>754</v>
      </c>
      <c r="W11" s="81">
        <v>43502.87121527778</v>
      </c>
      <c r="X11" s="82" t="s">
        <v>841</v>
      </c>
      <c r="Y11" s="79"/>
      <c r="Z11" s="79"/>
      <c r="AA11" s="85" t="s">
        <v>1064</v>
      </c>
      <c r="AB11" s="79"/>
      <c r="AC11" s="79" t="b">
        <v>0</v>
      </c>
      <c r="AD11" s="79">
        <v>1</v>
      </c>
      <c r="AE11" s="85" t="s">
        <v>1288</v>
      </c>
      <c r="AF11" s="79" t="b">
        <v>0</v>
      </c>
      <c r="AG11" s="79" t="s">
        <v>1302</v>
      </c>
      <c r="AH11" s="79"/>
      <c r="AI11" s="85" t="s">
        <v>1289</v>
      </c>
      <c r="AJ11" s="79" t="b">
        <v>0</v>
      </c>
      <c r="AK11" s="79">
        <v>0</v>
      </c>
      <c r="AL11" s="85" t="s">
        <v>1289</v>
      </c>
      <c r="AM11" s="79" t="s">
        <v>1304</v>
      </c>
      <c r="AN11" s="79" t="b">
        <v>0</v>
      </c>
      <c r="AO11" s="85" t="s">
        <v>1064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14</v>
      </c>
      <c r="BK11" s="49">
        <v>100</v>
      </c>
      <c r="BL11" s="48">
        <v>14</v>
      </c>
    </row>
    <row r="12" spans="1:64" ht="15">
      <c r="A12" s="64" t="s">
        <v>218</v>
      </c>
      <c r="B12" s="64" t="s">
        <v>292</v>
      </c>
      <c r="C12" s="65" t="s">
        <v>3747</v>
      </c>
      <c r="D12" s="66">
        <v>3</v>
      </c>
      <c r="E12" s="67" t="s">
        <v>132</v>
      </c>
      <c r="F12" s="68">
        <v>35</v>
      </c>
      <c r="G12" s="65"/>
      <c r="H12" s="69"/>
      <c r="I12" s="70"/>
      <c r="J12" s="70"/>
      <c r="K12" s="34" t="s">
        <v>65</v>
      </c>
      <c r="L12" s="77">
        <v>12</v>
      </c>
      <c r="M12" s="77"/>
      <c r="N12" s="72"/>
      <c r="O12" s="79" t="s">
        <v>417</v>
      </c>
      <c r="P12" s="81">
        <v>43502.87194444444</v>
      </c>
      <c r="Q12" s="79" t="s">
        <v>424</v>
      </c>
      <c r="R12" s="82" t="s">
        <v>601</v>
      </c>
      <c r="S12" s="79" t="s">
        <v>671</v>
      </c>
      <c r="T12" s="79"/>
      <c r="U12" s="79"/>
      <c r="V12" s="82" t="s">
        <v>755</v>
      </c>
      <c r="W12" s="81">
        <v>43502.87194444444</v>
      </c>
      <c r="X12" s="82" t="s">
        <v>842</v>
      </c>
      <c r="Y12" s="79"/>
      <c r="Z12" s="79"/>
      <c r="AA12" s="85" t="s">
        <v>1065</v>
      </c>
      <c r="AB12" s="79"/>
      <c r="AC12" s="79" t="b">
        <v>0</v>
      </c>
      <c r="AD12" s="79">
        <v>0</v>
      </c>
      <c r="AE12" s="85" t="s">
        <v>1288</v>
      </c>
      <c r="AF12" s="79" t="b">
        <v>0</v>
      </c>
      <c r="AG12" s="79" t="s">
        <v>1302</v>
      </c>
      <c r="AH12" s="79"/>
      <c r="AI12" s="85" t="s">
        <v>1289</v>
      </c>
      <c r="AJ12" s="79" t="b">
        <v>0</v>
      </c>
      <c r="AK12" s="79">
        <v>0</v>
      </c>
      <c r="AL12" s="85" t="s">
        <v>1289</v>
      </c>
      <c r="AM12" s="79" t="s">
        <v>1304</v>
      </c>
      <c r="AN12" s="79" t="b">
        <v>0</v>
      </c>
      <c r="AO12" s="85" t="s">
        <v>1065</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12</v>
      </c>
      <c r="BK12" s="49">
        <v>100</v>
      </c>
      <c r="BL12" s="48">
        <v>12</v>
      </c>
    </row>
    <row r="13" spans="1:64" ht="15">
      <c r="A13" s="64" t="s">
        <v>219</v>
      </c>
      <c r="B13" s="64" t="s">
        <v>301</v>
      </c>
      <c r="C13" s="65" t="s">
        <v>3747</v>
      </c>
      <c r="D13" s="66">
        <v>3</v>
      </c>
      <c r="E13" s="67" t="s">
        <v>132</v>
      </c>
      <c r="F13" s="68">
        <v>35</v>
      </c>
      <c r="G13" s="65"/>
      <c r="H13" s="69"/>
      <c r="I13" s="70"/>
      <c r="J13" s="70"/>
      <c r="K13" s="34" t="s">
        <v>65</v>
      </c>
      <c r="L13" s="77">
        <v>13</v>
      </c>
      <c r="M13" s="77"/>
      <c r="N13" s="72"/>
      <c r="O13" s="79" t="s">
        <v>418</v>
      </c>
      <c r="P13" s="81">
        <v>43503.72640046296</v>
      </c>
      <c r="Q13" s="79" t="s">
        <v>425</v>
      </c>
      <c r="R13" s="79"/>
      <c r="S13" s="79"/>
      <c r="T13" s="79"/>
      <c r="U13" s="79"/>
      <c r="V13" s="82" t="s">
        <v>756</v>
      </c>
      <c r="W13" s="81">
        <v>43503.72640046296</v>
      </c>
      <c r="X13" s="82" t="s">
        <v>843</v>
      </c>
      <c r="Y13" s="79"/>
      <c r="Z13" s="79"/>
      <c r="AA13" s="85" t="s">
        <v>1066</v>
      </c>
      <c r="AB13" s="79"/>
      <c r="AC13" s="79" t="b">
        <v>0</v>
      </c>
      <c r="AD13" s="79">
        <v>0</v>
      </c>
      <c r="AE13" s="85" t="s">
        <v>1289</v>
      </c>
      <c r="AF13" s="79" t="b">
        <v>0</v>
      </c>
      <c r="AG13" s="79" t="s">
        <v>1302</v>
      </c>
      <c r="AH13" s="79"/>
      <c r="AI13" s="85" t="s">
        <v>1289</v>
      </c>
      <c r="AJ13" s="79" t="b">
        <v>0</v>
      </c>
      <c r="AK13" s="79">
        <v>2</v>
      </c>
      <c r="AL13" s="85" t="s">
        <v>1183</v>
      </c>
      <c r="AM13" s="79" t="s">
        <v>1307</v>
      </c>
      <c r="AN13" s="79" t="b">
        <v>0</v>
      </c>
      <c r="AO13" s="85" t="s">
        <v>1183</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1</v>
      </c>
      <c r="BE13" s="49">
        <v>4.761904761904762</v>
      </c>
      <c r="BF13" s="48">
        <v>0</v>
      </c>
      <c r="BG13" s="49">
        <v>0</v>
      </c>
      <c r="BH13" s="48">
        <v>0</v>
      </c>
      <c r="BI13" s="49">
        <v>0</v>
      </c>
      <c r="BJ13" s="48">
        <v>20</v>
      </c>
      <c r="BK13" s="49">
        <v>95.23809523809524</v>
      </c>
      <c r="BL13" s="48">
        <v>21</v>
      </c>
    </row>
    <row r="14" spans="1:64" ht="15">
      <c r="A14" s="64" t="s">
        <v>220</v>
      </c>
      <c r="B14" s="64" t="s">
        <v>292</v>
      </c>
      <c r="C14" s="65" t="s">
        <v>3747</v>
      </c>
      <c r="D14" s="66">
        <v>3</v>
      </c>
      <c r="E14" s="67" t="s">
        <v>132</v>
      </c>
      <c r="F14" s="68">
        <v>35</v>
      </c>
      <c r="G14" s="65"/>
      <c r="H14" s="69"/>
      <c r="I14" s="70"/>
      <c r="J14" s="70"/>
      <c r="K14" s="34" t="s">
        <v>65</v>
      </c>
      <c r="L14" s="77">
        <v>14</v>
      </c>
      <c r="M14" s="77"/>
      <c r="N14" s="72"/>
      <c r="O14" s="79" t="s">
        <v>417</v>
      </c>
      <c r="P14" s="81">
        <v>43508.68342592593</v>
      </c>
      <c r="Q14" s="79" t="s">
        <v>420</v>
      </c>
      <c r="R14" s="79"/>
      <c r="S14" s="79"/>
      <c r="T14" s="79"/>
      <c r="U14" s="79"/>
      <c r="V14" s="82" t="s">
        <v>757</v>
      </c>
      <c r="W14" s="81">
        <v>43508.68342592593</v>
      </c>
      <c r="X14" s="82" t="s">
        <v>844</v>
      </c>
      <c r="Y14" s="79"/>
      <c r="Z14" s="79"/>
      <c r="AA14" s="85" t="s">
        <v>1067</v>
      </c>
      <c r="AB14" s="79"/>
      <c r="AC14" s="79" t="b">
        <v>0</v>
      </c>
      <c r="AD14" s="79">
        <v>0</v>
      </c>
      <c r="AE14" s="85" t="s">
        <v>1288</v>
      </c>
      <c r="AF14" s="79" t="b">
        <v>0</v>
      </c>
      <c r="AG14" s="79" t="s">
        <v>1301</v>
      </c>
      <c r="AH14" s="79"/>
      <c r="AI14" s="85" t="s">
        <v>1289</v>
      </c>
      <c r="AJ14" s="79" t="b">
        <v>0</v>
      </c>
      <c r="AK14" s="79">
        <v>0</v>
      </c>
      <c r="AL14" s="85" t="s">
        <v>1289</v>
      </c>
      <c r="AM14" s="79" t="s">
        <v>1304</v>
      </c>
      <c r="AN14" s="79" t="b">
        <v>0</v>
      </c>
      <c r="AO14" s="85" t="s">
        <v>1067</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1</v>
      </c>
      <c r="BK14" s="49">
        <v>100</v>
      </c>
      <c r="BL14" s="48">
        <v>1</v>
      </c>
    </row>
    <row r="15" spans="1:64" ht="15">
      <c r="A15" s="64" t="s">
        <v>221</v>
      </c>
      <c r="B15" s="64" t="s">
        <v>316</v>
      </c>
      <c r="C15" s="65" t="s">
        <v>3747</v>
      </c>
      <c r="D15" s="66">
        <v>3</v>
      </c>
      <c r="E15" s="67" t="s">
        <v>132</v>
      </c>
      <c r="F15" s="68">
        <v>35</v>
      </c>
      <c r="G15" s="65"/>
      <c r="H15" s="69"/>
      <c r="I15" s="70"/>
      <c r="J15" s="70"/>
      <c r="K15" s="34" t="s">
        <v>65</v>
      </c>
      <c r="L15" s="77">
        <v>15</v>
      </c>
      <c r="M15" s="77"/>
      <c r="N15" s="72"/>
      <c r="O15" s="79" t="s">
        <v>418</v>
      </c>
      <c r="P15" s="81">
        <v>43509.127291666664</v>
      </c>
      <c r="Q15" s="79" t="s">
        <v>426</v>
      </c>
      <c r="R15" s="79"/>
      <c r="S15" s="79"/>
      <c r="T15" s="79"/>
      <c r="U15" s="79"/>
      <c r="V15" s="82" t="s">
        <v>758</v>
      </c>
      <c r="W15" s="81">
        <v>43509.127291666664</v>
      </c>
      <c r="X15" s="82" t="s">
        <v>845</v>
      </c>
      <c r="Y15" s="79"/>
      <c r="Z15" s="79"/>
      <c r="AA15" s="85" t="s">
        <v>1068</v>
      </c>
      <c r="AB15" s="79"/>
      <c r="AC15" s="79" t="b">
        <v>0</v>
      </c>
      <c r="AD15" s="79">
        <v>0</v>
      </c>
      <c r="AE15" s="85" t="s">
        <v>1289</v>
      </c>
      <c r="AF15" s="79" t="b">
        <v>0</v>
      </c>
      <c r="AG15" s="79" t="s">
        <v>1302</v>
      </c>
      <c r="AH15" s="79"/>
      <c r="AI15" s="85" t="s">
        <v>1289</v>
      </c>
      <c r="AJ15" s="79" t="b">
        <v>0</v>
      </c>
      <c r="AK15" s="79">
        <v>1</v>
      </c>
      <c r="AL15" s="85" t="s">
        <v>1069</v>
      </c>
      <c r="AM15" s="79" t="s">
        <v>1304</v>
      </c>
      <c r="AN15" s="79" t="b">
        <v>0</v>
      </c>
      <c r="AO15" s="85" t="s">
        <v>1069</v>
      </c>
      <c r="AP15" s="79" t="s">
        <v>176</v>
      </c>
      <c r="AQ15" s="79">
        <v>0</v>
      </c>
      <c r="AR15" s="79">
        <v>0</v>
      </c>
      <c r="AS15" s="79"/>
      <c r="AT15" s="79"/>
      <c r="AU15" s="79"/>
      <c r="AV15" s="79"/>
      <c r="AW15" s="79"/>
      <c r="AX15" s="79"/>
      <c r="AY15" s="79"/>
      <c r="AZ15" s="79"/>
      <c r="BA15">
        <v>1</v>
      </c>
      <c r="BB15" s="78" t="str">
        <f>REPLACE(INDEX(GroupVertices[Group],MATCH(Edges[[#This Row],[Vertex 1]],GroupVertices[Vertex],0)),1,1,"")</f>
        <v>7</v>
      </c>
      <c r="BC15" s="78" t="str">
        <f>REPLACE(INDEX(GroupVertices[Group],MATCH(Edges[[#This Row],[Vertex 2]],GroupVertices[Vertex],0)),1,1,"")</f>
        <v>7</v>
      </c>
      <c r="BD15" s="48"/>
      <c r="BE15" s="49"/>
      <c r="BF15" s="48"/>
      <c r="BG15" s="49"/>
      <c r="BH15" s="48"/>
      <c r="BI15" s="49"/>
      <c r="BJ15" s="48"/>
      <c r="BK15" s="49"/>
      <c r="BL15" s="48"/>
    </row>
    <row r="16" spans="1:64" ht="15">
      <c r="A16" s="64" t="s">
        <v>222</v>
      </c>
      <c r="B16" s="64" t="s">
        <v>317</v>
      </c>
      <c r="C16" s="65" t="s">
        <v>3747</v>
      </c>
      <c r="D16" s="66">
        <v>3</v>
      </c>
      <c r="E16" s="67" t="s">
        <v>132</v>
      </c>
      <c r="F16" s="68">
        <v>35</v>
      </c>
      <c r="G16" s="65"/>
      <c r="H16" s="69"/>
      <c r="I16" s="70"/>
      <c r="J16" s="70"/>
      <c r="K16" s="34" t="s">
        <v>65</v>
      </c>
      <c r="L16" s="77">
        <v>16</v>
      </c>
      <c r="M16" s="77"/>
      <c r="N16" s="72"/>
      <c r="O16" s="79" t="s">
        <v>418</v>
      </c>
      <c r="P16" s="81">
        <v>43508.93792824074</v>
      </c>
      <c r="Q16" s="79" t="s">
        <v>427</v>
      </c>
      <c r="R16" s="79"/>
      <c r="S16" s="79"/>
      <c r="T16" s="79"/>
      <c r="U16" s="82" t="s">
        <v>724</v>
      </c>
      <c r="V16" s="82" t="s">
        <v>724</v>
      </c>
      <c r="W16" s="81">
        <v>43508.93792824074</v>
      </c>
      <c r="X16" s="82" t="s">
        <v>846</v>
      </c>
      <c r="Y16" s="79"/>
      <c r="Z16" s="79"/>
      <c r="AA16" s="85" t="s">
        <v>1069</v>
      </c>
      <c r="AB16" s="79"/>
      <c r="AC16" s="79" t="b">
        <v>0</v>
      </c>
      <c r="AD16" s="79">
        <v>3</v>
      </c>
      <c r="AE16" s="85" t="s">
        <v>1289</v>
      </c>
      <c r="AF16" s="79" t="b">
        <v>0</v>
      </c>
      <c r="AG16" s="79" t="s">
        <v>1302</v>
      </c>
      <c r="AH16" s="79"/>
      <c r="AI16" s="85" t="s">
        <v>1289</v>
      </c>
      <c r="AJ16" s="79" t="b">
        <v>0</v>
      </c>
      <c r="AK16" s="79">
        <v>1</v>
      </c>
      <c r="AL16" s="85" t="s">
        <v>1289</v>
      </c>
      <c r="AM16" s="79" t="s">
        <v>1304</v>
      </c>
      <c r="AN16" s="79" t="b">
        <v>0</v>
      </c>
      <c r="AO16" s="85" t="s">
        <v>1069</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7</v>
      </c>
      <c r="BD16" s="48"/>
      <c r="BE16" s="49"/>
      <c r="BF16" s="48"/>
      <c r="BG16" s="49"/>
      <c r="BH16" s="48"/>
      <c r="BI16" s="49"/>
      <c r="BJ16" s="48"/>
      <c r="BK16" s="49"/>
      <c r="BL16" s="48"/>
    </row>
    <row r="17" spans="1:64" ht="15">
      <c r="A17" s="64" t="s">
        <v>222</v>
      </c>
      <c r="B17" s="64" t="s">
        <v>292</v>
      </c>
      <c r="C17" s="65" t="s">
        <v>3747</v>
      </c>
      <c r="D17" s="66">
        <v>3</v>
      </c>
      <c r="E17" s="67" t="s">
        <v>132</v>
      </c>
      <c r="F17" s="68">
        <v>35</v>
      </c>
      <c r="G17" s="65"/>
      <c r="H17" s="69"/>
      <c r="I17" s="70"/>
      <c r="J17" s="70"/>
      <c r="K17" s="34" t="s">
        <v>65</v>
      </c>
      <c r="L17" s="77">
        <v>17</v>
      </c>
      <c r="M17" s="77"/>
      <c r="N17" s="72"/>
      <c r="O17" s="79" t="s">
        <v>418</v>
      </c>
      <c r="P17" s="81">
        <v>43508.93792824074</v>
      </c>
      <c r="Q17" s="79" t="s">
        <v>427</v>
      </c>
      <c r="R17" s="79"/>
      <c r="S17" s="79"/>
      <c r="T17" s="79"/>
      <c r="U17" s="82" t="s">
        <v>724</v>
      </c>
      <c r="V17" s="82" t="s">
        <v>724</v>
      </c>
      <c r="W17" s="81">
        <v>43508.93792824074</v>
      </c>
      <c r="X17" s="82" t="s">
        <v>846</v>
      </c>
      <c r="Y17" s="79"/>
      <c r="Z17" s="79"/>
      <c r="AA17" s="85" t="s">
        <v>1069</v>
      </c>
      <c r="AB17" s="79"/>
      <c r="AC17" s="79" t="b">
        <v>0</v>
      </c>
      <c r="AD17" s="79">
        <v>3</v>
      </c>
      <c r="AE17" s="85" t="s">
        <v>1289</v>
      </c>
      <c r="AF17" s="79" t="b">
        <v>0</v>
      </c>
      <c r="AG17" s="79" t="s">
        <v>1302</v>
      </c>
      <c r="AH17" s="79"/>
      <c r="AI17" s="85" t="s">
        <v>1289</v>
      </c>
      <c r="AJ17" s="79" t="b">
        <v>0</v>
      </c>
      <c r="AK17" s="79">
        <v>1</v>
      </c>
      <c r="AL17" s="85" t="s">
        <v>1289</v>
      </c>
      <c r="AM17" s="79" t="s">
        <v>1304</v>
      </c>
      <c r="AN17" s="79" t="b">
        <v>0</v>
      </c>
      <c r="AO17" s="85" t="s">
        <v>1069</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1</v>
      </c>
      <c r="BD17" s="48"/>
      <c r="BE17" s="49"/>
      <c r="BF17" s="48"/>
      <c r="BG17" s="49"/>
      <c r="BH17" s="48"/>
      <c r="BI17" s="49"/>
      <c r="BJ17" s="48"/>
      <c r="BK17" s="49"/>
      <c r="BL17" s="48"/>
    </row>
    <row r="18" spans="1:64" ht="15">
      <c r="A18" s="64" t="s">
        <v>222</v>
      </c>
      <c r="B18" s="64" t="s">
        <v>318</v>
      </c>
      <c r="C18" s="65" t="s">
        <v>3747</v>
      </c>
      <c r="D18" s="66">
        <v>3</v>
      </c>
      <c r="E18" s="67" t="s">
        <v>132</v>
      </c>
      <c r="F18" s="68">
        <v>35</v>
      </c>
      <c r="G18" s="65"/>
      <c r="H18" s="69"/>
      <c r="I18" s="70"/>
      <c r="J18" s="70"/>
      <c r="K18" s="34" t="s">
        <v>65</v>
      </c>
      <c r="L18" s="77">
        <v>18</v>
      </c>
      <c r="M18" s="77"/>
      <c r="N18" s="72"/>
      <c r="O18" s="79" t="s">
        <v>418</v>
      </c>
      <c r="P18" s="81">
        <v>43508.93792824074</v>
      </c>
      <c r="Q18" s="79" t="s">
        <v>427</v>
      </c>
      <c r="R18" s="79"/>
      <c r="S18" s="79"/>
      <c r="T18" s="79"/>
      <c r="U18" s="82" t="s">
        <v>724</v>
      </c>
      <c r="V18" s="82" t="s">
        <v>724</v>
      </c>
      <c r="W18" s="81">
        <v>43508.93792824074</v>
      </c>
      <c r="X18" s="82" t="s">
        <v>846</v>
      </c>
      <c r="Y18" s="79"/>
      <c r="Z18" s="79"/>
      <c r="AA18" s="85" t="s">
        <v>1069</v>
      </c>
      <c r="AB18" s="79"/>
      <c r="AC18" s="79" t="b">
        <v>0</v>
      </c>
      <c r="AD18" s="79">
        <v>3</v>
      </c>
      <c r="AE18" s="85" t="s">
        <v>1289</v>
      </c>
      <c r="AF18" s="79" t="b">
        <v>0</v>
      </c>
      <c r="AG18" s="79" t="s">
        <v>1302</v>
      </c>
      <c r="AH18" s="79"/>
      <c r="AI18" s="85" t="s">
        <v>1289</v>
      </c>
      <c r="AJ18" s="79" t="b">
        <v>0</v>
      </c>
      <c r="AK18" s="79">
        <v>1</v>
      </c>
      <c r="AL18" s="85" t="s">
        <v>1289</v>
      </c>
      <c r="AM18" s="79" t="s">
        <v>1304</v>
      </c>
      <c r="AN18" s="79" t="b">
        <v>0</v>
      </c>
      <c r="AO18" s="85" t="s">
        <v>1069</v>
      </c>
      <c r="AP18" s="79" t="s">
        <v>176</v>
      </c>
      <c r="AQ18" s="79">
        <v>0</v>
      </c>
      <c r="AR18" s="79">
        <v>0</v>
      </c>
      <c r="AS18" s="79"/>
      <c r="AT18" s="79"/>
      <c r="AU18" s="79"/>
      <c r="AV18" s="79"/>
      <c r="AW18" s="79"/>
      <c r="AX18" s="79"/>
      <c r="AY18" s="79"/>
      <c r="AZ18" s="79"/>
      <c r="BA18">
        <v>1</v>
      </c>
      <c r="BB18" s="78" t="str">
        <f>REPLACE(INDEX(GroupVertices[Group],MATCH(Edges[[#This Row],[Vertex 1]],GroupVertices[Vertex],0)),1,1,"")</f>
        <v>7</v>
      </c>
      <c r="BC18" s="78" t="str">
        <f>REPLACE(INDEX(GroupVertices[Group],MATCH(Edges[[#This Row],[Vertex 2]],GroupVertices[Vertex],0)),1,1,"")</f>
        <v>7</v>
      </c>
      <c r="BD18" s="48">
        <v>1</v>
      </c>
      <c r="BE18" s="49">
        <v>3.7037037037037037</v>
      </c>
      <c r="BF18" s="48">
        <v>0</v>
      </c>
      <c r="BG18" s="49">
        <v>0</v>
      </c>
      <c r="BH18" s="48">
        <v>0</v>
      </c>
      <c r="BI18" s="49">
        <v>0</v>
      </c>
      <c r="BJ18" s="48">
        <v>26</v>
      </c>
      <c r="BK18" s="49">
        <v>96.29629629629629</v>
      </c>
      <c r="BL18" s="48">
        <v>27</v>
      </c>
    </row>
    <row r="19" spans="1:64" ht="15">
      <c r="A19" s="64" t="s">
        <v>221</v>
      </c>
      <c r="B19" s="64" t="s">
        <v>222</v>
      </c>
      <c r="C19" s="65" t="s">
        <v>3747</v>
      </c>
      <c r="D19" s="66">
        <v>3</v>
      </c>
      <c r="E19" s="67" t="s">
        <v>132</v>
      </c>
      <c r="F19" s="68">
        <v>35</v>
      </c>
      <c r="G19" s="65"/>
      <c r="H19" s="69"/>
      <c r="I19" s="70"/>
      <c r="J19" s="70"/>
      <c r="K19" s="34" t="s">
        <v>65</v>
      </c>
      <c r="L19" s="77">
        <v>19</v>
      </c>
      <c r="M19" s="77"/>
      <c r="N19" s="72"/>
      <c r="O19" s="79" t="s">
        <v>418</v>
      </c>
      <c r="P19" s="81">
        <v>43509.127291666664</v>
      </c>
      <c r="Q19" s="79" t="s">
        <v>426</v>
      </c>
      <c r="R19" s="79"/>
      <c r="S19" s="79"/>
      <c r="T19" s="79"/>
      <c r="U19" s="79"/>
      <c r="V19" s="82" t="s">
        <v>758</v>
      </c>
      <c r="W19" s="81">
        <v>43509.127291666664</v>
      </c>
      <c r="X19" s="82" t="s">
        <v>845</v>
      </c>
      <c r="Y19" s="79"/>
      <c r="Z19" s="79"/>
      <c r="AA19" s="85" t="s">
        <v>1068</v>
      </c>
      <c r="AB19" s="79"/>
      <c r="AC19" s="79" t="b">
        <v>0</v>
      </c>
      <c r="AD19" s="79">
        <v>0</v>
      </c>
      <c r="AE19" s="85" t="s">
        <v>1289</v>
      </c>
      <c r="AF19" s="79" t="b">
        <v>0</v>
      </c>
      <c r="AG19" s="79" t="s">
        <v>1302</v>
      </c>
      <c r="AH19" s="79"/>
      <c r="AI19" s="85" t="s">
        <v>1289</v>
      </c>
      <c r="AJ19" s="79" t="b">
        <v>0</v>
      </c>
      <c r="AK19" s="79">
        <v>1</v>
      </c>
      <c r="AL19" s="85" t="s">
        <v>1069</v>
      </c>
      <c r="AM19" s="79" t="s">
        <v>1304</v>
      </c>
      <c r="AN19" s="79" t="b">
        <v>0</v>
      </c>
      <c r="AO19" s="85" t="s">
        <v>1069</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7</v>
      </c>
      <c r="BD19" s="48"/>
      <c r="BE19" s="49"/>
      <c r="BF19" s="48"/>
      <c r="BG19" s="49"/>
      <c r="BH19" s="48"/>
      <c r="BI19" s="49"/>
      <c r="BJ19" s="48"/>
      <c r="BK19" s="49"/>
      <c r="BL19" s="48"/>
    </row>
    <row r="20" spans="1:64" ht="15">
      <c r="A20" s="64" t="s">
        <v>221</v>
      </c>
      <c r="B20" s="64" t="s">
        <v>292</v>
      </c>
      <c r="C20" s="65" t="s">
        <v>3747</v>
      </c>
      <c r="D20" s="66">
        <v>3</v>
      </c>
      <c r="E20" s="67" t="s">
        <v>132</v>
      </c>
      <c r="F20" s="68">
        <v>35</v>
      </c>
      <c r="G20" s="65"/>
      <c r="H20" s="69"/>
      <c r="I20" s="70"/>
      <c r="J20" s="70"/>
      <c r="K20" s="34" t="s">
        <v>65</v>
      </c>
      <c r="L20" s="77">
        <v>20</v>
      </c>
      <c r="M20" s="77"/>
      <c r="N20" s="72"/>
      <c r="O20" s="79" t="s">
        <v>418</v>
      </c>
      <c r="P20" s="81">
        <v>43509.127291666664</v>
      </c>
      <c r="Q20" s="79" t="s">
        <v>426</v>
      </c>
      <c r="R20" s="79"/>
      <c r="S20" s="79"/>
      <c r="T20" s="79"/>
      <c r="U20" s="79"/>
      <c r="V20" s="82" t="s">
        <v>758</v>
      </c>
      <c r="W20" s="81">
        <v>43509.127291666664</v>
      </c>
      <c r="X20" s="82" t="s">
        <v>845</v>
      </c>
      <c r="Y20" s="79"/>
      <c r="Z20" s="79"/>
      <c r="AA20" s="85" t="s">
        <v>1068</v>
      </c>
      <c r="AB20" s="79"/>
      <c r="AC20" s="79" t="b">
        <v>0</v>
      </c>
      <c r="AD20" s="79">
        <v>0</v>
      </c>
      <c r="AE20" s="85" t="s">
        <v>1289</v>
      </c>
      <c r="AF20" s="79" t="b">
        <v>0</v>
      </c>
      <c r="AG20" s="79" t="s">
        <v>1302</v>
      </c>
      <c r="AH20" s="79"/>
      <c r="AI20" s="85" t="s">
        <v>1289</v>
      </c>
      <c r="AJ20" s="79" t="b">
        <v>0</v>
      </c>
      <c r="AK20" s="79">
        <v>1</v>
      </c>
      <c r="AL20" s="85" t="s">
        <v>1069</v>
      </c>
      <c r="AM20" s="79" t="s">
        <v>1304</v>
      </c>
      <c r="AN20" s="79" t="b">
        <v>0</v>
      </c>
      <c r="AO20" s="85" t="s">
        <v>1069</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1</v>
      </c>
      <c r="BD20" s="48"/>
      <c r="BE20" s="49"/>
      <c r="BF20" s="48"/>
      <c r="BG20" s="49"/>
      <c r="BH20" s="48"/>
      <c r="BI20" s="49"/>
      <c r="BJ20" s="48"/>
      <c r="BK20" s="49"/>
      <c r="BL20" s="48"/>
    </row>
    <row r="21" spans="1:64" ht="15">
      <c r="A21" s="64" t="s">
        <v>221</v>
      </c>
      <c r="B21" s="64" t="s">
        <v>318</v>
      </c>
      <c r="C21" s="65" t="s">
        <v>3747</v>
      </c>
      <c r="D21" s="66">
        <v>3</v>
      </c>
      <c r="E21" s="67" t="s">
        <v>132</v>
      </c>
      <c r="F21" s="68">
        <v>35</v>
      </c>
      <c r="G21" s="65"/>
      <c r="H21" s="69"/>
      <c r="I21" s="70"/>
      <c r="J21" s="70"/>
      <c r="K21" s="34" t="s">
        <v>65</v>
      </c>
      <c r="L21" s="77">
        <v>21</v>
      </c>
      <c r="M21" s="77"/>
      <c r="N21" s="72"/>
      <c r="O21" s="79" t="s">
        <v>418</v>
      </c>
      <c r="P21" s="81">
        <v>43509.127291666664</v>
      </c>
      <c r="Q21" s="79" t="s">
        <v>426</v>
      </c>
      <c r="R21" s="79"/>
      <c r="S21" s="79"/>
      <c r="T21" s="79"/>
      <c r="U21" s="79"/>
      <c r="V21" s="82" t="s">
        <v>758</v>
      </c>
      <c r="W21" s="81">
        <v>43509.127291666664</v>
      </c>
      <c r="X21" s="82" t="s">
        <v>845</v>
      </c>
      <c r="Y21" s="79"/>
      <c r="Z21" s="79"/>
      <c r="AA21" s="85" t="s">
        <v>1068</v>
      </c>
      <c r="AB21" s="79"/>
      <c r="AC21" s="79" t="b">
        <v>0</v>
      </c>
      <c r="AD21" s="79">
        <v>0</v>
      </c>
      <c r="AE21" s="85" t="s">
        <v>1289</v>
      </c>
      <c r="AF21" s="79" t="b">
        <v>0</v>
      </c>
      <c r="AG21" s="79" t="s">
        <v>1302</v>
      </c>
      <c r="AH21" s="79"/>
      <c r="AI21" s="85" t="s">
        <v>1289</v>
      </c>
      <c r="AJ21" s="79" t="b">
        <v>0</v>
      </c>
      <c r="AK21" s="79">
        <v>1</v>
      </c>
      <c r="AL21" s="85" t="s">
        <v>1069</v>
      </c>
      <c r="AM21" s="79" t="s">
        <v>1304</v>
      </c>
      <c r="AN21" s="79" t="b">
        <v>0</v>
      </c>
      <c r="AO21" s="85" t="s">
        <v>1069</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1</v>
      </c>
      <c r="BE21" s="49">
        <v>4.166666666666667</v>
      </c>
      <c r="BF21" s="48">
        <v>0</v>
      </c>
      <c r="BG21" s="49">
        <v>0</v>
      </c>
      <c r="BH21" s="48">
        <v>0</v>
      </c>
      <c r="BI21" s="49">
        <v>0</v>
      </c>
      <c r="BJ21" s="48">
        <v>23</v>
      </c>
      <c r="BK21" s="49">
        <v>95.83333333333333</v>
      </c>
      <c r="BL21" s="48">
        <v>24</v>
      </c>
    </row>
    <row r="22" spans="1:64" ht="15">
      <c r="A22" s="64" t="s">
        <v>223</v>
      </c>
      <c r="B22" s="64" t="s">
        <v>224</v>
      </c>
      <c r="C22" s="65" t="s">
        <v>3747</v>
      </c>
      <c r="D22" s="66">
        <v>3</v>
      </c>
      <c r="E22" s="67" t="s">
        <v>132</v>
      </c>
      <c r="F22" s="68">
        <v>35</v>
      </c>
      <c r="G22" s="65"/>
      <c r="H22" s="69"/>
      <c r="I22" s="70"/>
      <c r="J22" s="70"/>
      <c r="K22" s="34" t="s">
        <v>66</v>
      </c>
      <c r="L22" s="77">
        <v>22</v>
      </c>
      <c r="M22" s="77"/>
      <c r="N22" s="72"/>
      <c r="O22" s="79" t="s">
        <v>418</v>
      </c>
      <c r="P22" s="81">
        <v>43508.9171412037</v>
      </c>
      <c r="Q22" s="79" t="s">
        <v>428</v>
      </c>
      <c r="R22" s="79"/>
      <c r="S22" s="79"/>
      <c r="T22" s="79"/>
      <c r="U22" s="82" t="s">
        <v>725</v>
      </c>
      <c r="V22" s="82" t="s">
        <v>725</v>
      </c>
      <c r="W22" s="81">
        <v>43508.9171412037</v>
      </c>
      <c r="X22" s="82" t="s">
        <v>847</v>
      </c>
      <c r="Y22" s="79"/>
      <c r="Z22" s="79"/>
      <c r="AA22" s="85" t="s">
        <v>1070</v>
      </c>
      <c r="AB22" s="79"/>
      <c r="AC22" s="79" t="b">
        <v>0</v>
      </c>
      <c r="AD22" s="79">
        <v>4</v>
      </c>
      <c r="AE22" s="85" t="s">
        <v>1290</v>
      </c>
      <c r="AF22" s="79" t="b">
        <v>0</v>
      </c>
      <c r="AG22" s="79" t="s">
        <v>1302</v>
      </c>
      <c r="AH22" s="79"/>
      <c r="AI22" s="85" t="s">
        <v>1289</v>
      </c>
      <c r="AJ22" s="79" t="b">
        <v>0</v>
      </c>
      <c r="AK22" s="79">
        <v>2</v>
      </c>
      <c r="AL22" s="85" t="s">
        <v>1289</v>
      </c>
      <c r="AM22" s="79" t="s">
        <v>1305</v>
      </c>
      <c r="AN22" s="79" t="b">
        <v>0</v>
      </c>
      <c r="AO22" s="85" t="s">
        <v>1070</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c r="BE22" s="49"/>
      <c r="BF22" s="48"/>
      <c r="BG22" s="49"/>
      <c r="BH22" s="48"/>
      <c r="BI22" s="49"/>
      <c r="BJ22" s="48"/>
      <c r="BK22" s="49"/>
      <c r="BL22" s="48"/>
    </row>
    <row r="23" spans="1:64" ht="15">
      <c r="A23" s="64" t="s">
        <v>224</v>
      </c>
      <c r="B23" s="64" t="s">
        <v>317</v>
      </c>
      <c r="C23" s="65" t="s">
        <v>3747</v>
      </c>
      <c r="D23" s="66">
        <v>3</v>
      </c>
      <c r="E23" s="67" t="s">
        <v>132</v>
      </c>
      <c r="F23" s="68">
        <v>35</v>
      </c>
      <c r="G23" s="65"/>
      <c r="H23" s="69"/>
      <c r="I23" s="70"/>
      <c r="J23" s="70"/>
      <c r="K23" s="34" t="s">
        <v>65</v>
      </c>
      <c r="L23" s="77">
        <v>23</v>
      </c>
      <c r="M23" s="77"/>
      <c r="N23" s="72"/>
      <c r="O23" s="79" t="s">
        <v>418</v>
      </c>
      <c r="P23" s="81">
        <v>43509.572905092595</v>
      </c>
      <c r="Q23" s="79" t="s">
        <v>429</v>
      </c>
      <c r="R23" s="79"/>
      <c r="S23" s="79"/>
      <c r="T23" s="79"/>
      <c r="U23" s="79"/>
      <c r="V23" s="82" t="s">
        <v>759</v>
      </c>
      <c r="W23" s="81">
        <v>43509.572905092595</v>
      </c>
      <c r="X23" s="82" t="s">
        <v>848</v>
      </c>
      <c r="Y23" s="79"/>
      <c r="Z23" s="79"/>
      <c r="AA23" s="85" t="s">
        <v>1071</v>
      </c>
      <c r="AB23" s="79"/>
      <c r="AC23" s="79" t="b">
        <v>0</v>
      </c>
      <c r="AD23" s="79">
        <v>0</v>
      </c>
      <c r="AE23" s="85" t="s">
        <v>1289</v>
      </c>
      <c r="AF23" s="79" t="b">
        <v>0</v>
      </c>
      <c r="AG23" s="79" t="s">
        <v>1302</v>
      </c>
      <c r="AH23" s="79"/>
      <c r="AI23" s="85" t="s">
        <v>1289</v>
      </c>
      <c r="AJ23" s="79" t="b">
        <v>0</v>
      </c>
      <c r="AK23" s="79">
        <v>2</v>
      </c>
      <c r="AL23" s="85" t="s">
        <v>1070</v>
      </c>
      <c r="AM23" s="79" t="s">
        <v>1304</v>
      </c>
      <c r="AN23" s="79" t="b">
        <v>0</v>
      </c>
      <c r="AO23" s="85" t="s">
        <v>1070</v>
      </c>
      <c r="AP23" s="79" t="s">
        <v>176</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7</v>
      </c>
      <c r="BD23" s="48"/>
      <c r="BE23" s="49"/>
      <c r="BF23" s="48"/>
      <c r="BG23" s="49"/>
      <c r="BH23" s="48"/>
      <c r="BI23" s="49"/>
      <c r="BJ23" s="48"/>
      <c r="BK23" s="49"/>
      <c r="BL23" s="48"/>
    </row>
    <row r="24" spans="1:64" ht="15">
      <c r="A24" s="64" t="s">
        <v>224</v>
      </c>
      <c r="B24" s="64" t="s">
        <v>292</v>
      </c>
      <c r="C24" s="65" t="s">
        <v>3747</v>
      </c>
      <c r="D24" s="66">
        <v>3</v>
      </c>
      <c r="E24" s="67" t="s">
        <v>132</v>
      </c>
      <c r="F24" s="68">
        <v>35</v>
      </c>
      <c r="G24" s="65"/>
      <c r="H24" s="69"/>
      <c r="I24" s="70"/>
      <c r="J24" s="70"/>
      <c r="K24" s="34" t="s">
        <v>65</v>
      </c>
      <c r="L24" s="77">
        <v>24</v>
      </c>
      <c r="M24" s="77"/>
      <c r="N24" s="72"/>
      <c r="O24" s="79" t="s">
        <v>418</v>
      </c>
      <c r="P24" s="81">
        <v>43509.572905092595</v>
      </c>
      <c r="Q24" s="79" t="s">
        <v>429</v>
      </c>
      <c r="R24" s="79"/>
      <c r="S24" s="79"/>
      <c r="T24" s="79"/>
      <c r="U24" s="79"/>
      <c r="V24" s="82" t="s">
        <v>759</v>
      </c>
      <c r="W24" s="81">
        <v>43509.572905092595</v>
      </c>
      <c r="X24" s="82" t="s">
        <v>848</v>
      </c>
      <c r="Y24" s="79"/>
      <c r="Z24" s="79"/>
      <c r="AA24" s="85" t="s">
        <v>1071</v>
      </c>
      <c r="AB24" s="79"/>
      <c r="AC24" s="79" t="b">
        <v>0</v>
      </c>
      <c r="AD24" s="79">
        <v>0</v>
      </c>
      <c r="AE24" s="85" t="s">
        <v>1289</v>
      </c>
      <c r="AF24" s="79" t="b">
        <v>0</v>
      </c>
      <c r="AG24" s="79" t="s">
        <v>1302</v>
      </c>
      <c r="AH24" s="79"/>
      <c r="AI24" s="85" t="s">
        <v>1289</v>
      </c>
      <c r="AJ24" s="79" t="b">
        <v>0</v>
      </c>
      <c r="AK24" s="79">
        <v>2</v>
      </c>
      <c r="AL24" s="85" t="s">
        <v>1070</v>
      </c>
      <c r="AM24" s="79" t="s">
        <v>1304</v>
      </c>
      <c r="AN24" s="79" t="b">
        <v>0</v>
      </c>
      <c r="AO24" s="85" t="s">
        <v>1070</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1</v>
      </c>
      <c r="BD24" s="48"/>
      <c r="BE24" s="49"/>
      <c r="BF24" s="48"/>
      <c r="BG24" s="49"/>
      <c r="BH24" s="48"/>
      <c r="BI24" s="49"/>
      <c r="BJ24" s="48"/>
      <c r="BK24" s="49"/>
      <c r="BL24" s="48"/>
    </row>
    <row r="25" spans="1:64" ht="15">
      <c r="A25" s="64" t="s">
        <v>224</v>
      </c>
      <c r="B25" s="64" t="s">
        <v>303</v>
      </c>
      <c r="C25" s="65" t="s">
        <v>3747</v>
      </c>
      <c r="D25" s="66">
        <v>3</v>
      </c>
      <c r="E25" s="67" t="s">
        <v>132</v>
      </c>
      <c r="F25" s="68">
        <v>35</v>
      </c>
      <c r="G25" s="65"/>
      <c r="H25" s="69"/>
      <c r="I25" s="70"/>
      <c r="J25" s="70"/>
      <c r="K25" s="34" t="s">
        <v>65</v>
      </c>
      <c r="L25" s="77">
        <v>25</v>
      </c>
      <c r="M25" s="77"/>
      <c r="N25" s="72"/>
      <c r="O25" s="79" t="s">
        <v>418</v>
      </c>
      <c r="P25" s="81">
        <v>43509.572905092595</v>
      </c>
      <c r="Q25" s="79" t="s">
        <v>429</v>
      </c>
      <c r="R25" s="79"/>
      <c r="S25" s="79"/>
      <c r="T25" s="79"/>
      <c r="U25" s="79"/>
      <c r="V25" s="82" t="s">
        <v>759</v>
      </c>
      <c r="W25" s="81">
        <v>43509.572905092595</v>
      </c>
      <c r="X25" s="82" t="s">
        <v>848</v>
      </c>
      <c r="Y25" s="79"/>
      <c r="Z25" s="79"/>
      <c r="AA25" s="85" t="s">
        <v>1071</v>
      </c>
      <c r="AB25" s="79"/>
      <c r="AC25" s="79" t="b">
        <v>0</v>
      </c>
      <c r="AD25" s="79">
        <v>0</v>
      </c>
      <c r="AE25" s="85" t="s">
        <v>1289</v>
      </c>
      <c r="AF25" s="79" t="b">
        <v>0</v>
      </c>
      <c r="AG25" s="79" t="s">
        <v>1302</v>
      </c>
      <c r="AH25" s="79"/>
      <c r="AI25" s="85" t="s">
        <v>1289</v>
      </c>
      <c r="AJ25" s="79" t="b">
        <v>0</v>
      </c>
      <c r="AK25" s="79">
        <v>2</v>
      </c>
      <c r="AL25" s="85" t="s">
        <v>1070</v>
      </c>
      <c r="AM25" s="79" t="s">
        <v>1304</v>
      </c>
      <c r="AN25" s="79" t="b">
        <v>0</v>
      </c>
      <c r="AO25" s="85" t="s">
        <v>1070</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2</v>
      </c>
      <c r="BD25" s="48"/>
      <c r="BE25" s="49"/>
      <c r="BF25" s="48"/>
      <c r="BG25" s="49"/>
      <c r="BH25" s="48"/>
      <c r="BI25" s="49"/>
      <c r="BJ25" s="48"/>
      <c r="BK25" s="49"/>
      <c r="BL25" s="48"/>
    </row>
    <row r="26" spans="1:64" ht="15">
      <c r="A26" s="64" t="s">
        <v>224</v>
      </c>
      <c r="B26" s="64" t="s">
        <v>318</v>
      </c>
      <c r="C26" s="65" t="s">
        <v>3747</v>
      </c>
      <c r="D26" s="66">
        <v>3</v>
      </c>
      <c r="E26" s="67" t="s">
        <v>132</v>
      </c>
      <c r="F26" s="68">
        <v>35</v>
      </c>
      <c r="G26" s="65"/>
      <c r="H26" s="69"/>
      <c r="I26" s="70"/>
      <c r="J26" s="70"/>
      <c r="K26" s="34" t="s">
        <v>65</v>
      </c>
      <c r="L26" s="77">
        <v>26</v>
      </c>
      <c r="M26" s="77"/>
      <c r="N26" s="72"/>
      <c r="O26" s="79" t="s">
        <v>418</v>
      </c>
      <c r="P26" s="81">
        <v>43509.572905092595</v>
      </c>
      <c r="Q26" s="79" t="s">
        <v>429</v>
      </c>
      <c r="R26" s="79"/>
      <c r="S26" s="79"/>
      <c r="T26" s="79"/>
      <c r="U26" s="79"/>
      <c r="V26" s="82" t="s">
        <v>759</v>
      </c>
      <c r="W26" s="81">
        <v>43509.572905092595</v>
      </c>
      <c r="X26" s="82" t="s">
        <v>848</v>
      </c>
      <c r="Y26" s="79"/>
      <c r="Z26" s="79"/>
      <c r="AA26" s="85" t="s">
        <v>1071</v>
      </c>
      <c r="AB26" s="79"/>
      <c r="AC26" s="79" t="b">
        <v>0</v>
      </c>
      <c r="AD26" s="79">
        <v>0</v>
      </c>
      <c r="AE26" s="85" t="s">
        <v>1289</v>
      </c>
      <c r="AF26" s="79" t="b">
        <v>0</v>
      </c>
      <c r="AG26" s="79" t="s">
        <v>1302</v>
      </c>
      <c r="AH26" s="79"/>
      <c r="AI26" s="85" t="s">
        <v>1289</v>
      </c>
      <c r="AJ26" s="79" t="b">
        <v>0</v>
      </c>
      <c r="AK26" s="79">
        <v>2</v>
      </c>
      <c r="AL26" s="85" t="s">
        <v>1070</v>
      </c>
      <c r="AM26" s="79" t="s">
        <v>1304</v>
      </c>
      <c r="AN26" s="79" t="b">
        <v>0</v>
      </c>
      <c r="AO26" s="85" t="s">
        <v>1070</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c r="BE26" s="49"/>
      <c r="BF26" s="48"/>
      <c r="BG26" s="49"/>
      <c r="BH26" s="48"/>
      <c r="BI26" s="49"/>
      <c r="BJ26" s="48"/>
      <c r="BK26" s="49"/>
      <c r="BL26" s="48"/>
    </row>
    <row r="27" spans="1:64" ht="15">
      <c r="A27" s="64" t="s">
        <v>224</v>
      </c>
      <c r="B27" s="64" t="s">
        <v>319</v>
      </c>
      <c r="C27" s="65" t="s">
        <v>3747</v>
      </c>
      <c r="D27" s="66">
        <v>3</v>
      </c>
      <c r="E27" s="67" t="s">
        <v>132</v>
      </c>
      <c r="F27" s="68">
        <v>35</v>
      </c>
      <c r="G27" s="65"/>
      <c r="H27" s="69"/>
      <c r="I27" s="70"/>
      <c r="J27" s="70"/>
      <c r="K27" s="34" t="s">
        <v>65</v>
      </c>
      <c r="L27" s="77">
        <v>27</v>
      </c>
      <c r="M27" s="77"/>
      <c r="N27" s="72"/>
      <c r="O27" s="79" t="s">
        <v>418</v>
      </c>
      <c r="P27" s="81">
        <v>43509.572905092595</v>
      </c>
      <c r="Q27" s="79" t="s">
        <v>429</v>
      </c>
      <c r="R27" s="79"/>
      <c r="S27" s="79"/>
      <c r="T27" s="79"/>
      <c r="U27" s="79"/>
      <c r="V27" s="82" t="s">
        <v>759</v>
      </c>
      <c r="W27" s="81">
        <v>43509.572905092595</v>
      </c>
      <c r="X27" s="82" t="s">
        <v>848</v>
      </c>
      <c r="Y27" s="79"/>
      <c r="Z27" s="79"/>
      <c r="AA27" s="85" t="s">
        <v>1071</v>
      </c>
      <c r="AB27" s="79"/>
      <c r="AC27" s="79" t="b">
        <v>0</v>
      </c>
      <c r="AD27" s="79">
        <v>0</v>
      </c>
      <c r="AE27" s="85" t="s">
        <v>1289</v>
      </c>
      <c r="AF27" s="79" t="b">
        <v>0</v>
      </c>
      <c r="AG27" s="79" t="s">
        <v>1302</v>
      </c>
      <c r="AH27" s="79"/>
      <c r="AI27" s="85" t="s">
        <v>1289</v>
      </c>
      <c r="AJ27" s="79" t="b">
        <v>0</v>
      </c>
      <c r="AK27" s="79">
        <v>2</v>
      </c>
      <c r="AL27" s="85" t="s">
        <v>1070</v>
      </c>
      <c r="AM27" s="79" t="s">
        <v>1304</v>
      </c>
      <c r="AN27" s="79" t="b">
        <v>0</v>
      </c>
      <c r="AO27" s="85" t="s">
        <v>1070</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v>0</v>
      </c>
      <c r="BE27" s="49">
        <v>0</v>
      </c>
      <c r="BF27" s="48">
        <v>0</v>
      </c>
      <c r="BG27" s="49">
        <v>0</v>
      </c>
      <c r="BH27" s="48">
        <v>0</v>
      </c>
      <c r="BI27" s="49">
        <v>0</v>
      </c>
      <c r="BJ27" s="48">
        <v>20</v>
      </c>
      <c r="BK27" s="49">
        <v>100</v>
      </c>
      <c r="BL27" s="48">
        <v>20</v>
      </c>
    </row>
    <row r="28" spans="1:64" ht="15">
      <c r="A28" s="64" t="s">
        <v>224</v>
      </c>
      <c r="B28" s="64" t="s">
        <v>223</v>
      </c>
      <c r="C28" s="65" t="s">
        <v>3747</v>
      </c>
      <c r="D28" s="66">
        <v>3</v>
      </c>
      <c r="E28" s="67" t="s">
        <v>132</v>
      </c>
      <c r="F28" s="68">
        <v>35</v>
      </c>
      <c r="G28" s="65"/>
      <c r="H28" s="69"/>
      <c r="I28" s="70"/>
      <c r="J28" s="70"/>
      <c r="K28" s="34" t="s">
        <v>66</v>
      </c>
      <c r="L28" s="77">
        <v>28</v>
      </c>
      <c r="M28" s="77"/>
      <c r="N28" s="72"/>
      <c r="O28" s="79" t="s">
        <v>418</v>
      </c>
      <c r="P28" s="81">
        <v>43509.572905092595</v>
      </c>
      <c r="Q28" s="79" t="s">
        <v>429</v>
      </c>
      <c r="R28" s="79"/>
      <c r="S28" s="79"/>
      <c r="T28" s="79"/>
      <c r="U28" s="79"/>
      <c r="V28" s="82" t="s">
        <v>759</v>
      </c>
      <c r="W28" s="81">
        <v>43509.572905092595</v>
      </c>
      <c r="X28" s="82" t="s">
        <v>848</v>
      </c>
      <c r="Y28" s="79"/>
      <c r="Z28" s="79"/>
      <c r="AA28" s="85" t="s">
        <v>1071</v>
      </c>
      <c r="AB28" s="79"/>
      <c r="AC28" s="79" t="b">
        <v>0</v>
      </c>
      <c r="AD28" s="79">
        <v>0</v>
      </c>
      <c r="AE28" s="85" t="s">
        <v>1289</v>
      </c>
      <c r="AF28" s="79" t="b">
        <v>0</v>
      </c>
      <c r="AG28" s="79" t="s">
        <v>1302</v>
      </c>
      <c r="AH28" s="79"/>
      <c r="AI28" s="85" t="s">
        <v>1289</v>
      </c>
      <c r="AJ28" s="79" t="b">
        <v>0</v>
      </c>
      <c r="AK28" s="79">
        <v>2</v>
      </c>
      <c r="AL28" s="85" t="s">
        <v>1070</v>
      </c>
      <c r="AM28" s="79" t="s">
        <v>1304</v>
      </c>
      <c r="AN28" s="79" t="b">
        <v>0</v>
      </c>
      <c r="AO28" s="85" t="s">
        <v>1070</v>
      </c>
      <c r="AP28" s="79" t="s">
        <v>176</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c r="BE28" s="49"/>
      <c r="BF28" s="48"/>
      <c r="BG28" s="49"/>
      <c r="BH28" s="48"/>
      <c r="BI28" s="49"/>
      <c r="BJ28" s="48"/>
      <c r="BK28" s="49"/>
      <c r="BL28" s="48"/>
    </row>
    <row r="29" spans="1:64" ht="15">
      <c r="A29" s="64" t="s">
        <v>225</v>
      </c>
      <c r="B29" s="64" t="s">
        <v>224</v>
      </c>
      <c r="C29" s="65" t="s">
        <v>3747</v>
      </c>
      <c r="D29" s="66">
        <v>3</v>
      </c>
      <c r="E29" s="67" t="s">
        <v>132</v>
      </c>
      <c r="F29" s="68">
        <v>35</v>
      </c>
      <c r="G29" s="65"/>
      <c r="H29" s="69"/>
      <c r="I29" s="70"/>
      <c r="J29" s="70"/>
      <c r="K29" s="34" t="s">
        <v>65</v>
      </c>
      <c r="L29" s="77">
        <v>29</v>
      </c>
      <c r="M29" s="77"/>
      <c r="N29" s="72"/>
      <c r="O29" s="79" t="s">
        <v>418</v>
      </c>
      <c r="P29" s="81">
        <v>43509.576157407406</v>
      </c>
      <c r="Q29" s="79" t="s">
        <v>429</v>
      </c>
      <c r="R29" s="79"/>
      <c r="S29" s="79"/>
      <c r="T29" s="79"/>
      <c r="U29" s="79"/>
      <c r="V29" s="82" t="s">
        <v>760</v>
      </c>
      <c r="W29" s="81">
        <v>43509.576157407406</v>
      </c>
      <c r="X29" s="82" t="s">
        <v>849</v>
      </c>
      <c r="Y29" s="79"/>
      <c r="Z29" s="79"/>
      <c r="AA29" s="85" t="s">
        <v>1072</v>
      </c>
      <c r="AB29" s="79"/>
      <c r="AC29" s="79" t="b">
        <v>0</v>
      </c>
      <c r="AD29" s="79">
        <v>0</v>
      </c>
      <c r="AE29" s="85" t="s">
        <v>1289</v>
      </c>
      <c r="AF29" s="79" t="b">
        <v>0</v>
      </c>
      <c r="AG29" s="79" t="s">
        <v>1302</v>
      </c>
      <c r="AH29" s="79"/>
      <c r="AI29" s="85" t="s">
        <v>1289</v>
      </c>
      <c r="AJ29" s="79" t="b">
        <v>0</v>
      </c>
      <c r="AK29" s="79">
        <v>2</v>
      </c>
      <c r="AL29" s="85" t="s">
        <v>1070</v>
      </c>
      <c r="AM29" s="79" t="s">
        <v>1308</v>
      </c>
      <c r="AN29" s="79" t="b">
        <v>0</v>
      </c>
      <c r="AO29" s="85" t="s">
        <v>1070</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c r="BE29" s="49"/>
      <c r="BF29" s="48"/>
      <c r="BG29" s="49"/>
      <c r="BH29" s="48"/>
      <c r="BI29" s="49"/>
      <c r="BJ29" s="48"/>
      <c r="BK29" s="49"/>
      <c r="BL29" s="48"/>
    </row>
    <row r="30" spans="1:64" ht="15">
      <c r="A30" s="64" t="s">
        <v>223</v>
      </c>
      <c r="B30" s="64" t="s">
        <v>318</v>
      </c>
      <c r="C30" s="65" t="s">
        <v>3747</v>
      </c>
      <c r="D30" s="66">
        <v>3</v>
      </c>
      <c r="E30" s="67" t="s">
        <v>132</v>
      </c>
      <c r="F30" s="68">
        <v>35</v>
      </c>
      <c r="G30" s="65"/>
      <c r="H30" s="69"/>
      <c r="I30" s="70"/>
      <c r="J30" s="70"/>
      <c r="K30" s="34" t="s">
        <v>65</v>
      </c>
      <c r="L30" s="77">
        <v>30</v>
      </c>
      <c r="M30" s="77"/>
      <c r="N30" s="72"/>
      <c r="O30" s="79" t="s">
        <v>418</v>
      </c>
      <c r="P30" s="81">
        <v>43508.9171412037</v>
      </c>
      <c r="Q30" s="79" t="s">
        <v>428</v>
      </c>
      <c r="R30" s="79"/>
      <c r="S30" s="79"/>
      <c r="T30" s="79"/>
      <c r="U30" s="82" t="s">
        <v>725</v>
      </c>
      <c r="V30" s="82" t="s">
        <v>725</v>
      </c>
      <c r="W30" s="81">
        <v>43508.9171412037</v>
      </c>
      <c r="X30" s="82" t="s">
        <v>847</v>
      </c>
      <c r="Y30" s="79"/>
      <c r="Z30" s="79"/>
      <c r="AA30" s="85" t="s">
        <v>1070</v>
      </c>
      <c r="AB30" s="79"/>
      <c r="AC30" s="79" t="b">
        <v>0</v>
      </c>
      <c r="AD30" s="79">
        <v>4</v>
      </c>
      <c r="AE30" s="85" t="s">
        <v>1290</v>
      </c>
      <c r="AF30" s="79" t="b">
        <v>0</v>
      </c>
      <c r="AG30" s="79" t="s">
        <v>1302</v>
      </c>
      <c r="AH30" s="79"/>
      <c r="AI30" s="85" t="s">
        <v>1289</v>
      </c>
      <c r="AJ30" s="79" t="b">
        <v>0</v>
      </c>
      <c r="AK30" s="79">
        <v>2</v>
      </c>
      <c r="AL30" s="85" t="s">
        <v>1289</v>
      </c>
      <c r="AM30" s="79" t="s">
        <v>1305</v>
      </c>
      <c r="AN30" s="79" t="b">
        <v>0</v>
      </c>
      <c r="AO30" s="85" t="s">
        <v>1070</v>
      </c>
      <c r="AP30" s="79" t="s">
        <v>176</v>
      </c>
      <c r="AQ30" s="79">
        <v>0</v>
      </c>
      <c r="AR30" s="79">
        <v>0</v>
      </c>
      <c r="AS30" s="79"/>
      <c r="AT30" s="79"/>
      <c r="AU30" s="79"/>
      <c r="AV30" s="79"/>
      <c r="AW30" s="79"/>
      <c r="AX30" s="79"/>
      <c r="AY30" s="79"/>
      <c r="AZ30" s="79"/>
      <c r="BA30">
        <v>1</v>
      </c>
      <c r="BB30" s="78" t="str">
        <f>REPLACE(INDEX(GroupVertices[Group],MATCH(Edges[[#This Row],[Vertex 1]],GroupVertices[Vertex],0)),1,1,"")</f>
        <v>7</v>
      </c>
      <c r="BC30" s="78" t="str">
        <f>REPLACE(INDEX(GroupVertices[Group],MATCH(Edges[[#This Row],[Vertex 2]],GroupVertices[Vertex],0)),1,1,"")</f>
        <v>7</v>
      </c>
      <c r="BD30" s="48"/>
      <c r="BE30" s="49"/>
      <c r="BF30" s="48"/>
      <c r="BG30" s="49"/>
      <c r="BH30" s="48"/>
      <c r="BI30" s="49"/>
      <c r="BJ30" s="48"/>
      <c r="BK30" s="49"/>
      <c r="BL30" s="48"/>
    </row>
    <row r="31" spans="1:64" ht="15">
      <c r="A31" s="64" t="s">
        <v>225</v>
      </c>
      <c r="B31" s="64" t="s">
        <v>318</v>
      </c>
      <c r="C31" s="65" t="s">
        <v>3747</v>
      </c>
      <c r="D31" s="66">
        <v>3</v>
      </c>
      <c r="E31" s="67" t="s">
        <v>132</v>
      </c>
      <c r="F31" s="68">
        <v>35</v>
      </c>
      <c r="G31" s="65"/>
      <c r="H31" s="69"/>
      <c r="I31" s="70"/>
      <c r="J31" s="70"/>
      <c r="K31" s="34" t="s">
        <v>65</v>
      </c>
      <c r="L31" s="77">
        <v>31</v>
      </c>
      <c r="M31" s="77"/>
      <c r="N31" s="72"/>
      <c r="O31" s="79" t="s">
        <v>418</v>
      </c>
      <c r="P31" s="81">
        <v>43509.576157407406</v>
      </c>
      <c r="Q31" s="79" t="s">
        <v>429</v>
      </c>
      <c r="R31" s="79"/>
      <c r="S31" s="79"/>
      <c r="T31" s="79"/>
      <c r="U31" s="79"/>
      <c r="V31" s="82" t="s">
        <v>760</v>
      </c>
      <c r="W31" s="81">
        <v>43509.576157407406</v>
      </c>
      <c r="X31" s="82" t="s">
        <v>849</v>
      </c>
      <c r="Y31" s="79"/>
      <c r="Z31" s="79"/>
      <c r="AA31" s="85" t="s">
        <v>1072</v>
      </c>
      <c r="AB31" s="79"/>
      <c r="AC31" s="79" t="b">
        <v>0</v>
      </c>
      <c r="AD31" s="79">
        <v>0</v>
      </c>
      <c r="AE31" s="85" t="s">
        <v>1289</v>
      </c>
      <c r="AF31" s="79" t="b">
        <v>0</v>
      </c>
      <c r="AG31" s="79" t="s">
        <v>1302</v>
      </c>
      <c r="AH31" s="79"/>
      <c r="AI31" s="85" t="s">
        <v>1289</v>
      </c>
      <c r="AJ31" s="79" t="b">
        <v>0</v>
      </c>
      <c r="AK31" s="79">
        <v>2</v>
      </c>
      <c r="AL31" s="85" t="s">
        <v>1070</v>
      </c>
      <c r="AM31" s="79" t="s">
        <v>1308</v>
      </c>
      <c r="AN31" s="79" t="b">
        <v>0</v>
      </c>
      <c r="AO31" s="85" t="s">
        <v>1070</v>
      </c>
      <c r="AP31" s="79" t="s">
        <v>176</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7</v>
      </c>
      <c r="BD31" s="48"/>
      <c r="BE31" s="49"/>
      <c r="BF31" s="48"/>
      <c r="BG31" s="49"/>
      <c r="BH31" s="48"/>
      <c r="BI31" s="49"/>
      <c r="BJ31" s="48"/>
      <c r="BK31" s="49"/>
      <c r="BL31" s="48"/>
    </row>
    <row r="32" spans="1:64" ht="15">
      <c r="A32" s="64" t="s">
        <v>223</v>
      </c>
      <c r="B32" s="64" t="s">
        <v>319</v>
      </c>
      <c r="C32" s="65" t="s">
        <v>3747</v>
      </c>
      <c r="D32" s="66">
        <v>3</v>
      </c>
      <c r="E32" s="67" t="s">
        <v>132</v>
      </c>
      <c r="F32" s="68">
        <v>35</v>
      </c>
      <c r="G32" s="65"/>
      <c r="H32" s="69"/>
      <c r="I32" s="70"/>
      <c r="J32" s="70"/>
      <c r="K32" s="34" t="s">
        <v>65</v>
      </c>
      <c r="L32" s="77">
        <v>32</v>
      </c>
      <c r="M32" s="77"/>
      <c r="N32" s="72"/>
      <c r="O32" s="79" t="s">
        <v>417</v>
      </c>
      <c r="P32" s="81">
        <v>43508.9171412037</v>
      </c>
      <c r="Q32" s="79" t="s">
        <v>428</v>
      </c>
      <c r="R32" s="79"/>
      <c r="S32" s="79"/>
      <c r="T32" s="79"/>
      <c r="U32" s="82" t="s">
        <v>725</v>
      </c>
      <c r="V32" s="82" t="s">
        <v>725</v>
      </c>
      <c r="W32" s="81">
        <v>43508.9171412037</v>
      </c>
      <c r="X32" s="82" t="s">
        <v>847</v>
      </c>
      <c r="Y32" s="79"/>
      <c r="Z32" s="79"/>
      <c r="AA32" s="85" t="s">
        <v>1070</v>
      </c>
      <c r="AB32" s="79"/>
      <c r="AC32" s="79" t="b">
        <v>0</v>
      </c>
      <c r="AD32" s="79">
        <v>4</v>
      </c>
      <c r="AE32" s="85" t="s">
        <v>1290</v>
      </c>
      <c r="AF32" s="79" t="b">
        <v>0</v>
      </c>
      <c r="AG32" s="79" t="s">
        <v>1302</v>
      </c>
      <c r="AH32" s="79"/>
      <c r="AI32" s="85" t="s">
        <v>1289</v>
      </c>
      <c r="AJ32" s="79" t="b">
        <v>0</v>
      </c>
      <c r="AK32" s="79">
        <v>2</v>
      </c>
      <c r="AL32" s="85" t="s">
        <v>1289</v>
      </c>
      <c r="AM32" s="79" t="s">
        <v>1305</v>
      </c>
      <c r="AN32" s="79" t="b">
        <v>0</v>
      </c>
      <c r="AO32" s="85" t="s">
        <v>1070</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v>1</v>
      </c>
      <c r="BE32" s="49">
        <v>2.7027027027027026</v>
      </c>
      <c r="BF32" s="48">
        <v>0</v>
      </c>
      <c r="BG32" s="49">
        <v>0</v>
      </c>
      <c r="BH32" s="48">
        <v>0</v>
      </c>
      <c r="BI32" s="49">
        <v>0</v>
      </c>
      <c r="BJ32" s="48">
        <v>36</v>
      </c>
      <c r="BK32" s="49">
        <v>97.29729729729729</v>
      </c>
      <c r="BL32" s="48">
        <v>37</v>
      </c>
    </row>
    <row r="33" spans="1:64" ht="15">
      <c r="A33" s="64" t="s">
        <v>225</v>
      </c>
      <c r="B33" s="64" t="s">
        <v>319</v>
      </c>
      <c r="C33" s="65" t="s">
        <v>3747</v>
      </c>
      <c r="D33" s="66">
        <v>3</v>
      </c>
      <c r="E33" s="67" t="s">
        <v>132</v>
      </c>
      <c r="F33" s="68">
        <v>35</v>
      </c>
      <c r="G33" s="65"/>
      <c r="H33" s="69"/>
      <c r="I33" s="70"/>
      <c r="J33" s="70"/>
      <c r="K33" s="34" t="s">
        <v>65</v>
      </c>
      <c r="L33" s="77">
        <v>33</v>
      </c>
      <c r="M33" s="77"/>
      <c r="N33" s="72"/>
      <c r="O33" s="79" t="s">
        <v>418</v>
      </c>
      <c r="P33" s="81">
        <v>43509.576157407406</v>
      </c>
      <c r="Q33" s="79" t="s">
        <v>429</v>
      </c>
      <c r="R33" s="79"/>
      <c r="S33" s="79"/>
      <c r="T33" s="79"/>
      <c r="U33" s="79"/>
      <c r="V33" s="82" t="s">
        <v>760</v>
      </c>
      <c r="W33" s="81">
        <v>43509.576157407406</v>
      </c>
      <c r="X33" s="82" t="s">
        <v>849</v>
      </c>
      <c r="Y33" s="79"/>
      <c r="Z33" s="79"/>
      <c r="AA33" s="85" t="s">
        <v>1072</v>
      </c>
      <c r="AB33" s="79"/>
      <c r="AC33" s="79" t="b">
        <v>0</v>
      </c>
      <c r="AD33" s="79">
        <v>0</v>
      </c>
      <c r="AE33" s="85" t="s">
        <v>1289</v>
      </c>
      <c r="AF33" s="79" t="b">
        <v>0</v>
      </c>
      <c r="AG33" s="79" t="s">
        <v>1302</v>
      </c>
      <c r="AH33" s="79"/>
      <c r="AI33" s="85" t="s">
        <v>1289</v>
      </c>
      <c r="AJ33" s="79" t="b">
        <v>0</v>
      </c>
      <c r="AK33" s="79">
        <v>2</v>
      </c>
      <c r="AL33" s="85" t="s">
        <v>1070</v>
      </c>
      <c r="AM33" s="79" t="s">
        <v>1308</v>
      </c>
      <c r="AN33" s="79" t="b">
        <v>0</v>
      </c>
      <c r="AO33" s="85" t="s">
        <v>1070</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c r="BE33" s="49"/>
      <c r="BF33" s="48"/>
      <c r="BG33" s="49"/>
      <c r="BH33" s="48"/>
      <c r="BI33" s="49"/>
      <c r="BJ33" s="48"/>
      <c r="BK33" s="49"/>
      <c r="BL33" s="48"/>
    </row>
    <row r="34" spans="1:64" ht="15">
      <c r="A34" s="64" t="s">
        <v>223</v>
      </c>
      <c r="B34" s="64" t="s">
        <v>317</v>
      </c>
      <c r="C34" s="65" t="s">
        <v>3747</v>
      </c>
      <c r="D34" s="66">
        <v>3</v>
      </c>
      <c r="E34" s="67" t="s">
        <v>132</v>
      </c>
      <c r="F34" s="68">
        <v>35</v>
      </c>
      <c r="G34" s="65"/>
      <c r="H34" s="69"/>
      <c r="I34" s="70"/>
      <c r="J34" s="70"/>
      <c r="K34" s="34" t="s">
        <v>65</v>
      </c>
      <c r="L34" s="77">
        <v>34</v>
      </c>
      <c r="M34" s="77"/>
      <c r="N34" s="72"/>
      <c r="O34" s="79" t="s">
        <v>418</v>
      </c>
      <c r="P34" s="81">
        <v>43508.9171412037</v>
      </c>
      <c r="Q34" s="79" t="s">
        <v>428</v>
      </c>
      <c r="R34" s="79"/>
      <c r="S34" s="79"/>
      <c r="T34" s="79"/>
      <c r="U34" s="82" t="s">
        <v>725</v>
      </c>
      <c r="V34" s="82" t="s">
        <v>725</v>
      </c>
      <c r="W34" s="81">
        <v>43508.9171412037</v>
      </c>
      <c r="X34" s="82" t="s">
        <v>847</v>
      </c>
      <c r="Y34" s="79"/>
      <c r="Z34" s="79"/>
      <c r="AA34" s="85" t="s">
        <v>1070</v>
      </c>
      <c r="AB34" s="79"/>
      <c r="AC34" s="79" t="b">
        <v>0</v>
      </c>
      <c r="AD34" s="79">
        <v>4</v>
      </c>
      <c r="AE34" s="85" t="s">
        <v>1290</v>
      </c>
      <c r="AF34" s="79" t="b">
        <v>0</v>
      </c>
      <c r="AG34" s="79" t="s">
        <v>1302</v>
      </c>
      <c r="AH34" s="79"/>
      <c r="AI34" s="85" t="s">
        <v>1289</v>
      </c>
      <c r="AJ34" s="79" t="b">
        <v>0</v>
      </c>
      <c r="AK34" s="79">
        <v>2</v>
      </c>
      <c r="AL34" s="85" t="s">
        <v>1289</v>
      </c>
      <c r="AM34" s="79" t="s">
        <v>1305</v>
      </c>
      <c r="AN34" s="79" t="b">
        <v>0</v>
      </c>
      <c r="AO34" s="85" t="s">
        <v>1070</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c r="BE34" s="49"/>
      <c r="BF34" s="48"/>
      <c r="BG34" s="49"/>
      <c r="BH34" s="48"/>
      <c r="BI34" s="49"/>
      <c r="BJ34" s="48"/>
      <c r="BK34" s="49"/>
      <c r="BL34" s="48"/>
    </row>
    <row r="35" spans="1:64" ht="15">
      <c r="A35" s="64" t="s">
        <v>223</v>
      </c>
      <c r="B35" s="64" t="s">
        <v>292</v>
      </c>
      <c r="C35" s="65" t="s">
        <v>3747</v>
      </c>
      <c r="D35" s="66">
        <v>3</v>
      </c>
      <c r="E35" s="67" t="s">
        <v>132</v>
      </c>
      <c r="F35" s="68">
        <v>35</v>
      </c>
      <c r="G35" s="65"/>
      <c r="H35" s="69"/>
      <c r="I35" s="70"/>
      <c r="J35" s="70"/>
      <c r="K35" s="34" t="s">
        <v>65</v>
      </c>
      <c r="L35" s="77">
        <v>35</v>
      </c>
      <c r="M35" s="77"/>
      <c r="N35" s="72"/>
      <c r="O35" s="79" t="s">
        <v>418</v>
      </c>
      <c r="P35" s="81">
        <v>43508.9171412037</v>
      </c>
      <c r="Q35" s="79" t="s">
        <v>428</v>
      </c>
      <c r="R35" s="79"/>
      <c r="S35" s="79"/>
      <c r="T35" s="79"/>
      <c r="U35" s="82" t="s">
        <v>725</v>
      </c>
      <c r="V35" s="82" t="s">
        <v>725</v>
      </c>
      <c r="W35" s="81">
        <v>43508.9171412037</v>
      </c>
      <c r="X35" s="82" t="s">
        <v>847</v>
      </c>
      <c r="Y35" s="79"/>
      <c r="Z35" s="79"/>
      <c r="AA35" s="85" t="s">
        <v>1070</v>
      </c>
      <c r="AB35" s="79"/>
      <c r="AC35" s="79" t="b">
        <v>0</v>
      </c>
      <c r="AD35" s="79">
        <v>4</v>
      </c>
      <c r="AE35" s="85" t="s">
        <v>1290</v>
      </c>
      <c r="AF35" s="79" t="b">
        <v>0</v>
      </c>
      <c r="AG35" s="79" t="s">
        <v>1302</v>
      </c>
      <c r="AH35" s="79"/>
      <c r="AI35" s="85" t="s">
        <v>1289</v>
      </c>
      <c r="AJ35" s="79" t="b">
        <v>0</v>
      </c>
      <c r="AK35" s="79">
        <v>2</v>
      </c>
      <c r="AL35" s="85" t="s">
        <v>1289</v>
      </c>
      <c r="AM35" s="79" t="s">
        <v>1305</v>
      </c>
      <c r="AN35" s="79" t="b">
        <v>0</v>
      </c>
      <c r="AO35" s="85" t="s">
        <v>1070</v>
      </c>
      <c r="AP35" s="79" t="s">
        <v>176</v>
      </c>
      <c r="AQ35" s="79">
        <v>0</v>
      </c>
      <c r="AR35" s="79">
        <v>0</v>
      </c>
      <c r="AS35" s="79"/>
      <c r="AT35" s="79"/>
      <c r="AU35" s="79"/>
      <c r="AV35" s="79"/>
      <c r="AW35" s="79"/>
      <c r="AX35" s="79"/>
      <c r="AY35" s="79"/>
      <c r="AZ35" s="79"/>
      <c r="BA35">
        <v>1</v>
      </c>
      <c r="BB35" s="78" t="str">
        <f>REPLACE(INDEX(GroupVertices[Group],MATCH(Edges[[#This Row],[Vertex 1]],GroupVertices[Vertex],0)),1,1,"")</f>
        <v>7</v>
      </c>
      <c r="BC35" s="78" t="str">
        <f>REPLACE(INDEX(GroupVertices[Group],MATCH(Edges[[#This Row],[Vertex 2]],GroupVertices[Vertex],0)),1,1,"")</f>
        <v>1</v>
      </c>
      <c r="BD35" s="48"/>
      <c r="BE35" s="49"/>
      <c r="BF35" s="48"/>
      <c r="BG35" s="49"/>
      <c r="BH35" s="48"/>
      <c r="BI35" s="49"/>
      <c r="BJ35" s="48"/>
      <c r="BK35" s="49"/>
      <c r="BL35" s="48"/>
    </row>
    <row r="36" spans="1:64" ht="15">
      <c r="A36" s="64" t="s">
        <v>223</v>
      </c>
      <c r="B36" s="64" t="s">
        <v>303</v>
      </c>
      <c r="C36" s="65" t="s">
        <v>3747</v>
      </c>
      <c r="D36" s="66">
        <v>3</v>
      </c>
      <c r="E36" s="67" t="s">
        <v>132</v>
      </c>
      <c r="F36" s="68">
        <v>35</v>
      </c>
      <c r="G36" s="65"/>
      <c r="H36" s="69"/>
      <c r="I36" s="70"/>
      <c r="J36" s="70"/>
      <c r="K36" s="34" t="s">
        <v>65</v>
      </c>
      <c r="L36" s="77">
        <v>36</v>
      </c>
      <c r="M36" s="77"/>
      <c r="N36" s="72"/>
      <c r="O36" s="79" t="s">
        <v>418</v>
      </c>
      <c r="P36" s="81">
        <v>43508.9171412037</v>
      </c>
      <c r="Q36" s="79" t="s">
        <v>428</v>
      </c>
      <c r="R36" s="79"/>
      <c r="S36" s="79"/>
      <c r="T36" s="79"/>
      <c r="U36" s="82" t="s">
        <v>725</v>
      </c>
      <c r="V36" s="82" t="s">
        <v>725</v>
      </c>
      <c r="W36" s="81">
        <v>43508.9171412037</v>
      </c>
      <c r="X36" s="82" t="s">
        <v>847</v>
      </c>
      <c r="Y36" s="79"/>
      <c r="Z36" s="79"/>
      <c r="AA36" s="85" t="s">
        <v>1070</v>
      </c>
      <c r="AB36" s="79"/>
      <c r="AC36" s="79" t="b">
        <v>0</v>
      </c>
      <c r="AD36" s="79">
        <v>4</v>
      </c>
      <c r="AE36" s="85" t="s">
        <v>1290</v>
      </c>
      <c r="AF36" s="79" t="b">
        <v>0</v>
      </c>
      <c r="AG36" s="79" t="s">
        <v>1302</v>
      </c>
      <c r="AH36" s="79"/>
      <c r="AI36" s="85" t="s">
        <v>1289</v>
      </c>
      <c r="AJ36" s="79" t="b">
        <v>0</v>
      </c>
      <c r="AK36" s="79">
        <v>2</v>
      </c>
      <c r="AL36" s="85" t="s">
        <v>1289</v>
      </c>
      <c r="AM36" s="79" t="s">
        <v>1305</v>
      </c>
      <c r="AN36" s="79" t="b">
        <v>0</v>
      </c>
      <c r="AO36" s="85" t="s">
        <v>1070</v>
      </c>
      <c r="AP36" s="79" t="s">
        <v>176</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2</v>
      </c>
      <c r="BD36" s="48"/>
      <c r="BE36" s="49"/>
      <c r="BF36" s="48"/>
      <c r="BG36" s="49"/>
      <c r="BH36" s="48"/>
      <c r="BI36" s="49"/>
      <c r="BJ36" s="48"/>
      <c r="BK36" s="49"/>
      <c r="BL36" s="48"/>
    </row>
    <row r="37" spans="1:64" ht="15">
      <c r="A37" s="64" t="s">
        <v>225</v>
      </c>
      <c r="B37" s="64" t="s">
        <v>223</v>
      </c>
      <c r="C37" s="65" t="s">
        <v>3747</v>
      </c>
      <c r="D37" s="66">
        <v>3</v>
      </c>
      <c r="E37" s="67" t="s">
        <v>132</v>
      </c>
      <c r="F37" s="68">
        <v>35</v>
      </c>
      <c r="G37" s="65"/>
      <c r="H37" s="69"/>
      <c r="I37" s="70"/>
      <c r="J37" s="70"/>
      <c r="K37" s="34" t="s">
        <v>65</v>
      </c>
      <c r="L37" s="77">
        <v>37</v>
      </c>
      <c r="M37" s="77"/>
      <c r="N37" s="72"/>
      <c r="O37" s="79" t="s">
        <v>418</v>
      </c>
      <c r="P37" s="81">
        <v>43509.576157407406</v>
      </c>
      <c r="Q37" s="79" t="s">
        <v>429</v>
      </c>
      <c r="R37" s="79"/>
      <c r="S37" s="79"/>
      <c r="T37" s="79"/>
      <c r="U37" s="79"/>
      <c r="V37" s="82" t="s">
        <v>760</v>
      </c>
      <c r="W37" s="81">
        <v>43509.576157407406</v>
      </c>
      <c r="X37" s="82" t="s">
        <v>849</v>
      </c>
      <c r="Y37" s="79"/>
      <c r="Z37" s="79"/>
      <c r="AA37" s="85" t="s">
        <v>1072</v>
      </c>
      <c r="AB37" s="79"/>
      <c r="AC37" s="79" t="b">
        <v>0</v>
      </c>
      <c r="AD37" s="79">
        <v>0</v>
      </c>
      <c r="AE37" s="85" t="s">
        <v>1289</v>
      </c>
      <c r="AF37" s="79" t="b">
        <v>0</v>
      </c>
      <c r="AG37" s="79" t="s">
        <v>1302</v>
      </c>
      <c r="AH37" s="79"/>
      <c r="AI37" s="85" t="s">
        <v>1289</v>
      </c>
      <c r="AJ37" s="79" t="b">
        <v>0</v>
      </c>
      <c r="AK37" s="79">
        <v>2</v>
      </c>
      <c r="AL37" s="85" t="s">
        <v>1070</v>
      </c>
      <c r="AM37" s="79" t="s">
        <v>1308</v>
      </c>
      <c r="AN37" s="79" t="b">
        <v>0</v>
      </c>
      <c r="AO37" s="85" t="s">
        <v>1070</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c r="BE37" s="49"/>
      <c r="BF37" s="48"/>
      <c r="BG37" s="49"/>
      <c r="BH37" s="48"/>
      <c r="BI37" s="49"/>
      <c r="BJ37" s="48"/>
      <c r="BK37" s="49"/>
      <c r="BL37" s="48"/>
    </row>
    <row r="38" spans="1:64" ht="15">
      <c r="A38" s="64" t="s">
        <v>225</v>
      </c>
      <c r="B38" s="64" t="s">
        <v>317</v>
      </c>
      <c r="C38" s="65" t="s">
        <v>3747</v>
      </c>
      <c r="D38" s="66">
        <v>3</v>
      </c>
      <c r="E38" s="67" t="s">
        <v>132</v>
      </c>
      <c r="F38" s="68">
        <v>35</v>
      </c>
      <c r="G38" s="65"/>
      <c r="H38" s="69"/>
      <c r="I38" s="70"/>
      <c r="J38" s="70"/>
      <c r="K38" s="34" t="s">
        <v>65</v>
      </c>
      <c r="L38" s="77">
        <v>38</v>
      </c>
      <c r="M38" s="77"/>
      <c r="N38" s="72"/>
      <c r="O38" s="79" t="s">
        <v>418</v>
      </c>
      <c r="P38" s="81">
        <v>43509.576157407406</v>
      </c>
      <c r="Q38" s="79" t="s">
        <v>429</v>
      </c>
      <c r="R38" s="79"/>
      <c r="S38" s="79"/>
      <c r="T38" s="79"/>
      <c r="U38" s="79"/>
      <c r="V38" s="82" t="s">
        <v>760</v>
      </c>
      <c r="W38" s="81">
        <v>43509.576157407406</v>
      </c>
      <c r="X38" s="82" t="s">
        <v>849</v>
      </c>
      <c r="Y38" s="79"/>
      <c r="Z38" s="79"/>
      <c r="AA38" s="85" t="s">
        <v>1072</v>
      </c>
      <c r="AB38" s="79"/>
      <c r="AC38" s="79" t="b">
        <v>0</v>
      </c>
      <c r="AD38" s="79">
        <v>0</v>
      </c>
      <c r="AE38" s="85" t="s">
        <v>1289</v>
      </c>
      <c r="AF38" s="79" t="b">
        <v>0</v>
      </c>
      <c r="AG38" s="79" t="s">
        <v>1302</v>
      </c>
      <c r="AH38" s="79"/>
      <c r="AI38" s="85" t="s">
        <v>1289</v>
      </c>
      <c r="AJ38" s="79" t="b">
        <v>0</v>
      </c>
      <c r="AK38" s="79">
        <v>2</v>
      </c>
      <c r="AL38" s="85" t="s">
        <v>1070</v>
      </c>
      <c r="AM38" s="79" t="s">
        <v>1308</v>
      </c>
      <c r="AN38" s="79" t="b">
        <v>0</v>
      </c>
      <c r="AO38" s="85" t="s">
        <v>1070</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7</v>
      </c>
      <c r="BD38" s="48"/>
      <c r="BE38" s="49"/>
      <c r="BF38" s="48"/>
      <c r="BG38" s="49"/>
      <c r="BH38" s="48"/>
      <c r="BI38" s="49"/>
      <c r="BJ38" s="48"/>
      <c r="BK38" s="49"/>
      <c r="BL38" s="48"/>
    </row>
    <row r="39" spans="1:64" ht="15">
      <c r="A39" s="64" t="s">
        <v>225</v>
      </c>
      <c r="B39" s="64" t="s">
        <v>292</v>
      </c>
      <c r="C39" s="65" t="s">
        <v>3747</v>
      </c>
      <c r="D39" s="66">
        <v>3</v>
      </c>
      <c r="E39" s="67" t="s">
        <v>132</v>
      </c>
      <c r="F39" s="68">
        <v>35</v>
      </c>
      <c r="G39" s="65"/>
      <c r="H39" s="69"/>
      <c r="I39" s="70"/>
      <c r="J39" s="70"/>
      <c r="K39" s="34" t="s">
        <v>65</v>
      </c>
      <c r="L39" s="77">
        <v>39</v>
      </c>
      <c r="M39" s="77"/>
      <c r="N39" s="72"/>
      <c r="O39" s="79" t="s">
        <v>418</v>
      </c>
      <c r="P39" s="81">
        <v>43509.576157407406</v>
      </c>
      <c r="Q39" s="79" t="s">
        <v>429</v>
      </c>
      <c r="R39" s="79"/>
      <c r="S39" s="79"/>
      <c r="T39" s="79"/>
      <c r="U39" s="79"/>
      <c r="V39" s="82" t="s">
        <v>760</v>
      </c>
      <c r="W39" s="81">
        <v>43509.576157407406</v>
      </c>
      <c r="X39" s="82" t="s">
        <v>849</v>
      </c>
      <c r="Y39" s="79"/>
      <c r="Z39" s="79"/>
      <c r="AA39" s="85" t="s">
        <v>1072</v>
      </c>
      <c r="AB39" s="79"/>
      <c r="AC39" s="79" t="b">
        <v>0</v>
      </c>
      <c r="AD39" s="79">
        <v>0</v>
      </c>
      <c r="AE39" s="85" t="s">
        <v>1289</v>
      </c>
      <c r="AF39" s="79" t="b">
        <v>0</v>
      </c>
      <c r="AG39" s="79" t="s">
        <v>1302</v>
      </c>
      <c r="AH39" s="79"/>
      <c r="AI39" s="85" t="s">
        <v>1289</v>
      </c>
      <c r="AJ39" s="79" t="b">
        <v>0</v>
      </c>
      <c r="AK39" s="79">
        <v>2</v>
      </c>
      <c r="AL39" s="85" t="s">
        <v>1070</v>
      </c>
      <c r="AM39" s="79" t="s">
        <v>1308</v>
      </c>
      <c r="AN39" s="79" t="b">
        <v>0</v>
      </c>
      <c r="AO39" s="85" t="s">
        <v>1070</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1</v>
      </c>
      <c r="BD39" s="48"/>
      <c r="BE39" s="49"/>
      <c r="BF39" s="48"/>
      <c r="BG39" s="49"/>
      <c r="BH39" s="48"/>
      <c r="BI39" s="49"/>
      <c r="BJ39" s="48"/>
      <c r="BK39" s="49"/>
      <c r="BL39" s="48"/>
    </row>
    <row r="40" spans="1:64" ht="15">
      <c r="A40" s="64" t="s">
        <v>225</v>
      </c>
      <c r="B40" s="64" t="s">
        <v>303</v>
      </c>
      <c r="C40" s="65" t="s">
        <v>3747</v>
      </c>
      <c r="D40" s="66">
        <v>3</v>
      </c>
      <c r="E40" s="67" t="s">
        <v>132</v>
      </c>
      <c r="F40" s="68">
        <v>35</v>
      </c>
      <c r="G40" s="65"/>
      <c r="H40" s="69"/>
      <c r="I40" s="70"/>
      <c r="J40" s="70"/>
      <c r="K40" s="34" t="s">
        <v>65</v>
      </c>
      <c r="L40" s="77">
        <v>40</v>
      </c>
      <c r="M40" s="77"/>
      <c r="N40" s="72"/>
      <c r="O40" s="79" t="s">
        <v>418</v>
      </c>
      <c r="P40" s="81">
        <v>43509.576157407406</v>
      </c>
      <c r="Q40" s="79" t="s">
        <v>429</v>
      </c>
      <c r="R40" s="79"/>
      <c r="S40" s="79"/>
      <c r="T40" s="79"/>
      <c r="U40" s="79"/>
      <c r="V40" s="82" t="s">
        <v>760</v>
      </c>
      <c r="W40" s="81">
        <v>43509.576157407406</v>
      </c>
      <c r="X40" s="82" t="s">
        <v>849</v>
      </c>
      <c r="Y40" s="79"/>
      <c r="Z40" s="79"/>
      <c r="AA40" s="85" t="s">
        <v>1072</v>
      </c>
      <c r="AB40" s="79"/>
      <c r="AC40" s="79" t="b">
        <v>0</v>
      </c>
      <c r="AD40" s="79">
        <v>0</v>
      </c>
      <c r="AE40" s="85" t="s">
        <v>1289</v>
      </c>
      <c r="AF40" s="79" t="b">
        <v>0</v>
      </c>
      <c r="AG40" s="79" t="s">
        <v>1302</v>
      </c>
      <c r="AH40" s="79"/>
      <c r="AI40" s="85" t="s">
        <v>1289</v>
      </c>
      <c r="AJ40" s="79" t="b">
        <v>0</v>
      </c>
      <c r="AK40" s="79">
        <v>2</v>
      </c>
      <c r="AL40" s="85" t="s">
        <v>1070</v>
      </c>
      <c r="AM40" s="79" t="s">
        <v>1308</v>
      </c>
      <c r="AN40" s="79" t="b">
        <v>0</v>
      </c>
      <c r="AO40" s="85" t="s">
        <v>1070</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2</v>
      </c>
      <c r="BD40" s="48">
        <v>0</v>
      </c>
      <c r="BE40" s="49">
        <v>0</v>
      </c>
      <c r="BF40" s="48">
        <v>0</v>
      </c>
      <c r="BG40" s="49">
        <v>0</v>
      </c>
      <c r="BH40" s="48">
        <v>0</v>
      </c>
      <c r="BI40" s="49">
        <v>0</v>
      </c>
      <c r="BJ40" s="48">
        <v>20</v>
      </c>
      <c r="BK40" s="49">
        <v>100</v>
      </c>
      <c r="BL40" s="48">
        <v>20</v>
      </c>
    </row>
    <row r="41" spans="1:64" ht="15">
      <c r="A41" s="64" t="s">
        <v>226</v>
      </c>
      <c r="B41" s="64" t="s">
        <v>304</v>
      </c>
      <c r="C41" s="65" t="s">
        <v>3747</v>
      </c>
      <c r="D41" s="66">
        <v>3</v>
      </c>
      <c r="E41" s="67" t="s">
        <v>132</v>
      </c>
      <c r="F41" s="68">
        <v>35</v>
      </c>
      <c r="G41" s="65"/>
      <c r="H41" s="69"/>
      <c r="I41" s="70"/>
      <c r="J41" s="70"/>
      <c r="K41" s="34" t="s">
        <v>65</v>
      </c>
      <c r="L41" s="77">
        <v>41</v>
      </c>
      <c r="M41" s="77"/>
      <c r="N41" s="72"/>
      <c r="O41" s="79" t="s">
        <v>418</v>
      </c>
      <c r="P41" s="81">
        <v>43510.76164351852</v>
      </c>
      <c r="Q41" s="79" t="s">
        <v>430</v>
      </c>
      <c r="R41" s="82" t="s">
        <v>602</v>
      </c>
      <c r="S41" s="79" t="s">
        <v>672</v>
      </c>
      <c r="T41" s="79" t="s">
        <v>703</v>
      </c>
      <c r="U41" s="79"/>
      <c r="V41" s="82" t="s">
        <v>761</v>
      </c>
      <c r="W41" s="81">
        <v>43510.76164351852</v>
      </c>
      <c r="X41" s="82" t="s">
        <v>850</v>
      </c>
      <c r="Y41" s="79"/>
      <c r="Z41" s="79"/>
      <c r="AA41" s="85" t="s">
        <v>1073</v>
      </c>
      <c r="AB41" s="79"/>
      <c r="AC41" s="79" t="b">
        <v>0</v>
      </c>
      <c r="AD41" s="79">
        <v>0</v>
      </c>
      <c r="AE41" s="85" t="s">
        <v>1289</v>
      </c>
      <c r="AF41" s="79" t="b">
        <v>0</v>
      </c>
      <c r="AG41" s="79" t="s">
        <v>1302</v>
      </c>
      <c r="AH41" s="79"/>
      <c r="AI41" s="85" t="s">
        <v>1289</v>
      </c>
      <c r="AJ41" s="79" t="b">
        <v>0</v>
      </c>
      <c r="AK41" s="79">
        <v>3</v>
      </c>
      <c r="AL41" s="85" t="s">
        <v>1196</v>
      </c>
      <c r="AM41" s="79" t="s">
        <v>1307</v>
      </c>
      <c r="AN41" s="79" t="b">
        <v>0</v>
      </c>
      <c r="AO41" s="85" t="s">
        <v>1196</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226</v>
      </c>
      <c r="B42" s="64" t="s">
        <v>305</v>
      </c>
      <c r="C42" s="65" t="s">
        <v>3747</v>
      </c>
      <c r="D42" s="66">
        <v>3</v>
      </c>
      <c r="E42" s="67" t="s">
        <v>132</v>
      </c>
      <c r="F42" s="68">
        <v>35</v>
      </c>
      <c r="G42" s="65"/>
      <c r="H42" s="69"/>
      <c r="I42" s="70"/>
      <c r="J42" s="70"/>
      <c r="K42" s="34" t="s">
        <v>65</v>
      </c>
      <c r="L42" s="77">
        <v>42</v>
      </c>
      <c r="M42" s="77"/>
      <c r="N42" s="72"/>
      <c r="O42" s="79" t="s">
        <v>418</v>
      </c>
      <c r="P42" s="81">
        <v>43510.76164351852</v>
      </c>
      <c r="Q42" s="79" t="s">
        <v>430</v>
      </c>
      <c r="R42" s="82" t="s">
        <v>602</v>
      </c>
      <c r="S42" s="79" t="s">
        <v>672</v>
      </c>
      <c r="T42" s="79" t="s">
        <v>703</v>
      </c>
      <c r="U42" s="79"/>
      <c r="V42" s="82" t="s">
        <v>761</v>
      </c>
      <c r="W42" s="81">
        <v>43510.76164351852</v>
      </c>
      <c r="X42" s="82" t="s">
        <v>850</v>
      </c>
      <c r="Y42" s="79"/>
      <c r="Z42" s="79"/>
      <c r="AA42" s="85" t="s">
        <v>1073</v>
      </c>
      <c r="AB42" s="79"/>
      <c r="AC42" s="79" t="b">
        <v>0</v>
      </c>
      <c r="AD42" s="79">
        <v>0</v>
      </c>
      <c r="AE42" s="85" t="s">
        <v>1289</v>
      </c>
      <c r="AF42" s="79" t="b">
        <v>0</v>
      </c>
      <c r="AG42" s="79" t="s">
        <v>1302</v>
      </c>
      <c r="AH42" s="79"/>
      <c r="AI42" s="85" t="s">
        <v>1289</v>
      </c>
      <c r="AJ42" s="79" t="b">
        <v>0</v>
      </c>
      <c r="AK42" s="79">
        <v>3</v>
      </c>
      <c r="AL42" s="85" t="s">
        <v>1196</v>
      </c>
      <c r="AM42" s="79" t="s">
        <v>1307</v>
      </c>
      <c r="AN42" s="79" t="b">
        <v>0</v>
      </c>
      <c r="AO42" s="85" t="s">
        <v>1196</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0</v>
      </c>
      <c r="BE42" s="49">
        <v>0</v>
      </c>
      <c r="BF42" s="48">
        <v>0</v>
      </c>
      <c r="BG42" s="49">
        <v>0</v>
      </c>
      <c r="BH42" s="48">
        <v>0</v>
      </c>
      <c r="BI42" s="49">
        <v>0</v>
      </c>
      <c r="BJ42" s="48">
        <v>14</v>
      </c>
      <c r="BK42" s="49">
        <v>100</v>
      </c>
      <c r="BL42" s="48">
        <v>14</v>
      </c>
    </row>
    <row r="43" spans="1:64" ht="15">
      <c r="A43" s="64" t="s">
        <v>227</v>
      </c>
      <c r="B43" s="64" t="s">
        <v>280</v>
      </c>
      <c r="C43" s="65" t="s">
        <v>3748</v>
      </c>
      <c r="D43" s="66">
        <v>4.166666666666667</v>
      </c>
      <c r="E43" s="67" t="s">
        <v>136</v>
      </c>
      <c r="F43" s="68">
        <v>31.166666666666668</v>
      </c>
      <c r="G43" s="65"/>
      <c r="H43" s="69"/>
      <c r="I43" s="70"/>
      <c r="J43" s="70"/>
      <c r="K43" s="34" t="s">
        <v>65</v>
      </c>
      <c r="L43" s="77">
        <v>43</v>
      </c>
      <c r="M43" s="77"/>
      <c r="N43" s="72"/>
      <c r="O43" s="79" t="s">
        <v>418</v>
      </c>
      <c r="P43" s="81">
        <v>43501.95627314815</v>
      </c>
      <c r="Q43" s="79" t="s">
        <v>431</v>
      </c>
      <c r="R43" s="79"/>
      <c r="S43" s="79"/>
      <c r="T43" s="79"/>
      <c r="U43" s="79"/>
      <c r="V43" s="82" t="s">
        <v>762</v>
      </c>
      <c r="W43" s="81">
        <v>43501.95627314815</v>
      </c>
      <c r="X43" s="82" t="s">
        <v>851</v>
      </c>
      <c r="Y43" s="79"/>
      <c r="Z43" s="79"/>
      <c r="AA43" s="85" t="s">
        <v>1074</v>
      </c>
      <c r="AB43" s="79"/>
      <c r="AC43" s="79" t="b">
        <v>0</v>
      </c>
      <c r="AD43" s="79">
        <v>0</v>
      </c>
      <c r="AE43" s="85" t="s">
        <v>1289</v>
      </c>
      <c r="AF43" s="79" t="b">
        <v>1</v>
      </c>
      <c r="AG43" s="79" t="s">
        <v>1302</v>
      </c>
      <c r="AH43" s="79"/>
      <c r="AI43" s="85" t="s">
        <v>1148</v>
      </c>
      <c r="AJ43" s="79" t="b">
        <v>0</v>
      </c>
      <c r="AK43" s="79">
        <v>1</v>
      </c>
      <c r="AL43" s="85" t="s">
        <v>1170</v>
      </c>
      <c r="AM43" s="79" t="s">
        <v>1304</v>
      </c>
      <c r="AN43" s="79" t="b">
        <v>0</v>
      </c>
      <c r="AO43" s="85" t="s">
        <v>1170</v>
      </c>
      <c r="AP43" s="79" t="s">
        <v>176</v>
      </c>
      <c r="AQ43" s="79">
        <v>0</v>
      </c>
      <c r="AR43" s="79">
        <v>0</v>
      </c>
      <c r="AS43" s="79"/>
      <c r="AT43" s="79"/>
      <c r="AU43" s="79"/>
      <c r="AV43" s="79"/>
      <c r="AW43" s="79"/>
      <c r="AX43" s="79"/>
      <c r="AY43" s="79"/>
      <c r="AZ43" s="79"/>
      <c r="BA43">
        <v>2</v>
      </c>
      <c r="BB43" s="78" t="str">
        <f>REPLACE(INDEX(GroupVertices[Group],MATCH(Edges[[#This Row],[Vertex 1]],GroupVertices[Vertex],0)),1,1,"")</f>
        <v>2</v>
      </c>
      <c r="BC43" s="78" t="str">
        <f>REPLACE(INDEX(GroupVertices[Group],MATCH(Edges[[#This Row],[Vertex 2]],GroupVertices[Vertex],0)),1,1,"")</f>
        <v>2</v>
      </c>
      <c r="BD43" s="48">
        <v>1</v>
      </c>
      <c r="BE43" s="49">
        <v>5</v>
      </c>
      <c r="BF43" s="48">
        <v>0</v>
      </c>
      <c r="BG43" s="49">
        <v>0</v>
      </c>
      <c r="BH43" s="48">
        <v>0</v>
      </c>
      <c r="BI43" s="49">
        <v>0</v>
      </c>
      <c r="BJ43" s="48">
        <v>19</v>
      </c>
      <c r="BK43" s="49">
        <v>95</v>
      </c>
      <c r="BL43" s="48">
        <v>20</v>
      </c>
    </row>
    <row r="44" spans="1:64" ht="15">
      <c r="A44" s="64" t="s">
        <v>227</v>
      </c>
      <c r="B44" s="64" t="s">
        <v>280</v>
      </c>
      <c r="C44" s="65" t="s">
        <v>3748</v>
      </c>
      <c r="D44" s="66">
        <v>4.166666666666667</v>
      </c>
      <c r="E44" s="67" t="s">
        <v>136</v>
      </c>
      <c r="F44" s="68">
        <v>31.166666666666668</v>
      </c>
      <c r="G44" s="65"/>
      <c r="H44" s="69"/>
      <c r="I44" s="70"/>
      <c r="J44" s="70"/>
      <c r="K44" s="34" t="s">
        <v>65</v>
      </c>
      <c r="L44" s="77">
        <v>44</v>
      </c>
      <c r="M44" s="77"/>
      <c r="N44" s="72"/>
      <c r="O44" s="79" t="s">
        <v>418</v>
      </c>
      <c r="P44" s="81">
        <v>43510.796956018516</v>
      </c>
      <c r="Q44" s="79" t="s">
        <v>432</v>
      </c>
      <c r="R44" s="79"/>
      <c r="S44" s="79"/>
      <c r="T44" s="79"/>
      <c r="U44" s="79"/>
      <c r="V44" s="82" t="s">
        <v>762</v>
      </c>
      <c r="W44" s="81">
        <v>43510.796956018516</v>
      </c>
      <c r="X44" s="82" t="s">
        <v>852</v>
      </c>
      <c r="Y44" s="79"/>
      <c r="Z44" s="79"/>
      <c r="AA44" s="85" t="s">
        <v>1075</v>
      </c>
      <c r="AB44" s="79"/>
      <c r="AC44" s="79" t="b">
        <v>0</v>
      </c>
      <c r="AD44" s="79">
        <v>0</v>
      </c>
      <c r="AE44" s="85" t="s">
        <v>1289</v>
      </c>
      <c r="AF44" s="79" t="b">
        <v>0</v>
      </c>
      <c r="AG44" s="79" t="s">
        <v>1302</v>
      </c>
      <c r="AH44" s="79"/>
      <c r="AI44" s="85" t="s">
        <v>1289</v>
      </c>
      <c r="AJ44" s="79" t="b">
        <v>0</v>
      </c>
      <c r="AK44" s="79">
        <v>2</v>
      </c>
      <c r="AL44" s="85" t="s">
        <v>1172</v>
      </c>
      <c r="AM44" s="79" t="s">
        <v>1304</v>
      </c>
      <c r="AN44" s="79" t="b">
        <v>0</v>
      </c>
      <c r="AO44" s="85" t="s">
        <v>1172</v>
      </c>
      <c r="AP44" s="79" t="s">
        <v>176</v>
      </c>
      <c r="AQ44" s="79">
        <v>0</v>
      </c>
      <c r="AR44" s="79">
        <v>0</v>
      </c>
      <c r="AS44" s="79"/>
      <c r="AT44" s="79"/>
      <c r="AU44" s="79"/>
      <c r="AV44" s="79"/>
      <c r="AW44" s="79"/>
      <c r="AX44" s="79"/>
      <c r="AY44" s="79"/>
      <c r="AZ44" s="79"/>
      <c r="BA44">
        <v>2</v>
      </c>
      <c r="BB44" s="78" t="str">
        <f>REPLACE(INDEX(GroupVertices[Group],MATCH(Edges[[#This Row],[Vertex 1]],GroupVertices[Vertex],0)),1,1,"")</f>
        <v>2</v>
      </c>
      <c r="BC44" s="78" t="str">
        <f>REPLACE(INDEX(GroupVertices[Group],MATCH(Edges[[#This Row],[Vertex 2]],GroupVertices[Vertex],0)),1,1,"")</f>
        <v>2</v>
      </c>
      <c r="BD44" s="48">
        <v>1</v>
      </c>
      <c r="BE44" s="49">
        <v>5</v>
      </c>
      <c r="BF44" s="48">
        <v>0</v>
      </c>
      <c r="BG44" s="49">
        <v>0</v>
      </c>
      <c r="BH44" s="48">
        <v>0</v>
      </c>
      <c r="BI44" s="49">
        <v>0</v>
      </c>
      <c r="BJ44" s="48">
        <v>19</v>
      </c>
      <c r="BK44" s="49">
        <v>95</v>
      </c>
      <c r="BL44" s="48">
        <v>20</v>
      </c>
    </row>
    <row r="45" spans="1:64" ht="15">
      <c r="A45" s="64" t="s">
        <v>228</v>
      </c>
      <c r="B45" s="64" t="s">
        <v>304</v>
      </c>
      <c r="C45" s="65" t="s">
        <v>3747</v>
      </c>
      <c r="D45" s="66">
        <v>3</v>
      </c>
      <c r="E45" s="67" t="s">
        <v>132</v>
      </c>
      <c r="F45" s="68">
        <v>35</v>
      </c>
      <c r="G45" s="65"/>
      <c r="H45" s="69"/>
      <c r="I45" s="70"/>
      <c r="J45" s="70"/>
      <c r="K45" s="34" t="s">
        <v>65</v>
      </c>
      <c r="L45" s="77">
        <v>45</v>
      </c>
      <c r="M45" s="77"/>
      <c r="N45" s="72"/>
      <c r="O45" s="79" t="s">
        <v>418</v>
      </c>
      <c r="P45" s="81">
        <v>43511.1290625</v>
      </c>
      <c r="Q45" s="79" t="s">
        <v>433</v>
      </c>
      <c r="R45" s="82" t="s">
        <v>602</v>
      </c>
      <c r="S45" s="79" t="s">
        <v>672</v>
      </c>
      <c r="T45" s="79" t="s">
        <v>703</v>
      </c>
      <c r="U45" s="79"/>
      <c r="V45" s="82" t="s">
        <v>763</v>
      </c>
      <c r="W45" s="81">
        <v>43511.1290625</v>
      </c>
      <c r="X45" s="82" t="s">
        <v>853</v>
      </c>
      <c r="Y45" s="79"/>
      <c r="Z45" s="79"/>
      <c r="AA45" s="85" t="s">
        <v>1076</v>
      </c>
      <c r="AB45" s="79"/>
      <c r="AC45" s="79" t="b">
        <v>0</v>
      </c>
      <c r="AD45" s="79">
        <v>0</v>
      </c>
      <c r="AE45" s="85" t="s">
        <v>1289</v>
      </c>
      <c r="AF45" s="79" t="b">
        <v>0</v>
      </c>
      <c r="AG45" s="79" t="s">
        <v>1302</v>
      </c>
      <c r="AH45" s="79"/>
      <c r="AI45" s="85" t="s">
        <v>1289</v>
      </c>
      <c r="AJ45" s="79" t="b">
        <v>0</v>
      </c>
      <c r="AK45" s="79">
        <v>0</v>
      </c>
      <c r="AL45" s="85" t="s">
        <v>1289</v>
      </c>
      <c r="AM45" s="79" t="s">
        <v>1307</v>
      </c>
      <c r="AN45" s="79" t="b">
        <v>0</v>
      </c>
      <c r="AO45" s="85" t="s">
        <v>1076</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0</v>
      </c>
      <c r="BE45" s="49">
        <v>0</v>
      </c>
      <c r="BF45" s="48">
        <v>0</v>
      </c>
      <c r="BG45" s="49">
        <v>0</v>
      </c>
      <c r="BH45" s="48">
        <v>0</v>
      </c>
      <c r="BI45" s="49">
        <v>0</v>
      </c>
      <c r="BJ45" s="48">
        <v>11</v>
      </c>
      <c r="BK45" s="49">
        <v>100</v>
      </c>
      <c r="BL45" s="48">
        <v>11</v>
      </c>
    </row>
    <row r="46" spans="1:64" ht="15">
      <c r="A46" s="64" t="s">
        <v>229</v>
      </c>
      <c r="B46" s="64" t="s">
        <v>292</v>
      </c>
      <c r="C46" s="65" t="s">
        <v>3747</v>
      </c>
      <c r="D46" s="66">
        <v>3</v>
      </c>
      <c r="E46" s="67" t="s">
        <v>132</v>
      </c>
      <c r="F46" s="68">
        <v>35</v>
      </c>
      <c r="G46" s="65"/>
      <c r="H46" s="69"/>
      <c r="I46" s="70"/>
      <c r="J46" s="70"/>
      <c r="K46" s="34" t="s">
        <v>65</v>
      </c>
      <c r="L46" s="77">
        <v>46</v>
      </c>
      <c r="M46" s="77"/>
      <c r="N46" s="72"/>
      <c r="O46" s="79" t="s">
        <v>417</v>
      </c>
      <c r="P46" s="81">
        <v>43513.90299768518</v>
      </c>
      <c r="Q46" s="79" t="s">
        <v>420</v>
      </c>
      <c r="R46" s="79"/>
      <c r="S46" s="79"/>
      <c r="T46" s="79"/>
      <c r="U46" s="79"/>
      <c r="V46" s="82" t="s">
        <v>764</v>
      </c>
      <c r="W46" s="81">
        <v>43513.90299768518</v>
      </c>
      <c r="X46" s="82" t="s">
        <v>854</v>
      </c>
      <c r="Y46" s="79"/>
      <c r="Z46" s="79"/>
      <c r="AA46" s="85" t="s">
        <v>1077</v>
      </c>
      <c r="AB46" s="79"/>
      <c r="AC46" s="79" t="b">
        <v>0</v>
      </c>
      <c r="AD46" s="79">
        <v>1</v>
      </c>
      <c r="AE46" s="85" t="s">
        <v>1288</v>
      </c>
      <c r="AF46" s="79" t="b">
        <v>0</v>
      </c>
      <c r="AG46" s="79" t="s">
        <v>1301</v>
      </c>
      <c r="AH46" s="79"/>
      <c r="AI46" s="85" t="s">
        <v>1289</v>
      </c>
      <c r="AJ46" s="79" t="b">
        <v>0</v>
      </c>
      <c r="AK46" s="79">
        <v>0</v>
      </c>
      <c r="AL46" s="85" t="s">
        <v>1289</v>
      </c>
      <c r="AM46" s="79" t="s">
        <v>1304</v>
      </c>
      <c r="AN46" s="79" t="b">
        <v>0</v>
      </c>
      <c r="AO46" s="85" t="s">
        <v>1077</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1</v>
      </c>
      <c r="BK46" s="49">
        <v>100</v>
      </c>
      <c r="BL46" s="48">
        <v>1</v>
      </c>
    </row>
    <row r="47" spans="1:64" ht="15">
      <c r="A47" s="64" t="s">
        <v>230</v>
      </c>
      <c r="B47" s="64" t="s">
        <v>320</v>
      </c>
      <c r="C47" s="65" t="s">
        <v>3747</v>
      </c>
      <c r="D47" s="66">
        <v>3</v>
      </c>
      <c r="E47" s="67" t="s">
        <v>132</v>
      </c>
      <c r="F47" s="68">
        <v>35</v>
      </c>
      <c r="G47" s="65"/>
      <c r="H47" s="69"/>
      <c r="I47" s="70"/>
      <c r="J47" s="70"/>
      <c r="K47" s="34" t="s">
        <v>65</v>
      </c>
      <c r="L47" s="77">
        <v>47</v>
      </c>
      <c r="M47" s="77"/>
      <c r="N47" s="72"/>
      <c r="O47" s="79" t="s">
        <v>418</v>
      </c>
      <c r="P47" s="81">
        <v>43514.5047337963</v>
      </c>
      <c r="Q47" s="79" t="s">
        <v>434</v>
      </c>
      <c r="R47" s="79"/>
      <c r="S47" s="79"/>
      <c r="T47" s="79"/>
      <c r="U47" s="79"/>
      <c r="V47" s="82" t="s">
        <v>765</v>
      </c>
      <c r="W47" s="81">
        <v>43514.5047337963</v>
      </c>
      <c r="X47" s="82" t="s">
        <v>855</v>
      </c>
      <c r="Y47" s="79"/>
      <c r="Z47" s="79"/>
      <c r="AA47" s="85" t="s">
        <v>1078</v>
      </c>
      <c r="AB47" s="85" t="s">
        <v>1282</v>
      </c>
      <c r="AC47" s="79" t="b">
        <v>0</v>
      </c>
      <c r="AD47" s="79">
        <v>0</v>
      </c>
      <c r="AE47" s="85" t="s">
        <v>1291</v>
      </c>
      <c r="AF47" s="79" t="b">
        <v>0</v>
      </c>
      <c r="AG47" s="79" t="s">
        <v>1302</v>
      </c>
      <c r="AH47" s="79"/>
      <c r="AI47" s="85" t="s">
        <v>1289</v>
      </c>
      <c r="AJ47" s="79" t="b">
        <v>0</v>
      </c>
      <c r="AK47" s="79">
        <v>0</v>
      </c>
      <c r="AL47" s="85" t="s">
        <v>1289</v>
      </c>
      <c r="AM47" s="79" t="s">
        <v>1307</v>
      </c>
      <c r="AN47" s="79" t="b">
        <v>0</v>
      </c>
      <c r="AO47" s="85" t="s">
        <v>1282</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6</v>
      </c>
      <c r="BD47" s="48"/>
      <c r="BE47" s="49"/>
      <c r="BF47" s="48"/>
      <c r="BG47" s="49"/>
      <c r="BH47" s="48"/>
      <c r="BI47" s="49"/>
      <c r="BJ47" s="48"/>
      <c r="BK47" s="49"/>
      <c r="BL47" s="48"/>
    </row>
    <row r="48" spans="1:64" ht="15">
      <c r="A48" s="64" t="s">
        <v>230</v>
      </c>
      <c r="B48" s="64" t="s">
        <v>321</v>
      </c>
      <c r="C48" s="65" t="s">
        <v>3747</v>
      </c>
      <c r="D48" s="66">
        <v>3</v>
      </c>
      <c r="E48" s="67" t="s">
        <v>132</v>
      </c>
      <c r="F48" s="68">
        <v>35</v>
      </c>
      <c r="G48" s="65"/>
      <c r="H48" s="69"/>
      <c r="I48" s="70"/>
      <c r="J48" s="70"/>
      <c r="K48" s="34" t="s">
        <v>65</v>
      </c>
      <c r="L48" s="77">
        <v>48</v>
      </c>
      <c r="M48" s="77"/>
      <c r="N48" s="72"/>
      <c r="O48" s="79" t="s">
        <v>418</v>
      </c>
      <c r="P48" s="81">
        <v>43514.5047337963</v>
      </c>
      <c r="Q48" s="79" t="s">
        <v>434</v>
      </c>
      <c r="R48" s="79"/>
      <c r="S48" s="79"/>
      <c r="T48" s="79"/>
      <c r="U48" s="79"/>
      <c r="V48" s="82" t="s">
        <v>765</v>
      </c>
      <c r="W48" s="81">
        <v>43514.5047337963</v>
      </c>
      <c r="X48" s="82" t="s">
        <v>855</v>
      </c>
      <c r="Y48" s="79"/>
      <c r="Z48" s="79"/>
      <c r="AA48" s="85" t="s">
        <v>1078</v>
      </c>
      <c r="AB48" s="85" t="s">
        <v>1282</v>
      </c>
      <c r="AC48" s="79" t="b">
        <v>0</v>
      </c>
      <c r="AD48" s="79">
        <v>0</v>
      </c>
      <c r="AE48" s="85" t="s">
        <v>1291</v>
      </c>
      <c r="AF48" s="79" t="b">
        <v>0</v>
      </c>
      <c r="AG48" s="79" t="s">
        <v>1302</v>
      </c>
      <c r="AH48" s="79"/>
      <c r="AI48" s="85" t="s">
        <v>1289</v>
      </c>
      <c r="AJ48" s="79" t="b">
        <v>0</v>
      </c>
      <c r="AK48" s="79">
        <v>0</v>
      </c>
      <c r="AL48" s="85" t="s">
        <v>1289</v>
      </c>
      <c r="AM48" s="79" t="s">
        <v>1307</v>
      </c>
      <c r="AN48" s="79" t="b">
        <v>0</v>
      </c>
      <c r="AO48" s="85" t="s">
        <v>1282</v>
      </c>
      <c r="AP48" s="79" t="s">
        <v>176</v>
      </c>
      <c r="AQ48" s="79">
        <v>0</v>
      </c>
      <c r="AR48" s="79">
        <v>0</v>
      </c>
      <c r="AS48" s="79"/>
      <c r="AT48" s="79"/>
      <c r="AU48" s="79"/>
      <c r="AV48" s="79"/>
      <c r="AW48" s="79"/>
      <c r="AX48" s="79"/>
      <c r="AY48" s="79"/>
      <c r="AZ48" s="79"/>
      <c r="BA48">
        <v>1</v>
      </c>
      <c r="BB48" s="78" t="str">
        <f>REPLACE(INDEX(GroupVertices[Group],MATCH(Edges[[#This Row],[Vertex 1]],GroupVertices[Vertex],0)),1,1,"")</f>
        <v>6</v>
      </c>
      <c r="BC48" s="78" t="str">
        <f>REPLACE(INDEX(GroupVertices[Group],MATCH(Edges[[#This Row],[Vertex 2]],GroupVertices[Vertex],0)),1,1,"")</f>
        <v>6</v>
      </c>
      <c r="BD48" s="48"/>
      <c r="BE48" s="49"/>
      <c r="BF48" s="48"/>
      <c r="BG48" s="49"/>
      <c r="BH48" s="48"/>
      <c r="BI48" s="49"/>
      <c r="BJ48" s="48"/>
      <c r="BK48" s="49"/>
      <c r="BL48" s="48"/>
    </row>
    <row r="49" spans="1:64" ht="15">
      <c r="A49" s="64" t="s">
        <v>230</v>
      </c>
      <c r="B49" s="64" t="s">
        <v>322</v>
      </c>
      <c r="C49" s="65" t="s">
        <v>3747</v>
      </c>
      <c r="D49" s="66">
        <v>3</v>
      </c>
      <c r="E49" s="67" t="s">
        <v>132</v>
      </c>
      <c r="F49" s="68">
        <v>35</v>
      </c>
      <c r="G49" s="65"/>
      <c r="H49" s="69"/>
      <c r="I49" s="70"/>
      <c r="J49" s="70"/>
      <c r="K49" s="34" t="s">
        <v>65</v>
      </c>
      <c r="L49" s="77">
        <v>49</v>
      </c>
      <c r="M49" s="77"/>
      <c r="N49" s="72"/>
      <c r="O49" s="79" t="s">
        <v>418</v>
      </c>
      <c r="P49" s="81">
        <v>43514.5047337963</v>
      </c>
      <c r="Q49" s="79" t="s">
        <v>434</v>
      </c>
      <c r="R49" s="79"/>
      <c r="S49" s="79"/>
      <c r="T49" s="79"/>
      <c r="U49" s="79"/>
      <c r="V49" s="82" t="s">
        <v>765</v>
      </c>
      <c r="W49" s="81">
        <v>43514.5047337963</v>
      </c>
      <c r="X49" s="82" t="s">
        <v>855</v>
      </c>
      <c r="Y49" s="79"/>
      <c r="Z49" s="79"/>
      <c r="AA49" s="85" t="s">
        <v>1078</v>
      </c>
      <c r="AB49" s="85" t="s">
        <v>1282</v>
      </c>
      <c r="AC49" s="79" t="b">
        <v>0</v>
      </c>
      <c r="AD49" s="79">
        <v>0</v>
      </c>
      <c r="AE49" s="85" t="s">
        <v>1291</v>
      </c>
      <c r="AF49" s="79" t="b">
        <v>0</v>
      </c>
      <c r="AG49" s="79" t="s">
        <v>1302</v>
      </c>
      <c r="AH49" s="79"/>
      <c r="AI49" s="85" t="s">
        <v>1289</v>
      </c>
      <c r="AJ49" s="79" t="b">
        <v>0</v>
      </c>
      <c r="AK49" s="79">
        <v>0</v>
      </c>
      <c r="AL49" s="85" t="s">
        <v>1289</v>
      </c>
      <c r="AM49" s="79" t="s">
        <v>1307</v>
      </c>
      <c r="AN49" s="79" t="b">
        <v>0</v>
      </c>
      <c r="AO49" s="85" t="s">
        <v>1282</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6</v>
      </c>
      <c r="BD49" s="48"/>
      <c r="BE49" s="49"/>
      <c r="BF49" s="48"/>
      <c r="BG49" s="49"/>
      <c r="BH49" s="48"/>
      <c r="BI49" s="49"/>
      <c r="BJ49" s="48"/>
      <c r="BK49" s="49"/>
      <c r="BL49" s="48"/>
    </row>
    <row r="50" spans="1:64" ht="15">
      <c r="A50" s="64" t="s">
        <v>230</v>
      </c>
      <c r="B50" s="64" t="s">
        <v>323</v>
      </c>
      <c r="C50" s="65" t="s">
        <v>3747</v>
      </c>
      <c r="D50" s="66">
        <v>3</v>
      </c>
      <c r="E50" s="67" t="s">
        <v>132</v>
      </c>
      <c r="F50" s="68">
        <v>35</v>
      </c>
      <c r="G50" s="65"/>
      <c r="H50" s="69"/>
      <c r="I50" s="70"/>
      <c r="J50" s="70"/>
      <c r="K50" s="34" t="s">
        <v>65</v>
      </c>
      <c r="L50" s="77">
        <v>50</v>
      </c>
      <c r="M50" s="77"/>
      <c r="N50" s="72"/>
      <c r="O50" s="79" t="s">
        <v>418</v>
      </c>
      <c r="P50" s="81">
        <v>43514.5047337963</v>
      </c>
      <c r="Q50" s="79" t="s">
        <v>434</v>
      </c>
      <c r="R50" s="79"/>
      <c r="S50" s="79"/>
      <c r="T50" s="79"/>
      <c r="U50" s="79"/>
      <c r="V50" s="82" t="s">
        <v>765</v>
      </c>
      <c r="W50" s="81">
        <v>43514.5047337963</v>
      </c>
      <c r="X50" s="82" t="s">
        <v>855</v>
      </c>
      <c r="Y50" s="79"/>
      <c r="Z50" s="79"/>
      <c r="AA50" s="85" t="s">
        <v>1078</v>
      </c>
      <c r="AB50" s="85" t="s">
        <v>1282</v>
      </c>
      <c r="AC50" s="79" t="b">
        <v>0</v>
      </c>
      <c r="AD50" s="79">
        <v>0</v>
      </c>
      <c r="AE50" s="85" t="s">
        <v>1291</v>
      </c>
      <c r="AF50" s="79" t="b">
        <v>0</v>
      </c>
      <c r="AG50" s="79" t="s">
        <v>1302</v>
      </c>
      <c r="AH50" s="79"/>
      <c r="AI50" s="85" t="s">
        <v>1289</v>
      </c>
      <c r="AJ50" s="79" t="b">
        <v>0</v>
      </c>
      <c r="AK50" s="79">
        <v>0</v>
      </c>
      <c r="AL50" s="85" t="s">
        <v>1289</v>
      </c>
      <c r="AM50" s="79" t="s">
        <v>1307</v>
      </c>
      <c r="AN50" s="79" t="b">
        <v>0</v>
      </c>
      <c r="AO50" s="85" t="s">
        <v>1282</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6</v>
      </c>
      <c r="BD50" s="48"/>
      <c r="BE50" s="49"/>
      <c r="BF50" s="48"/>
      <c r="BG50" s="49"/>
      <c r="BH50" s="48"/>
      <c r="BI50" s="49"/>
      <c r="BJ50" s="48"/>
      <c r="BK50" s="49"/>
      <c r="BL50" s="48"/>
    </row>
    <row r="51" spans="1:64" ht="15">
      <c r="A51" s="64" t="s">
        <v>230</v>
      </c>
      <c r="B51" s="64" t="s">
        <v>324</v>
      </c>
      <c r="C51" s="65" t="s">
        <v>3747</v>
      </c>
      <c r="D51" s="66">
        <v>3</v>
      </c>
      <c r="E51" s="67" t="s">
        <v>132</v>
      </c>
      <c r="F51" s="68">
        <v>35</v>
      </c>
      <c r="G51" s="65"/>
      <c r="H51" s="69"/>
      <c r="I51" s="70"/>
      <c r="J51" s="70"/>
      <c r="K51" s="34" t="s">
        <v>65</v>
      </c>
      <c r="L51" s="77">
        <v>51</v>
      </c>
      <c r="M51" s="77"/>
      <c r="N51" s="72"/>
      <c r="O51" s="79" t="s">
        <v>418</v>
      </c>
      <c r="P51" s="81">
        <v>43514.5047337963</v>
      </c>
      <c r="Q51" s="79" t="s">
        <v>434</v>
      </c>
      <c r="R51" s="79"/>
      <c r="S51" s="79"/>
      <c r="T51" s="79"/>
      <c r="U51" s="79"/>
      <c r="V51" s="82" t="s">
        <v>765</v>
      </c>
      <c r="W51" s="81">
        <v>43514.5047337963</v>
      </c>
      <c r="X51" s="82" t="s">
        <v>855</v>
      </c>
      <c r="Y51" s="79"/>
      <c r="Z51" s="79"/>
      <c r="AA51" s="85" t="s">
        <v>1078</v>
      </c>
      <c r="AB51" s="85" t="s">
        <v>1282</v>
      </c>
      <c r="AC51" s="79" t="b">
        <v>0</v>
      </c>
      <c r="AD51" s="79">
        <v>0</v>
      </c>
      <c r="AE51" s="85" t="s">
        <v>1291</v>
      </c>
      <c r="AF51" s="79" t="b">
        <v>0</v>
      </c>
      <c r="AG51" s="79" t="s">
        <v>1302</v>
      </c>
      <c r="AH51" s="79"/>
      <c r="AI51" s="85" t="s">
        <v>1289</v>
      </c>
      <c r="AJ51" s="79" t="b">
        <v>0</v>
      </c>
      <c r="AK51" s="79">
        <v>0</v>
      </c>
      <c r="AL51" s="85" t="s">
        <v>1289</v>
      </c>
      <c r="AM51" s="79" t="s">
        <v>1307</v>
      </c>
      <c r="AN51" s="79" t="b">
        <v>0</v>
      </c>
      <c r="AO51" s="85" t="s">
        <v>1282</v>
      </c>
      <c r="AP51" s="79" t="s">
        <v>176</v>
      </c>
      <c r="AQ51" s="79">
        <v>0</v>
      </c>
      <c r="AR51" s="79">
        <v>0</v>
      </c>
      <c r="AS51" s="79"/>
      <c r="AT51" s="79"/>
      <c r="AU51" s="79"/>
      <c r="AV51" s="79"/>
      <c r="AW51" s="79"/>
      <c r="AX51" s="79"/>
      <c r="AY51" s="79"/>
      <c r="AZ51" s="79"/>
      <c r="BA51">
        <v>1</v>
      </c>
      <c r="BB51" s="78" t="str">
        <f>REPLACE(INDEX(GroupVertices[Group],MATCH(Edges[[#This Row],[Vertex 1]],GroupVertices[Vertex],0)),1,1,"")</f>
        <v>6</v>
      </c>
      <c r="BC51" s="78" t="str">
        <f>REPLACE(INDEX(GroupVertices[Group],MATCH(Edges[[#This Row],[Vertex 2]],GroupVertices[Vertex],0)),1,1,"")</f>
        <v>6</v>
      </c>
      <c r="BD51" s="48"/>
      <c r="BE51" s="49"/>
      <c r="BF51" s="48"/>
      <c r="BG51" s="49"/>
      <c r="BH51" s="48"/>
      <c r="BI51" s="49"/>
      <c r="BJ51" s="48"/>
      <c r="BK51" s="49"/>
      <c r="BL51" s="48"/>
    </row>
    <row r="52" spans="1:64" ht="15">
      <c r="A52" s="64" t="s">
        <v>230</v>
      </c>
      <c r="B52" s="64" t="s">
        <v>325</v>
      </c>
      <c r="C52" s="65" t="s">
        <v>3747</v>
      </c>
      <c r="D52" s="66">
        <v>3</v>
      </c>
      <c r="E52" s="67" t="s">
        <v>132</v>
      </c>
      <c r="F52" s="68">
        <v>35</v>
      </c>
      <c r="G52" s="65"/>
      <c r="H52" s="69"/>
      <c r="I52" s="70"/>
      <c r="J52" s="70"/>
      <c r="K52" s="34" t="s">
        <v>65</v>
      </c>
      <c r="L52" s="77">
        <v>52</v>
      </c>
      <c r="M52" s="77"/>
      <c r="N52" s="72"/>
      <c r="O52" s="79" t="s">
        <v>418</v>
      </c>
      <c r="P52" s="81">
        <v>43514.5047337963</v>
      </c>
      <c r="Q52" s="79" t="s">
        <v>434</v>
      </c>
      <c r="R52" s="79"/>
      <c r="S52" s="79"/>
      <c r="T52" s="79"/>
      <c r="U52" s="79"/>
      <c r="V52" s="82" t="s">
        <v>765</v>
      </c>
      <c r="W52" s="81">
        <v>43514.5047337963</v>
      </c>
      <c r="X52" s="82" t="s">
        <v>855</v>
      </c>
      <c r="Y52" s="79"/>
      <c r="Z52" s="79"/>
      <c r="AA52" s="85" t="s">
        <v>1078</v>
      </c>
      <c r="AB52" s="85" t="s">
        <v>1282</v>
      </c>
      <c r="AC52" s="79" t="b">
        <v>0</v>
      </c>
      <c r="AD52" s="79">
        <v>0</v>
      </c>
      <c r="AE52" s="85" t="s">
        <v>1291</v>
      </c>
      <c r="AF52" s="79" t="b">
        <v>0</v>
      </c>
      <c r="AG52" s="79" t="s">
        <v>1302</v>
      </c>
      <c r="AH52" s="79"/>
      <c r="AI52" s="85" t="s">
        <v>1289</v>
      </c>
      <c r="AJ52" s="79" t="b">
        <v>0</v>
      </c>
      <c r="AK52" s="79">
        <v>0</v>
      </c>
      <c r="AL52" s="85" t="s">
        <v>1289</v>
      </c>
      <c r="AM52" s="79" t="s">
        <v>1307</v>
      </c>
      <c r="AN52" s="79" t="b">
        <v>0</v>
      </c>
      <c r="AO52" s="85" t="s">
        <v>1282</v>
      </c>
      <c r="AP52" s="79" t="s">
        <v>176</v>
      </c>
      <c r="AQ52" s="79">
        <v>0</v>
      </c>
      <c r="AR52" s="79">
        <v>0</v>
      </c>
      <c r="AS52" s="79"/>
      <c r="AT52" s="79"/>
      <c r="AU52" s="79"/>
      <c r="AV52" s="79"/>
      <c r="AW52" s="79"/>
      <c r="AX52" s="79"/>
      <c r="AY52" s="79"/>
      <c r="AZ52" s="79"/>
      <c r="BA52">
        <v>1</v>
      </c>
      <c r="BB52" s="78" t="str">
        <f>REPLACE(INDEX(GroupVertices[Group],MATCH(Edges[[#This Row],[Vertex 1]],GroupVertices[Vertex],0)),1,1,"")</f>
        <v>6</v>
      </c>
      <c r="BC52" s="78" t="str">
        <f>REPLACE(INDEX(GroupVertices[Group],MATCH(Edges[[#This Row],[Vertex 2]],GroupVertices[Vertex],0)),1,1,"")</f>
        <v>6</v>
      </c>
      <c r="BD52" s="48"/>
      <c r="BE52" s="49"/>
      <c r="BF52" s="48"/>
      <c r="BG52" s="49"/>
      <c r="BH52" s="48"/>
      <c r="BI52" s="49"/>
      <c r="BJ52" s="48"/>
      <c r="BK52" s="49"/>
      <c r="BL52" s="48"/>
    </row>
    <row r="53" spans="1:64" ht="15">
      <c r="A53" s="64" t="s">
        <v>230</v>
      </c>
      <c r="B53" s="64" t="s">
        <v>326</v>
      </c>
      <c r="C53" s="65" t="s">
        <v>3747</v>
      </c>
      <c r="D53" s="66">
        <v>3</v>
      </c>
      <c r="E53" s="67" t="s">
        <v>132</v>
      </c>
      <c r="F53" s="68">
        <v>35</v>
      </c>
      <c r="G53" s="65"/>
      <c r="H53" s="69"/>
      <c r="I53" s="70"/>
      <c r="J53" s="70"/>
      <c r="K53" s="34" t="s">
        <v>65</v>
      </c>
      <c r="L53" s="77">
        <v>53</v>
      </c>
      <c r="M53" s="77"/>
      <c r="N53" s="72"/>
      <c r="O53" s="79" t="s">
        <v>418</v>
      </c>
      <c r="P53" s="81">
        <v>43514.5047337963</v>
      </c>
      <c r="Q53" s="79" t="s">
        <v>434</v>
      </c>
      <c r="R53" s="79"/>
      <c r="S53" s="79"/>
      <c r="T53" s="79"/>
      <c r="U53" s="79"/>
      <c r="V53" s="82" t="s">
        <v>765</v>
      </c>
      <c r="W53" s="81">
        <v>43514.5047337963</v>
      </c>
      <c r="X53" s="82" t="s">
        <v>855</v>
      </c>
      <c r="Y53" s="79"/>
      <c r="Z53" s="79"/>
      <c r="AA53" s="85" t="s">
        <v>1078</v>
      </c>
      <c r="AB53" s="85" t="s">
        <v>1282</v>
      </c>
      <c r="AC53" s="79" t="b">
        <v>0</v>
      </c>
      <c r="AD53" s="79">
        <v>0</v>
      </c>
      <c r="AE53" s="85" t="s">
        <v>1291</v>
      </c>
      <c r="AF53" s="79" t="b">
        <v>0</v>
      </c>
      <c r="AG53" s="79" t="s">
        <v>1302</v>
      </c>
      <c r="AH53" s="79"/>
      <c r="AI53" s="85" t="s">
        <v>1289</v>
      </c>
      <c r="AJ53" s="79" t="b">
        <v>0</v>
      </c>
      <c r="AK53" s="79">
        <v>0</v>
      </c>
      <c r="AL53" s="85" t="s">
        <v>1289</v>
      </c>
      <c r="AM53" s="79" t="s">
        <v>1307</v>
      </c>
      <c r="AN53" s="79" t="b">
        <v>0</v>
      </c>
      <c r="AO53" s="85" t="s">
        <v>1282</v>
      </c>
      <c r="AP53" s="79" t="s">
        <v>176</v>
      </c>
      <c r="AQ53" s="79">
        <v>0</v>
      </c>
      <c r="AR53" s="79">
        <v>0</v>
      </c>
      <c r="AS53" s="79"/>
      <c r="AT53" s="79"/>
      <c r="AU53" s="79"/>
      <c r="AV53" s="79"/>
      <c r="AW53" s="79"/>
      <c r="AX53" s="79"/>
      <c r="AY53" s="79"/>
      <c r="AZ53" s="79"/>
      <c r="BA53">
        <v>1</v>
      </c>
      <c r="BB53" s="78" t="str">
        <f>REPLACE(INDEX(GroupVertices[Group],MATCH(Edges[[#This Row],[Vertex 1]],GroupVertices[Vertex],0)),1,1,"")</f>
        <v>6</v>
      </c>
      <c r="BC53" s="78" t="str">
        <f>REPLACE(INDEX(GroupVertices[Group],MATCH(Edges[[#This Row],[Vertex 2]],GroupVertices[Vertex],0)),1,1,"")</f>
        <v>6</v>
      </c>
      <c r="BD53" s="48"/>
      <c r="BE53" s="49"/>
      <c r="BF53" s="48"/>
      <c r="BG53" s="49"/>
      <c r="BH53" s="48"/>
      <c r="BI53" s="49"/>
      <c r="BJ53" s="48"/>
      <c r="BK53" s="49"/>
      <c r="BL53" s="48"/>
    </row>
    <row r="54" spans="1:64" ht="15">
      <c r="A54" s="64" t="s">
        <v>230</v>
      </c>
      <c r="B54" s="64" t="s">
        <v>327</v>
      </c>
      <c r="C54" s="65" t="s">
        <v>3747</v>
      </c>
      <c r="D54" s="66">
        <v>3</v>
      </c>
      <c r="E54" s="67" t="s">
        <v>132</v>
      </c>
      <c r="F54" s="68">
        <v>35</v>
      </c>
      <c r="G54" s="65"/>
      <c r="H54" s="69"/>
      <c r="I54" s="70"/>
      <c r="J54" s="70"/>
      <c r="K54" s="34" t="s">
        <v>65</v>
      </c>
      <c r="L54" s="77">
        <v>54</v>
      </c>
      <c r="M54" s="77"/>
      <c r="N54" s="72"/>
      <c r="O54" s="79" t="s">
        <v>418</v>
      </c>
      <c r="P54" s="81">
        <v>43514.5047337963</v>
      </c>
      <c r="Q54" s="79" t="s">
        <v>434</v>
      </c>
      <c r="R54" s="79"/>
      <c r="S54" s="79"/>
      <c r="T54" s="79"/>
      <c r="U54" s="79"/>
      <c r="V54" s="82" t="s">
        <v>765</v>
      </c>
      <c r="W54" s="81">
        <v>43514.5047337963</v>
      </c>
      <c r="X54" s="82" t="s">
        <v>855</v>
      </c>
      <c r="Y54" s="79"/>
      <c r="Z54" s="79"/>
      <c r="AA54" s="85" t="s">
        <v>1078</v>
      </c>
      <c r="AB54" s="85" t="s">
        <v>1282</v>
      </c>
      <c r="AC54" s="79" t="b">
        <v>0</v>
      </c>
      <c r="AD54" s="79">
        <v>0</v>
      </c>
      <c r="AE54" s="85" t="s">
        <v>1291</v>
      </c>
      <c r="AF54" s="79" t="b">
        <v>0</v>
      </c>
      <c r="AG54" s="79" t="s">
        <v>1302</v>
      </c>
      <c r="AH54" s="79"/>
      <c r="AI54" s="85" t="s">
        <v>1289</v>
      </c>
      <c r="AJ54" s="79" t="b">
        <v>0</v>
      </c>
      <c r="AK54" s="79">
        <v>0</v>
      </c>
      <c r="AL54" s="85" t="s">
        <v>1289</v>
      </c>
      <c r="AM54" s="79" t="s">
        <v>1307</v>
      </c>
      <c r="AN54" s="79" t="b">
        <v>0</v>
      </c>
      <c r="AO54" s="85" t="s">
        <v>1282</v>
      </c>
      <c r="AP54" s="79" t="s">
        <v>176</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c r="BE54" s="49"/>
      <c r="BF54" s="48"/>
      <c r="BG54" s="49"/>
      <c r="BH54" s="48"/>
      <c r="BI54" s="49"/>
      <c r="BJ54" s="48"/>
      <c r="BK54" s="49"/>
      <c r="BL54" s="48"/>
    </row>
    <row r="55" spans="1:64" ht="15">
      <c r="A55" s="64" t="s">
        <v>230</v>
      </c>
      <c r="B55" s="64" t="s">
        <v>328</v>
      </c>
      <c r="C55" s="65" t="s">
        <v>3747</v>
      </c>
      <c r="D55" s="66">
        <v>3</v>
      </c>
      <c r="E55" s="67" t="s">
        <v>132</v>
      </c>
      <c r="F55" s="68">
        <v>35</v>
      </c>
      <c r="G55" s="65"/>
      <c r="H55" s="69"/>
      <c r="I55" s="70"/>
      <c r="J55" s="70"/>
      <c r="K55" s="34" t="s">
        <v>65</v>
      </c>
      <c r="L55" s="77">
        <v>55</v>
      </c>
      <c r="M55" s="77"/>
      <c r="N55" s="72"/>
      <c r="O55" s="79" t="s">
        <v>418</v>
      </c>
      <c r="P55" s="81">
        <v>43514.5047337963</v>
      </c>
      <c r="Q55" s="79" t="s">
        <v>434</v>
      </c>
      <c r="R55" s="79"/>
      <c r="S55" s="79"/>
      <c r="T55" s="79"/>
      <c r="U55" s="79"/>
      <c r="V55" s="82" t="s">
        <v>765</v>
      </c>
      <c r="W55" s="81">
        <v>43514.5047337963</v>
      </c>
      <c r="X55" s="82" t="s">
        <v>855</v>
      </c>
      <c r="Y55" s="79"/>
      <c r="Z55" s="79"/>
      <c r="AA55" s="85" t="s">
        <v>1078</v>
      </c>
      <c r="AB55" s="85" t="s">
        <v>1282</v>
      </c>
      <c r="AC55" s="79" t="b">
        <v>0</v>
      </c>
      <c r="AD55" s="79">
        <v>0</v>
      </c>
      <c r="AE55" s="85" t="s">
        <v>1291</v>
      </c>
      <c r="AF55" s="79" t="b">
        <v>0</v>
      </c>
      <c r="AG55" s="79" t="s">
        <v>1302</v>
      </c>
      <c r="AH55" s="79"/>
      <c r="AI55" s="85" t="s">
        <v>1289</v>
      </c>
      <c r="AJ55" s="79" t="b">
        <v>0</v>
      </c>
      <c r="AK55" s="79">
        <v>0</v>
      </c>
      <c r="AL55" s="85" t="s">
        <v>1289</v>
      </c>
      <c r="AM55" s="79" t="s">
        <v>1307</v>
      </c>
      <c r="AN55" s="79" t="b">
        <v>0</v>
      </c>
      <c r="AO55" s="85" t="s">
        <v>1282</v>
      </c>
      <c r="AP55" s="79" t="s">
        <v>176</v>
      </c>
      <c r="AQ55" s="79">
        <v>0</v>
      </c>
      <c r="AR55" s="79">
        <v>0</v>
      </c>
      <c r="AS55" s="79"/>
      <c r="AT55" s="79"/>
      <c r="AU55" s="79"/>
      <c r="AV55" s="79"/>
      <c r="AW55" s="79"/>
      <c r="AX55" s="79"/>
      <c r="AY55" s="79"/>
      <c r="AZ55" s="79"/>
      <c r="BA55">
        <v>1</v>
      </c>
      <c r="BB55" s="78" t="str">
        <f>REPLACE(INDEX(GroupVertices[Group],MATCH(Edges[[#This Row],[Vertex 1]],GroupVertices[Vertex],0)),1,1,"")</f>
        <v>6</v>
      </c>
      <c r="BC55" s="78" t="str">
        <f>REPLACE(INDEX(GroupVertices[Group],MATCH(Edges[[#This Row],[Vertex 2]],GroupVertices[Vertex],0)),1,1,"")</f>
        <v>6</v>
      </c>
      <c r="BD55" s="48"/>
      <c r="BE55" s="49"/>
      <c r="BF55" s="48"/>
      <c r="BG55" s="49"/>
      <c r="BH55" s="48"/>
      <c r="BI55" s="49"/>
      <c r="BJ55" s="48"/>
      <c r="BK55" s="49"/>
      <c r="BL55" s="48"/>
    </row>
    <row r="56" spans="1:64" ht="15">
      <c r="A56" s="64" t="s">
        <v>230</v>
      </c>
      <c r="B56" s="64" t="s">
        <v>329</v>
      </c>
      <c r="C56" s="65" t="s">
        <v>3747</v>
      </c>
      <c r="D56" s="66">
        <v>3</v>
      </c>
      <c r="E56" s="67" t="s">
        <v>132</v>
      </c>
      <c r="F56" s="68">
        <v>35</v>
      </c>
      <c r="G56" s="65"/>
      <c r="H56" s="69"/>
      <c r="I56" s="70"/>
      <c r="J56" s="70"/>
      <c r="K56" s="34" t="s">
        <v>65</v>
      </c>
      <c r="L56" s="77">
        <v>56</v>
      </c>
      <c r="M56" s="77"/>
      <c r="N56" s="72"/>
      <c r="O56" s="79" t="s">
        <v>418</v>
      </c>
      <c r="P56" s="81">
        <v>43514.5047337963</v>
      </c>
      <c r="Q56" s="79" t="s">
        <v>434</v>
      </c>
      <c r="R56" s="79"/>
      <c r="S56" s="79"/>
      <c r="T56" s="79"/>
      <c r="U56" s="79"/>
      <c r="V56" s="82" t="s">
        <v>765</v>
      </c>
      <c r="W56" s="81">
        <v>43514.5047337963</v>
      </c>
      <c r="X56" s="82" t="s">
        <v>855</v>
      </c>
      <c r="Y56" s="79"/>
      <c r="Z56" s="79"/>
      <c r="AA56" s="85" t="s">
        <v>1078</v>
      </c>
      <c r="AB56" s="85" t="s">
        <v>1282</v>
      </c>
      <c r="AC56" s="79" t="b">
        <v>0</v>
      </c>
      <c r="AD56" s="79">
        <v>0</v>
      </c>
      <c r="AE56" s="85" t="s">
        <v>1291</v>
      </c>
      <c r="AF56" s="79" t="b">
        <v>0</v>
      </c>
      <c r="AG56" s="79" t="s">
        <v>1302</v>
      </c>
      <c r="AH56" s="79"/>
      <c r="AI56" s="85" t="s">
        <v>1289</v>
      </c>
      <c r="AJ56" s="79" t="b">
        <v>0</v>
      </c>
      <c r="AK56" s="79">
        <v>0</v>
      </c>
      <c r="AL56" s="85" t="s">
        <v>1289</v>
      </c>
      <c r="AM56" s="79" t="s">
        <v>1307</v>
      </c>
      <c r="AN56" s="79" t="b">
        <v>0</v>
      </c>
      <c r="AO56" s="85" t="s">
        <v>1282</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c r="BE56" s="49"/>
      <c r="BF56" s="48"/>
      <c r="BG56" s="49"/>
      <c r="BH56" s="48"/>
      <c r="BI56" s="49"/>
      <c r="BJ56" s="48"/>
      <c r="BK56" s="49"/>
      <c r="BL56" s="48"/>
    </row>
    <row r="57" spans="1:64" ht="15">
      <c r="A57" s="64" t="s">
        <v>230</v>
      </c>
      <c r="B57" s="64" t="s">
        <v>330</v>
      </c>
      <c r="C57" s="65" t="s">
        <v>3747</v>
      </c>
      <c r="D57" s="66">
        <v>3</v>
      </c>
      <c r="E57" s="67" t="s">
        <v>132</v>
      </c>
      <c r="F57" s="68">
        <v>35</v>
      </c>
      <c r="G57" s="65"/>
      <c r="H57" s="69"/>
      <c r="I57" s="70"/>
      <c r="J57" s="70"/>
      <c r="K57" s="34" t="s">
        <v>65</v>
      </c>
      <c r="L57" s="77">
        <v>57</v>
      </c>
      <c r="M57" s="77"/>
      <c r="N57" s="72"/>
      <c r="O57" s="79" t="s">
        <v>418</v>
      </c>
      <c r="P57" s="81">
        <v>43514.5047337963</v>
      </c>
      <c r="Q57" s="79" t="s">
        <v>434</v>
      </c>
      <c r="R57" s="79"/>
      <c r="S57" s="79"/>
      <c r="T57" s="79"/>
      <c r="U57" s="79"/>
      <c r="V57" s="82" t="s">
        <v>765</v>
      </c>
      <c r="W57" s="81">
        <v>43514.5047337963</v>
      </c>
      <c r="X57" s="82" t="s">
        <v>855</v>
      </c>
      <c r="Y57" s="79"/>
      <c r="Z57" s="79"/>
      <c r="AA57" s="85" t="s">
        <v>1078</v>
      </c>
      <c r="AB57" s="85" t="s">
        <v>1282</v>
      </c>
      <c r="AC57" s="79" t="b">
        <v>0</v>
      </c>
      <c r="AD57" s="79">
        <v>0</v>
      </c>
      <c r="AE57" s="85" t="s">
        <v>1291</v>
      </c>
      <c r="AF57" s="79" t="b">
        <v>0</v>
      </c>
      <c r="AG57" s="79" t="s">
        <v>1302</v>
      </c>
      <c r="AH57" s="79"/>
      <c r="AI57" s="85" t="s">
        <v>1289</v>
      </c>
      <c r="AJ57" s="79" t="b">
        <v>0</v>
      </c>
      <c r="AK57" s="79">
        <v>0</v>
      </c>
      <c r="AL57" s="85" t="s">
        <v>1289</v>
      </c>
      <c r="AM57" s="79" t="s">
        <v>1307</v>
      </c>
      <c r="AN57" s="79" t="b">
        <v>0</v>
      </c>
      <c r="AO57" s="85" t="s">
        <v>1282</v>
      </c>
      <c r="AP57" s="79" t="s">
        <v>176</v>
      </c>
      <c r="AQ57" s="79">
        <v>0</v>
      </c>
      <c r="AR57" s="79">
        <v>0</v>
      </c>
      <c r="AS57" s="79"/>
      <c r="AT57" s="79"/>
      <c r="AU57" s="79"/>
      <c r="AV57" s="79"/>
      <c r="AW57" s="79"/>
      <c r="AX57" s="79"/>
      <c r="AY57" s="79"/>
      <c r="AZ57" s="79"/>
      <c r="BA57">
        <v>1</v>
      </c>
      <c r="BB57" s="78" t="str">
        <f>REPLACE(INDEX(GroupVertices[Group],MATCH(Edges[[#This Row],[Vertex 1]],GroupVertices[Vertex],0)),1,1,"")</f>
        <v>6</v>
      </c>
      <c r="BC57" s="78" t="str">
        <f>REPLACE(INDEX(GroupVertices[Group],MATCH(Edges[[#This Row],[Vertex 2]],GroupVertices[Vertex],0)),1,1,"")</f>
        <v>6</v>
      </c>
      <c r="BD57" s="48"/>
      <c r="BE57" s="49"/>
      <c r="BF57" s="48"/>
      <c r="BG57" s="49"/>
      <c r="BH57" s="48"/>
      <c r="BI57" s="49"/>
      <c r="BJ57" s="48"/>
      <c r="BK57" s="49"/>
      <c r="BL57" s="48"/>
    </row>
    <row r="58" spans="1:64" ht="15">
      <c r="A58" s="64" t="s">
        <v>230</v>
      </c>
      <c r="B58" s="64" t="s">
        <v>331</v>
      </c>
      <c r="C58" s="65" t="s">
        <v>3747</v>
      </c>
      <c r="D58" s="66">
        <v>3</v>
      </c>
      <c r="E58" s="67" t="s">
        <v>132</v>
      </c>
      <c r="F58" s="68">
        <v>35</v>
      </c>
      <c r="G58" s="65"/>
      <c r="H58" s="69"/>
      <c r="I58" s="70"/>
      <c r="J58" s="70"/>
      <c r="K58" s="34" t="s">
        <v>65</v>
      </c>
      <c r="L58" s="77">
        <v>58</v>
      </c>
      <c r="M58" s="77"/>
      <c r="N58" s="72"/>
      <c r="O58" s="79" t="s">
        <v>418</v>
      </c>
      <c r="P58" s="81">
        <v>43514.5047337963</v>
      </c>
      <c r="Q58" s="79" t="s">
        <v>434</v>
      </c>
      <c r="R58" s="79"/>
      <c r="S58" s="79"/>
      <c r="T58" s="79"/>
      <c r="U58" s="79"/>
      <c r="V58" s="82" t="s">
        <v>765</v>
      </c>
      <c r="W58" s="81">
        <v>43514.5047337963</v>
      </c>
      <c r="X58" s="82" t="s">
        <v>855</v>
      </c>
      <c r="Y58" s="79"/>
      <c r="Z58" s="79"/>
      <c r="AA58" s="85" t="s">
        <v>1078</v>
      </c>
      <c r="AB58" s="85" t="s">
        <v>1282</v>
      </c>
      <c r="AC58" s="79" t="b">
        <v>0</v>
      </c>
      <c r="AD58" s="79">
        <v>0</v>
      </c>
      <c r="AE58" s="85" t="s">
        <v>1291</v>
      </c>
      <c r="AF58" s="79" t="b">
        <v>0</v>
      </c>
      <c r="AG58" s="79" t="s">
        <v>1302</v>
      </c>
      <c r="AH58" s="79"/>
      <c r="AI58" s="85" t="s">
        <v>1289</v>
      </c>
      <c r="AJ58" s="79" t="b">
        <v>0</v>
      </c>
      <c r="AK58" s="79">
        <v>0</v>
      </c>
      <c r="AL58" s="85" t="s">
        <v>1289</v>
      </c>
      <c r="AM58" s="79" t="s">
        <v>1307</v>
      </c>
      <c r="AN58" s="79" t="b">
        <v>0</v>
      </c>
      <c r="AO58" s="85" t="s">
        <v>1282</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6</v>
      </c>
      <c r="BD58" s="48"/>
      <c r="BE58" s="49"/>
      <c r="BF58" s="48"/>
      <c r="BG58" s="49"/>
      <c r="BH58" s="48"/>
      <c r="BI58" s="49"/>
      <c r="BJ58" s="48"/>
      <c r="BK58" s="49"/>
      <c r="BL58" s="48"/>
    </row>
    <row r="59" spans="1:64" ht="15">
      <c r="A59" s="64" t="s">
        <v>230</v>
      </c>
      <c r="B59" s="64" t="s">
        <v>332</v>
      </c>
      <c r="C59" s="65" t="s">
        <v>3747</v>
      </c>
      <c r="D59" s="66">
        <v>3</v>
      </c>
      <c r="E59" s="67" t="s">
        <v>132</v>
      </c>
      <c r="F59" s="68">
        <v>35</v>
      </c>
      <c r="G59" s="65"/>
      <c r="H59" s="69"/>
      <c r="I59" s="70"/>
      <c r="J59" s="70"/>
      <c r="K59" s="34" t="s">
        <v>65</v>
      </c>
      <c r="L59" s="77">
        <v>59</v>
      </c>
      <c r="M59" s="77"/>
      <c r="N59" s="72"/>
      <c r="O59" s="79" t="s">
        <v>418</v>
      </c>
      <c r="P59" s="81">
        <v>43514.5047337963</v>
      </c>
      <c r="Q59" s="79" t="s">
        <v>434</v>
      </c>
      <c r="R59" s="79"/>
      <c r="S59" s="79"/>
      <c r="T59" s="79"/>
      <c r="U59" s="79"/>
      <c r="V59" s="82" t="s">
        <v>765</v>
      </c>
      <c r="W59" s="81">
        <v>43514.5047337963</v>
      </c>
      <c r="X59" s="82" t="s">
        <v>855</v>
      </c>
      <c r="Y59" s="79"/>
      <c r="Z59" s="79"/>
      <c r="AA59" s="85" t="s">
        <v>1078</v>
      </c>
      <c r="AB59" s="85" t="s">
        <v>1282</v>
      </c>
      <c r="AC59" s="79" t="b">
        <v>0</v>
      </c>
      <c r="AD59" s="79">
        <v>0</v>
      </c>
      <c r="AE59" s="85" t="s">
        <v>1291</v>
      </c>
      <c r="AF59" s="79" t="b">
        <v>0</v>
      </c>
      <c r="AG59" s="79" t="s">
        <v>1302</v>
      </c>
      <c r="AH59" s="79"/>
      <c r="AI59" s="85" t="s">
        <v>1289</v>
      </c>
      <c r="AJ59" s="79" t="b">
        <v>0</v>
      </c>
      <c r="AK59" s="79">
        <v>0</v>
      </c>
      <c r="AL59" s="85" t="s">
        <v>1289</v>
      </c>
      <c r="AM59" s="79" t="s">
        <v>1307</v>
      </c>
      <c r="AN59" s="79" t="b">
        <v>0</v>
      </c>
      <c r="AO59" s="85" t="s">
        <v>1282</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6</v>
      </c>
      <c r="BD59" s="48"/>
      <c r="BE59" s="49"/>
      <c r="BF59" s="48"/>
      <c r="BG59" s="49"/>
      <c r="BH59" s="48"/>
      <c r="BI59" s="49"/>
      <c r="BJ59" s="48"/>
      <c r="BK59" s="49"/>
      <c r="BL59" s="48"/>
    </row>
    <row r="60" spans="1:64" ht="15">
      <c r="A60" s="64" t="s">
        <v>230</v>
      </c>
      <c r="B60" s="64" t="s">
        <v>333</v>
      </c>
      <c r="C60" s="65" t="s">
        <v>3747</v>
      </c>
      <c r="D60" s="66">
        <v>3</v>
      </c>
      <c r="E60" s="67" t="s">
        <v>132</v>
      </c>
      <c r="F60" s="68">
        <v>35</v>
      </c>
      <c r="G60" s="65"/>
      <c r="H60" s="69"/>
      <c r="I60" s="70"/>
      <c r="J60" s="70"/>
      <c r="K60" s="34" t="s">
        <v>65</v>
      </c>
      <c r="L60" s="77">
        <v>60</v>
      </c>
      <c r="M60" s="77"/>
      <c r="N60" s="72"/>
      <c r="O60" s="79" t="s">
        <v>418</v>
      </c>
      <c r="P60" s="81">
        <v>43514.5047337963</v>
      </c>
      <c r="Q60" s="79" t="s">
        <v>434</v>
      </c>
      <c r="R60" s="79"/>
      <c r="S60" s="79"/>
      <c r="T60" s="79"/>
      <c r="U60" s="79"/>
      <c r="V60" s="82" t="s">
        <v>765</v>
      </c>
      <c r="W60" s="81">
        <v>43514.5047337963</v>
      </c>
      <c r="X60" s="82" t="s">
        <v>855</v>
      </c>
      <c r="Y60" s="79"/>
      <c r="Z60" s="79"/>
      <c r="AA60" s="85" t="s">
        <v>1078</v>
      </c>
      <c r="AB60" s="85" t="s">
        <v>1282</v>
      </c>
      <c r="AC60" s="79" t="b">
        <v>0</v>
      </c>
      <c r="AD60" s="79">
        <v>0</v>
      </c>
      <c r="AE60" s="85" t="s">
        <v>1291</v>
      </c>
      <c r="AF60" s="79" t="b">
        <v>0</v>
      </c>
      <c r="AG60" s="79" t="s">
        <v>1302</v>
      </c>
      <c r="AH60" s="79"/>
      <c r="AI60" s="85" t="s">
        <v>1289</v>
      </c>
      <c r="AJ60" s="79" t="b">
        <v>0</v>
      </c>
      <c r="AK60" s="79">
        <v>0</v>
      </c>
      <c r="AL60" s="85" t="s">
        <v>1289</v>
      </c>
      <c r="AM60" s="79" t="s">
        <v>1307</v>
      </c>
      <c r="AN60" s="79" t="b">
        <v>0</v>
      </c>
      <c r="AO60" s="85" t="s">
        <v>1282</v>
      </c>
      <c r="AP60" s="79" t="s">
        <v>176</v>
      </c>
      <c r="AQ60" s="79">
        <v>0</v>
      </c>
      <c r="AR60" s="79">
        <v>0</v>
      </c>
      <c r="AS60" s="79"/>
      <c r="AT60" s="79"/>
      <c r="AU60" s="79"/>
      <c r="AV60" s="79"/>
      <c r="AW60" s="79"/>
      <c r="AX60" s="79"/>
      <c r="AY60" s="79"/>
      <c r="AZ60" s="79"/>
      <c r="BA60">
        <v>1</v>
      </c>
      <c r="BB60" s="78" t="str">
        <f>REPLACE(INDEX(GroupVertices[Group],MATCH(Edges[[#This Row],[Vertex 1]],GroupVertices[Vertex],0)),1,1,"")</f>
        <v>6</v>
      </c>
      <c r="BC60" s="78" t="str">
        <f>REPLACE(INDEX(GroupVertices[Group],MATCH(Edges[[#This Row],[Vertex 2]],GroupVertices[Vertex],0)),1,1,"")</f>
        <v>6</v>
      </c>
      <c r="BD60" s="48"/>
      <c r="BE60" s="49"/>
      <c r="BF60" s="48"/>
      <c r="BG60" s="49"/>
      <c r="BH60" s="48"/>
      <c r="BI60" s="49"/>
      <c r="BJ60" s="48"/>
      <c r="BK60" s="49"/>
      <c r="BL60" s="48"/>
    </row>
    <row r="61" spans="1:64" ht="15">
      <c r="A61" s="64" t="s">
        <v>230</v>
      </c>
      <c r="B61" s="64" t="s">
        <v>334</v>
      </c>
      <c r="C61" s="65" t="s">
        <v>3747</v>
      </c>
      <c r="D61" s="66">
        <v>3</v>
      </c>
      <c r="E61" s="67" t="s">
        <v>132</v>
      </c>
      <c r="F61" s="68">
        <v>35</v>
      </c>
      <c r="G61" s="65"/>
      <c r="H61" s="69"/>
      <c r="I61" s="70"/>
      <c r="J61" s="70"/>
      <c r="K61" s="34" t="s">
        <v>65</v>
      </c>
      <c r="L61" s="77">
        <v>61</v>
      </c>
      <c r="M61" s="77"/>
      <c r="N61" s="72"/>
      <c r="O61" s="79" t="s">
        <v>418</v>
      </c>
      <c r="P61" s="81">
        <v>43514.5047337963</v>
      </c>
      <c r="Q61" s="79" t="s">
        <v>434</v>
      </c>
      <c r="R61" s="79"/>
      <c r="S61" s="79"/>
      <c r="T61" s="79"/>
      <c r="U61" s="79"/>
      <c r="V61" s="82" t="s">
        <v>765</v>
      </c>
      <c r="W61" s="81">
        <v>43514.5047337963</v>
      </c>
      <c r="X61" s="82" t="s">
        <v>855</v>
      </c>
      <c r="Y61" s="79"/>
      <c r="Z61" s="79"/>
      <c r="AA61" s="85" t="s">
        <v>1078</v>
      </c>
      <c r="AB61" s="85" t="s">
        <v>1282</v>
      </c>
      <c r="AC61" s="79" t="b">
        <v>0</v>
      </c>
      <c r="AD61" s="79">
        <v>0</v>
      </c>
      <c r="AE61" s="85" t="s">
        <v>1291</v>
      </c>
      <c r="AF61" s="79" t="b">
        <v>0</v>
      </c>
      <c r="AG61" s="79" t="s">
        <v>1302</v>
      </c>
      <c r="AH61" s="79"/>
      <c r="AI61" s="85" t="s">
        <v>1289</v>
      </c>
      <c r="AJ61" s="79" t="b">
        <v>0</v>
      </c>
      <c r="AK61" s="79">
        <v>0</v>
      </c>
      <c r="AL61" s="85" t="s">
        <v>1289</v>
      </c>
      <c r="AM61" s="79" t="s">
        <v>1307</v>
      </c>
      <c r="AN61" s="79" t="b">
        <v>0</v>
      </c>
      <c r="AO61" s="85" t="s">
        <v>1282</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6</v>
      </c>
      <c r="BD61" s="48"/>
      <c r="BE61" s="49"/>
      <c r="BF61" s="48"/>
      <c r="BG61" s="49"/>
      <c r="BH61" s="48"/>
      <c r="BI61" s="49"/>
      <c r="BJ61" s="48"/>
      <c r="BK61" s="49"/>
      <c r="BL61" s="48"/>
    </row>
    <row r="62" spans="1:64" ht="15">
      <c r="A62" s="64" t="s">
        <v>230</v>
      </c>
      <c r="B62" s="64" t="s">
        <v>335</v>
      </c>
      <c r="C62" s="65" t="s">
        <v>3747</v>
      </c>
      <c r="D62" s="66">
        <v>3</v>
      </c>
      <c r="E62" s="67" t="s">
        <v>132</v>
      </c>
      <c r="F62" s="68">
        <v>35</v>
      </c>
      <c r="G62" s="65"/>
      <c r="H62" s="69"/>
      <c r="I62" s="70"/>
      <c r="J62" s="70"/>
      <c r="K62" s="34" t="s">
        <v>65</v>
      </c>
      <c r="L62" s="77">
        <v>62</v>
      </c>
      <c r="M62" s="77"/>
      <c r="N62" s="72"/>
      <c r="O62" s="79" t="s">
        <v>418</v>
      </c>
      <c r="P62" s="81">
        <v>43514.5047337963</v>
      </c>
      <c r="Q62" s="79" t="s">
        <v>434</v>
      </c>
      <c r="R62" s="79"/>
      <c r="S62" s="79"/>
      <c r="T62" s="79"/>
      <c r="U62" s="79"/>
      <c r="V62" s="82" t="s">
        <v>765</v>
      </c>
      <c r="W62" s="81">
        <v>43514.5047337963</v>
      </c>
      <c r="X62" s="82" t="s">
        <v>855</v>
      </c>
      <c r="Y62" s="79"/>
      <c r="Z62" s="79"/>
      <c r="AA62" s="85" t="s">
        <v>1078</v>
      </c>
      <c r="AB62" s="85" t="s">
        <v>1282</v>
      </c>
      <c r="AC62" s="79" t="b">
        <v>0</v>
      </c>
      <c r="AD62" s="79">
        <v>0</v>
      </c>
      <c r="AE62" s="85" t="s">
        <v>1291</v>
      </c>
      <c r="AF62" s="79" t="b">
        <v>0</v>
      </c>
      <c r="AG62" s="79" t="s">
        <v>1302</v>
      </c>
      <c r="AH62" s="79"/>
      <c r="AI62" s="85" t="s">
        <v>1289</v>
      </c>
      <c r="AJ62" s="79" t="b">
        <v>0</v>
      </c>
      <c r="AK62" s="79">
        <v>0</v>
      </c>
      <c r="AL62" s="85" t="s">
        <v>1289</v>
      </c>
      <c r="AM62" s="79" t="s">
        <v>1307</v>
      </c>
      <c r="AN62" s="79" t="b">
        <v>0</v>
      </c>
      <c r="AO62" s="85" t="s">
        <v>1282</v>
      </c>
      <c r="AP62" s="79" t="s">
        <v>176</v>
      </c>
      <c r="AQ62" s="79">
        <v>0</v>
      </c>
      <c r="AR62" s="79">
        <v>0</v>
      </c>
      <c r="AS62" s="79"/>
      <c r="AT62" s="79"/>
      <c r="AU62" s="79"/>
      <c r="AV62" s="79"/>
      <c r="AW62" s="79"/>
      <c r="AX62" s="79"/>
      <c r="AY62" s="79"/>
      <c r="AZ62" s="79"/>
      <c r="BA62">
        <v>1</v>
      </c>
      <c r="BB62" s="78" t="str">
        <f>REPLACE(INDEX(GroupVertices[Group],MATCH(Edges[[#This Row],[Vertex 1]],GroupVertices[Vertex],0)),1,1,"")</f>
        <v>6</v>
      </c>
      <c r="BC62" s="78" t="str">
        <f>REPLACE(INDEX(GroupVertices[Group],MATCH(Edges[[#This Row],[Vertex 2]],GroupVertices[Vertex],0)),1,1,"")</f>
        <v>6</v>
      </c>
      <c r="BD62" s="48"/>
      <c r="BE62" s="49"/>
      <c r="BF62" s="48"/>
      <c r="BG62" s="49"/>
      <c r="BH62" s="48"/>
      <c r="BI62" s="49"/>
      <c r="BJ62" s="48"/>
      <c r="BK62" s="49"/>
      <c r="BL62" s="48"/>
    </row>
    <row r="63" spans="1:64" ht="15">
      <c r="A63" s="64" t="s">
        <v>230</v>
      </c>
      <c r="B63" s="64" t="s">
        <v>336</v>
      </c>
      <c r="C63" s="65" t="s">
        <v>3747</v>
      </c>
      <c r="D63" s="66">
        <v>3</v>
      </c>
      <c r="E63" s="67" t="s">
        <v>132</v>
      </c>
      <c r="F63" s="68">
        <v>35</v>
      </c>
      <c r="G63" s="65"/>
      <c r="H63" s="69"/>
      <c r="I63" s="70"/>
      <c r="J63" s="70"/>
      <c r="K63" s="34" t="s">
        <v>65</v>
      </c>
      <c r="L63" s="77">
        <v>63</v>
      </c>
      <c r="M63" s="77"/>
      <c r="N63" s="72"/>
      <c r="O63" s="79" t="s">
        <v>418</v>
      </c>
      <c r="P63" s="81">
        <v>43514.5047337963</v>
      </c>
      <c r="Q63" s="79" t="s">
        <v>434</v>
      </c>
      <c r="R63" s="79"/>
      <c r="S63" s="79"/>
      <c r="T63" s="79"/>
      <c r="U63" s="79"/>
      <c r="V63" s="82" t="s">
        <v>765</v>
      </c>
      <c r="W63" s="81">
        <v>43514.5047337963</v>
      </c>
      <c r="X63" s="82" t="s">
        <v>855</v>
      </c>
      <c r="Y63" s="79"/>
      <c r="Z63" s="79"/>
      <c r="AA63" s="85" t="s">
        <v>1078</v>
      </c>
      <c r="AB63" s="85" t="s">
        <v>1282</v>
      </c>
      <c r="AC63" s="79" t="b">
        <v>0</v>
      </c>
      <c r="AD63" s="79">
        <v>0</v>
      </c>
      <c r="AE63" s="85" t="s">
        <v>1291</v>
      </c>
      <c r="AF63" s="79" t="b">
        <v>0</v>
      </c>
      <c r="AG63" s="79" t="s">
        <v>1302</v>
      </c>
      <c r="AH63" s="79"/>
      <c r="AI63" s="85" t="s">
        <v>1289</v>
      </c>
      <c r="AJ63" s="79" t="b">
        <v>0</v>
      </c>
      <c r="AK63" s="79">
        <v>0</v>
      </c>
      <c r="AL63" s="85" t="s">
        <v>1289</v>
      </c>
      <c r="AM63" s="79" t="s">
        <v>1307</v>
      </c>
      <c r="AN63" s="79" t="b">
        <v>0</v>
      </c>
      <c r="AO63" s="85" t="s">
        <v>1282</v>
      </c>
      <c r="AP63" s="79" t="s">
        <v>176</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6</v>
      </c>
      <c r="BD63" s="48">
        <v>0</v>
      </c>
      <c r="BE63" s="49">
        <v>0</v>
      </c>
      <c r="BF63" s="48">
        <v>0</v>
      </c>
      <c r="BG63" s="49">
        <v>0</v>
      </c>
      <c r="BH63" s="48">
        <v>0</v>
      </c>
      <c r="BI63" s="49">
        <v>0</v>
      </c>
      <c r="BJ63" s="48">
        <v>20</v>
      </c>
      <c r="BK63" s="49">
        <v>100</v>
      </c>
      <c r="BL63" s="48">
        <v>20</v>
      </c>
    </row>
    <row r="64" spans="1:64" ht="15">
      <c r="A64" s="64" t="s">
        <v>230</v>
      </c>
      <c r="B64" s="64" t="s">
        <v>303</v>
      </c>
      <c r="C64" s="65" t="s">
        <v>3747</v>
      </c>
      <c r="D64" s="66">
        <v>3</v>
      </c>
      <c r="E64" s="67" t="s">
        <v>132</v>
      </c>
      <c r="F64" s="68">
        <v>35</v>
      </c>
      <c r="G64" s="65"/>
      <c r="H64" s="69"/>
      <c r="I64" s="70"/>
      <c r="J64" s="70"/>
      <c r="K64" s="34" t="s">
        <v>65</v>
      </c>
      <c r="L64" s="77">
        <v>64</v>
      </c>
      <c r="M64" s="77"/>
      <c r="N64" s="72"/>
      <c r="O64" s="79" t="s">
        <v>418</v>
      </c>
      <c r="P64" s="81">
        <v>43514.5047337963</v>
      </c>
      <c r="Q64" s="79" t="s">
        <v>434</v>
      </c>
      <c r="R64" s="79"/>
      <c r="S64" s="79"/>
      <c r="T64" s="79"/>
      <c r="U64" s="79"/>
      <c r="V64" s="82" t="s">
        <v>765</v>
      </c>
      <c r="W64" s="81">
        <v>43514.5047337963</v>
      </c>
      <c r="X64" s="82" t="s">
        <v>855</v>
      </c>
      <c r="Y64" s="79"/>
      <c r="Z64" s="79"/>
      <c r="AA64" s="85" t="s">
        <v>1078</v>
      </c>
      <c r="AB64" s="85" t="s">
        <v>1282</v>
      </c>
      <c r="AC64" s="79" t="b">
        <v>0</v>
      </c>
      <c r="AD64" s="79">
        <v>0</v>
      </c>
      <c r="AE64" s="85" t="s">
        <v>1291</v>
      </c>
      <c r="AF64" s="79" t="b">
        <v>0</v>
      </c>
      <c r="AG64" s="79" t="s">
        <v>1302</v>
      </c>
      <c r="AH64" s="79"/>
      <c r="AI64" s="85" t="s">
        <v>1289</v>
      </c>
      <c r="AJ64" s="79" t="b">
        <v>0</v>
      </c>
      <c r="AK64" s="79">
        <v>0</v>
      </c>
      <c r="AL64" s="85" t="s">
        <v>1289</v>
      </c>
      <c r="AM64" s="79" t="s">
        <v>1307</v>
      </c>
      <c r="AN64" s="79" t="b">
        <v>0</v>
      </c>
      <c r="AO64" s="85" t="s">
        <v>1282</v>
      </c>
      <c r="AP64" s="79" t="s">
        <v>176</v>
      </c>
      <c r="AQ64" s="79">
        <v>0</v>
      </c>
      <c r="AR64" s="79">
        <v>0</v>
      </c>
      <c r="AS64" s="79"/>
      <c r="AT64" s="79"/>
      <c r="AU64" s="79"/>
      <c r="AV64" s="79"/>
      <c r="AW64" s="79"/>
      <c r="AX64" s="79"/>
      <c r="AY64" s="79"/>
      <c r="AZ64" s="79"/>
      <c r="BA64">
        <v>1</v>
      </c>
      <c r="BB64" s="78" t="str">
        <f>REPLACE(INDEX(GroupVertices[Group],MATCH(Edges[[#This Row],[Vertex 1]],GroupVertices[Vertex],0)),1,1,"")</f>
        <v>6</v>
      </c>
      <c r="BC64" s="78" t="str">
        <f>REPLACE(INDEX(GroupVertices[Group],MATCH(Edges[[#This Row],[Vertex 2]],GroupVertices[Vertex],0)),1,1,"")</f>
        <v>2</v>
      </c>
      <c r="BD64" s="48"/>
      <c r="BE64" s="49"/>
      <c r="BF64" s="48"/>
      <c r="BG64" s="49"/>
      <c r="BH64" s="48"/>
      <c r="BI64" s="49"/>
      <c r="BJ64" s="48"/>
      <c r="BK64" s="49"/>
      <c r="BL64" s="48"/>
    </row>
    <row r="65" spans="1:64" ht="15">
      <c r="A65" s="64" t="s">
        <v>230</v>
      </c>
      <c r="B65" s="64" t="s">
        <v>292</v>
      </c>
      <c r="C65" s="65" t="s">
        <v>3747</v>
      </c>
      <c r="D65" s="66">
        <v>3</v>
      </c>
      <c r="E65" s="67" t="s">
        <v>132</v>
      </c>
      <c r="F65" s="68">
        <v>35</v>
      </c>
      <c r="G65" s="65"/>
      <c r="H65" s="69"/>
      <c r="I65" s="70"/>
      <c r="J65" s="70"/>
      <c r="K65" s="34" t="s">
        <v>65</v>
      </c>
      <c r="L65" s="77">
        <v>65</v>
      </c>
      <c r="M65" s="77"/>
      <c r="N65" s="72"/>
      <c r="O65" s="79" t="s">
        <v>418</v>
      </c>
      <c r="P65" s="81">
        <v>43514.5047337963</v>
      </c>
      <c r="Q65" s="79" t="s">
        <v>434</v>
      </c>
      <c r="R65" s="79"/>
      <c r="S65" s="79"/>
      <c r="T65" s="79"/>
      <c r="U65" s="79"/>
      <c r="V65" s="82" t="s">
        <v>765</v>
      </c>
      <c r="W65" s="81">
        <v>43514.5047337963</v>
      </c>
      <c r="X65" s="82" t="s">
        <v>855</v>
      </c>
      <c r="Y65" s="79"/>
      <c r="Z65" s="79"/>
      <c r="AA65" s="85" t="s">
        <v>1078</v>
      </c>
      <c r="AB65" s="85" t="s">
        <v>1282</v>
      </c>
      <c r="AC65" s="79" t="b">
        <v>0</v>
      </c>
      <c r="AD65" s="79">
        <v>0</v>
      </c>
      <c r="AE65" s="85" t="s">
        <v>1291</v>
      </c>
      <c r="AF65" s="79" t="b">
        <v>0</v>
      </c>
      <c r="AG65" s="79" t="s">
        <v>1302</v>
      </c>
      <c r="AH65" s="79"/>
      <c r="AI65" s="85" t="s">
        <v>1289</v>
      </c>
      <c r="AJ65" s="79" t="b">
        <v>0</v>
      </c>
      <c r="AK65" s="79">
        <v>0</v>
      </c>
      <c r="AL65" s="85" t="s">
        <v>1289</v>
      </c>
      <c r="AM65" s="79" t="s">
        <v>1307</v>
      </c>
      <c r="AN65" s="79" t="b">
        <v>0</v>
      </c>
      <c r="AO65" s="85" t="s">
        <v>1282</v>
      </c>
      <c r="AP65" s="79" t="s">
        <v>176</v>
      </c>
      <c r="AQ65" s="79">
        <v>0</v>
      </c>
      <c r="AR65" s="79">
        <v>0</v>
      </c>
      <c r="AS65" s="79"/>
      <c r="AT65" s="79"/>
      <c r="AU65" s="79"/>
      <c r="AV65" s="79"/>
      <c r="AW65" s="79"/>
      <c r="AX65" s="79"/>
      <c r="AY65" s="79"/>
      <c r="AZ65" s="79"/>
      <c r="BA65">
        <v>1</v>
      </c>
      <c r="BB65" s="78" t="str">
        <f>REPLACE(INDEX(GroupVertices[Group],MATCH(Edges[[#This Row],[Vertex 1]],GroupVertices[Vertex],0)),1,1,"")</f>
        <v>6</v>
      </c>
      <c r="BC65" s="78" t="str">
        <f>REPLACE(INDEX(GroupVertices[Group],MATCH(Edges[[#This Row],[Vertex 2]],GroupVertices[Vertex],0)),1,1,"")</f>
        <v>1</v>
      </c>
      <c r="BD65" s="48"/>
      <c r="BE65" s="49"/>
      <c r="BF65" s="48"/>
      <c r="BG65" s="49"/>
      <c r="BH65" s="48"/>
      <c r="BI65" s="49"/>
      <c r="BJ65" s="48"/>
      <c r="BK65" s="49"/>
      <c r="BL65" s="48"/>
    </row>
    <row r="66" spans="1:64" ht="15">
      <c r="A66" s="64" t="s">
        <v>231</v>
      </c>
      <c r="B66" s="64" t="s">
        <v>292</v>
      </c>
      <c r="C66" s="65" t="s">
        <v>3748</v>
      </c>
      <c r="D66" s="66">
        <v>4.166666666666667</v>
      </c>
      <c r="E66" s="67" t="s">
        <v>136</v>
      </c>
      <c r="F66" s="68">
        <v>31.166666666666668</v>
      </c>
      <c r="G66" s="65"/>
      <c r="H66" s="69"/>
      <c r="I66" s="70"/>
      <c r="J66" s="70"/>
      <c r="K66" s="34" t="s">
        <v>65</v>
      </c>
      <c r="L66" s="77">
        <v>66</v>
      </c>
      <c r="M66" s="77"/>
      <c r="N66" s="72"/>
      <c r="O66" s="79" t="s">
        <v>418</v>
      </c>
      <c r="P66" s="81">
        <v>43503.58699074074</v>
      </c>
      <c r="Q66" s="79" t="s">
        <v>435</v>
      </c>
      <c r="R66" s="79" t="s">
        <v>603</v>
      </c>
      <c r="S66" s="79" t="s">
        <v>673</v>
      </c>
      <c r="T66" s="79" t="s">
        <v>704</v>
      </c>
      <c r="U66" s="79"/>
      <c r="V66" s="82" t="s">
        <v>766</v>
      </c>
      <c r="W66" s="81">
        <v>43503.58699074074</v>
      </c>
      <c r="X66" s="82" t="s">
        <v>856</v>
      </c>
      <c r="Y66" s="79"/>
      <c r="Z66" s="79"/>
      <c r="AA66" s="85" t="s">
        <v>1079</v>
      </c>
      <c r="AB66" s="79"/>
      <c r="AC66" s="79" t="b">
        <v>0</v>
      </c>
      <c r="AD66" s="79">
        <v>0</v>
      </c>
      <c r="AE66" s="85" t="s">
        <v>1289</v>
      </c>
      <c r="AF66" s="79" t="b">
        <v>0</v>
      </c>
      <c r="AG66" s="79" t="s">
        <v>1302</v>
      </c>
      <c r="AH66" s="79"/>
      <c r="AI66" s="85" t="s">
        <v>1289</v>
      </c>
      <c r="AJ66" s="79" t="b">
        <v>0</v>
      </c>
      <c r="AK66" s="79">
        <v>0</v>
      </c>
      <c r="AL66" s="85" t="s">
        <v>1289</v>
      </c>
      <c r="AM66" s="79" t="s">
        <v>1309</v>
      </c>
      <c r="AN66" s="79" t="b">
        <v>0</v>
      </c>
      <c r="AO66" s="85" t="s">
        <v>1079</v>
      </c>
      <c r="AP66" s="79" t="s">
        <v>176</v>
      </c>
      <c r="AQ66" s="79">
        <v>0</v>
      </c>
      <c r="AR66" s="79">
        <v>0</v>
      </c>
      <c r="AS66" s="79"/>
      <c r="AT66" s="79"/>
      <c r="AU66" s="79"/>
      <c r="AV66" s="79"/>
      <c r="AW66" s="79"/>
      <c r="AX66" s="79"/>
      <c r="AY66" s="79"/>
      <c r="AZ66" s="79"/>
      <c r="BA66">
        <v>2</v>
      </c>
      <c r="BB66" s="78" t="str">
        <f>REPLACE(INDEX(GroupVertices[Group],MATCH(Edges[[#This Row],[Vertex 1]],GroupVertices[Vertex],0)),1,1,"")</f>
        <v>8</v>
      </c>
      <c r="BC66" s="78" t="str">
        <f>REPLACE(INDEX(GroupVertices[Group],MATCH(Edges[[#This Row],[Vertex 2]],GroupVertices[Vertex],0)),1,1,"")</f>
        <v>1</v>
      </c>
      <c r="BD66" s="48"/>
      <c r="BE66" s="49"/>
      <c r="BF66" s="48"/>
      <c r="BG66" s="49"/>
      <c r="BH66" s="48"/>
      <c r="BI66" s="49"/>
      <c r="BJ66" s="48"/>
      <c r="BK66" s="49"/>
      <c r="BL66" s="48"/>
    </row>
    <row r="67" spans="1:64" ht="15">
      <c r="A67" s="64" t="s">
        <v>231</v>
      </c>
      <c r="B67" s="64" t="s">
        <v>337</v>
      </c>
      <c r="C67" s="65" t="s">
        <v>3748</v>
      </c>
      <c r="D67" s="66">
        <v>4.166666666666667</v>
      </c>
      <c r="E67" s="67" t="s">
        <v>136</v>
      </c>
      <c r="F67" s="68">
        <v>31.166666666666668</v>
      </c>
      <c r="G67" s="65"/>
      <c r="H67" s="69"/>
      <c r="I67" s="70"/>
      <c r="J67" s="70"/>
      <c r="K67" s="34" t="s">
        <v>65</v>
      </c>
      <c r="L67" s="77">
        <v>67</v>
      </c>
      <c r="M67" s="77"/>
      <c r="N67" s="72"/>
      <c r="O67" s="79" t="s">
        <v>418</v>
      </c>
      <c r="P67" s="81">
        <v>43503.58699074074</v>
      </c>
      <c r="Q67" s="79" t="s">
        <v>435</v>
      </c>
      <c r="R67" s="79" t="s">
        <v>603</v>
      </c>
      <c r="S67" s="79" t="s">
        <v>673</v>
      </c>
      <c r="T67" s="79" t="s">
        <v>704</v>
      </c>
      <c r="U67" s="79"/>
      <c r="V67" s="82" t="s">
        <v>766</v>
      </c>
      <c r="W67" s="81">
        <v>43503.58699074074</v>
      </c>
      <c r="X67" s="82" t="s">
        <v>856</v>
      </c>
      <c r="Y67" s="79"/>
      <c r="Z67" s="79"/>
      <c r="AA67" s="85" t="s">
        <v>1079</v>
      </c>
      <c r="AB67" s="79"/>
      <c r="AC67" s="79" t="b">
        <v>0</v>
      </c>
      <c r="AD67" s="79">
        <v>0</v>
      </c>
      <c r="AE67" s="85" t="s">
        <v>1289</v>
      </c>
      <c r="AF67" s="79" t="b">
        <v>0</v>
      </c>
      <c r="AG67" s="79" t="s">
        <v>1302</v>
      </c>
      <c r="AH67" s="79"/>
      <c r="AI67" s="85" t="s">
        <v>1289</v>
      </c>
      <c r="AJ67" s="79" t="b">
        <v>0</v>
      </c>
      <c r="AK67" s="79">
        <v>0</v>
      </c>
      <c r="AL67" s="85" t="s">
        <v>1289</v>
      </c>
      <c r="AM67" s="79" t="s">
        <v>1309</v>
      </c>
      <c r="AN67" s="79" t="b">
        <v>0</v>
      </c>
      <c r="AO67" s="85" t="s">
        <v>1079</v>
      </c>
      <c r="AP67" s="79" t="s">
        <v>176</v>
      </c>
      <c r="AQ67" s="79">
        <v>0</v>
      </c>
      <c r="AR67" s="79">
        <v>0</v>
      </c>
      <c r="AS67" s="79"/>
      <c r="AT67" s="79"/>
      <c r="AU67" s="79"/>
      <c r="AV67" s="79"/>
      <c r="AW67" s="79"/>
      <c r="AX67" s="79"/>
      <c r="AY67" s="79"/>
      <c r="AZ67" s="79"/>
      <c r="BA67">
        <v>2</v>
      </c>
      <c r="BB67" s="78" t="str">
        <f>REPLACE(INDEX(GroupVertices[Group],MATCH(Edges[[#This Row],[Vertex 1]],GroupVertices[Vertex],0)),1,1,"")</f>
        <v>8</v>
      </c>
      <c r="BC67" s="78" t="str">
        <f>REPLACE(INDEX(GroupVertices[Group],MATCH(Edges[[#This Row],[Vertex 2]],GroupVertices[Vertex],0)),1,1,"")</f>
        <v>8</v>
      </c>
      <c r="BD67" s="48">
        <v>1</v>
      </c>
      <c r="BE67" s="49">
        <v>3.0303030303030303</v>
      </c>
      <c r="BF67" s="48">
        <v>1</v>
      </c>
      <c r="BG67" s="49">
        <v>3.0303030303030303</v>
      </c>
      <c r="BH67" s="48">
        <v>0</v>
      </c>
      <c r="BI67" s="49">
        <v>0</v>
      </c>
      <c r="BJ67" s="48">
        <v>31</v>
      </c>
      <c r="BK67" s="49">
        <v>93.93939393939394</v>
      </c>
      <c r="BL67" s="48">
        <v>33</v>
      </c>
    </row>
    <row r="68" spans="1:64" ht="15">
      <c r="A68" s="64" t="s">
        <v>231</v>
      </c>
      <c r="B68" s="64" t="s">
        <v>292</v>
      </c>
      <c r="C68" s="65" t="s">
        <v>3748</v>
      </c>
      <c r="D68" s="66">
        <v>4.166666666666667</v>
      </c>
      <c r="E68" s="67" t="s">
        <v>136</v>
      </c>
      <c r="F68" s="68">
        <v>31.166666666666668</v>
      </c>
      <c r="G68" s="65"/>
      <c r="H68" s="69"/>
      <c r="I68" s="70"/>
      <c r="J68" s="70"/>
      <c r="K68" s="34" t="s">
        <v>65</v>
      </c>
      <c r="L68" s="77">
        <v>68</v>
      </c>
      <c r="M68" s="77"/>
      <c r="N68" s="72"/>
      <c r="O68" s="79" t="s">
        <v>418</v>
      </c>
      <c r="P68" s="81">
        <v>43514.57659722222</v>
      </c>
      <c r="Q68" s="79" t="s">
        <v>435</v>
      </c>
      <c r="R68" s="79" t="s">
        <v>603</v>
      </c>
      <c r="S68" s="79" t="s">
        <v>673</v>
      </c>
      <c r="T68" s="79" t="s">
        <v>704</v>
      </c>
      <c r="U68" s="79"/>
      <c r="V68" s="82" t="s">
        <v>766</v>
      </c>
      <c r="W68" s="81">
        <v>43514.57659722222</v>
      </c>
      <c r="X68" s="82" t="s">
        <v>857</v>
      </c>
      <c r="Y68" s="79"/>
      <c r="Z68" s="79"/>
      <c r="AA68" s="85" t="s">
        <v>1080</v>
      </c>
      <c r="AB68" s="79"/>
      <c r="AC68" s="79" t="b">
        <v>0</v>
      </c>
      <c r="AD68" s="79">
        <v>0</v>
      </c>
      <c r="AE68" s="85" t="s">
        <v>1289</v>
      </c>
      <c r="AF68" s="79" t="b">
        <v>0</v>
      </c>
      <c r="AG68" s="79" t="s">
        <v>1302</v>
      </c>
      <c r="AH68" s="79"/>
      <c r="AI68" s="85" t="s">
        <v>1289</v>
      </c>
      <c r="AJ68" s="79" t="b">
        <v>0</v>
      </c>
      <c r="AK68" s="79">
        <v>0</v>
      </c>
      <c r="AL68" s="85" t="s">
        <v>1289</v>
      </c>
      <c r="AM68" s="79" t="s">
        <v>1309</v>
      </c>
      <c r="AN68" s="79" t="b">
        <v>0</v>
      </c>
      <c r="AO68" s="85" t="s">
        <v>1080</v>
      </c>
      <c r="AP68" s="79" t="s">
        <v>176</v>
      </c>
      <c r="AQ68" s="79">
        <v>0</v>
      </c>
      <c r="AR68" s="79">
        <v>0</v>
      </c>
      <c r="AS68" s="79"/>
      <c r="AT68" s="79"/>
      <c r="AU68" s="79"/>
      <c r="AV68" s="79"/>
      <c r="AW68" s="79"/>
      <c r="AX68" s="79"/>
      <c r="AY68" s="79"/>
      <c r="AZ68" s="79"/>
      <c r="BA68">
        <v>2</v>
      </c>
      <c r="BB68" s="78" t="str">
        <f>REPLACE(INDEX(GroupVertices[Group],MATCH(Edges[[#This Row],[Vertex 1]],GroupVertices[Vertex],0)),1,1,"")</f>
        <v>8</v>
      </c>
      <c r="BC68" s="78" t="str">
        <f>REPLACE(INDEX(GroupVertices[Group],MATCH(Edges[[#This Row],[Vertex 2]],GroupVertices[Vertex],0)),1,1,"")</f>
        <v>1</v>
      </c>
      <c r="BD68" s="48"/>
      <c r="BE68" s="49"/>
      <c r="BF68" s="48"/>
      <c r="BG68" s="49"/>
      <c r="BH68" s="48"/>
      <c r="BI68" s="49"/>
      <c r="BJ68" s="48"/>
      <c r="BK68" s="49"/>
      <c r="BL68" s="48"/>
    </row>
    <row r="69" spans="1:64" ht="15">
      <c r="A69" s="64" t="s">
        <v>231</v>
      </c>
      <c r="B69" s="64" t="s">
        <v>337</v>
      </c>
      <c r="C69" s="65" t="s">
        <v>3748</v>
      </c>
      <c r="D69" s="66">
        <v>4.166666666666667</v>
      </c>
      <c r="E69" s="67" t="s">
        <v>136</v>
      </c>
      <c r="F69" s="68">
        <v>31.166666666666668</v>
      </c>
      <c r="G69" s="65"/>
      <c r="H69" s="69"/>
      <c r="I69" s="70"/>
      <c r="J69" s="70"/>
      <c r="K69" s="34" t="s">
        <v>65</v>
      </c>
      <c r="L69" s="77">
        <v>69</v>
      </c>
      <c r="M69" s="77"/>
      <c r="N69" s="72"/>
      <c r="O69" s="79" t="s">
        <v>418</v>
      </c>
      <c r="P69" s="81">
        <v>43514.57659722222</v>
      </c>
      <c r="Q69" s="79" t="s">
        <v>435</v>
      </c>
      <c r="R69" s="79" t="s">
        <v>603</v>
      </c>
      <c r="S69" s="79" t="s">
        <v>673</v>
      </c>
      <c r="T69" s="79" t="s">
        <v>704</v>
      </c>
      <c r="U69" s="79"/>
      <c r="V69" s="82" t="s">
        <v>766</v>
      </c>
      <c r="W69" s="81">
        <v>43514.57659722222</v>
      </c>
      <c r="X69" s="82" t="s">
        <v>857</v>
      </c>
      <c r="Y69" s="79"/>
      <c r="Z69" s="79"/>
      <c r="AA69" s="85" t="s">
        <v>1080</v>
      </c>
      <c r="AB69" s="79"/>
      <c r="AC69" s="79" t="b">
        <v>0</v>
      </c>
      <c r="AD69" s="79">
        <v>0</v>
      </c>
      <c r="AE69" s="85" t="s">
        <v>1289</v>
      </c>
      <c r="AF69" s="79" t="b">
        <v>0</v>
      </c>
      <c r="AG69" s="79" t="s">
        <v>1302</v>
      </c>
      <c r="AH69" s="79"/>
      <c r="AI69" s="85" t="s">
        <v>1289</v>
      </c>
      <c r="AJ69" s="79" t="b">
        <v>0</v>
      </c>
      <c r="AK69" s="79">
        <v>0</v>
      </c>
      <c r="AL69" s="85" t="s">
        <v>1289</v>
      </c>
      <c r="AM69" s="79" t="s">
        <v>1309</v>
      </c>
      <c r="AN69" s="79" t="b">
        <v>0</v>
      </c>
      <c r="AO69" s="85" t="s">
        <v>1080</v>
      </c>
      <c r="AP69" s="79" t="s">
        <v>176</v>
      </c>
      <c r="AQ69" s="79">
        <v>0</v>
      </c>
      <c r="AR69" s="79">
        <v>0</v>
      </c>
      <c r="AS69" s="79"/>
      <c r="AT69" s="79"/>
      <c r="AU69" s="79"/>
      <c r="AV69" s="79"/>
      <c r="AW69" s="79"/>
      <c r="AX69" s="79"/>
      <c r="AY69" s="79"/>
      <c r="AZ69" s="79"/>
      <c r="BA69">
        <v>2</v>
      </c>
      <c r="BB69" s="78" t="str">
        <f>REPLACE(INDEX(GroupVertices[Group],MATCH(Edges[[#This Row],[Vertex 1]],GroupVertices[Vertex],0)),1,1,"")</f>
        <v>8</v>
      </c>
      <c r="BC69" s="78" t="str">
        <f>REPLACE(INDEX(GroupVertices[Group],MATCH(Edges[[#This Row],[Vertex 2]],GroupVertices[Vertex],0)),1,1,"")</f>
        <v>8</v>
      </c>
      <c r="BD69" s="48">
        <v>1</v>
      </c>
      <c r="BE69" s="49">
        <v>3.0303030303030303</v>
      </c>
      <c r="BF69" s="48">
        <v>1</v>
      </c>
      <c r="BG69" s="49">
        <v>3.0303030303030303</v>
      </c>
      <c r="BH69" s="48">
        <v>0</v>
      </c>
      <c r="BI69" s="49">
        <v>0</v>
      </c>
      <c r="BJ69" s="48">
        <v>31</v>
      </c>
      <c r="BK69" s="49">
        <v>93.93939393939394</v>
      </c>
      <c r="BL69" s="48">
        <v>33</v>
      </c>
    </row>
    <row r="70" spans="1:64" ht="15">
      <c r="A70" s="64" t="s">
        <v>232</v>
      </c>
      <c r="B70" s="64" t="s">
        <v>292</v>
      </c>
      <c r="C70" s="65" t="s">
        <v>3747</v>
      </c>
      <c r="D70" s="66">
        <v>3</v>
      </c>
      <c r="E70" s="67" t="s">
        <v>132</v>
      </c>
      <c r="F70" s="68">
        <v>35</v>
      </c>
      <c r="G70" s="65"/>
      <c r="H70" s="69"/>
      <c r="I70" s="70"/>
      <c r="J70" s="70"/>
      <c r="K70" s="34" t="s">
        <v>65</v>
      </c>
      <c r="L70" s="77">
        <v>70</v>
      </c>
      <c r="M70" s="77"/>
      <c r="N70" s="72"/>
      <c r="O70" s="79" t="s">
        <v>417</v>
      </c>
      <c r="P70" s="81">
        <v>43518.09438657408</v>
      </c>
      <c r="Q70" s="79" t="s">
        <v>420</v>
      </c>
      <c r="R70" s="79"/>
      <c r="S70" s="79"/>
      <c r="T70" s="79"/>
      <c r="U70" s="79"/>
      <c r="V70" s="82" t="s">
        <v>767</v>
      </c>
      <c r="W70" s="81">
        <v>43518.09438657408</v>
      </c>
      <c r="X70" s="82" t="s">
        <v>858</v>
      </c>
      <c r="Y70" s="79"/>
      <c r="Z70" s="79"/>
      <c r="AA70" s="85" t="s">
        <v>1081</v>
      </c>
      <c r="AB70" s="79"/>
      <c r="AC70" s="79" t="b">
        <v>0</v>
      </c>
      <c r="AD70" s="79">
        <v>0</v>
      </c>
      <c r="AE70" s="85" t="s">
        <v>1288</v>
      </c>
      <c r="AF70" s="79" t="b">
        <v>0</v>
      </c>
      <c r="AG70" s="79" t="s">
        <v>1301</v>
      </c>
      <c r="AH70" s="79"/>
      <c r="AI70" s="85" t="s">
        <v>1289</v>
      </c>
      <c r="AJ70" s="79" t="b">
        <v>0</v>
      </c>
      <c r="AK70" s="79">
        <v>0</v>
      </c>
      <c r="AL70" s="85" t="s">
        <v>1289</v>
      </c>
      <c r="AM70" s="79" t="s">
        <v>1308</v>
      </c>
      <c r="AN70" s="79" t="b">
        <v>0</v>
      </c>
      <c r="AO70" s="85" t="s">
        <v>1081</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1</v>
      </c>
      <c r="BK70" s="49">
        <v>100</v>
      </c>
      <c r="BL70" s="48">
        <v>1</v>
      </c>
    </row>
    <row r="71" spans="1:64" ht="15">
      <c r="A71" s="64" t="s">
        <v>233</v>
      </c>
      <c r="B71" s="64" t="s">
        <v>292</v>
      </c>
      <c r="C71" s="65" t="s">
        <v>3747</v>
      </c>
      <c r="D71" s="66">
        <v>3</v>
      </c>
      <c r="E71" s="67" t="s">
        <v>132</v>
      </c>
      <c r="F71" s="68">
        <v>35</v>
      </c>
      <c r="G71" s="65"/>
      <c r="H71" s="69"/>
      <c r="I71" s="70"/>
      <c r="J71" s="70"/>
      <c r="K71" s="34" t="s">
        <v>65</v>
      </c>
      <c r="L71" s="77">
        <v>71</v>
      </c>
      <c r="M71" s="77"/>
      <c r="N71" s="72"/>
      <c r="O71" s="79" t="s">
        <v>417</v>
      </c>
      <c r="P71" s="81">
        <v>43519.87694444445</v>
      </c>
      <c r="Q71" s="79" t="s">
        <v>436</v>
      </c>
      <c r="R71" s="79"/>
      <c r="S71" s="79"/>
      <c r="T71" s="79" t="s">
        <v>705</v>
      </c>
      <c r="U71" s="82" t="s">
        <v>726</v>
      </c>
      <c r="V71" s="82" t="s">
        <v>726</v>
      </c>
      <c r="W71" s="81">
        <v>43519.87694444445</v>
      </c>
      <c r="X71" s="82" t="s">
        <v>859</v>
      </c>
      <c r="Y71" s="79"/>
      <c r="Z71" s="79"/>
      <c r="AA71" s="85" t="s">
        <v>1082</v>
      </c>
      <c r="AB71" s="79"/>
      <c r="AC71" s="79" t="b">
        <v>0</v>
      </c>
      <c r="AD71" s="79">
        <v>0</v>
      </c>
      <c r="AE71" s="85" t="s">
        <v>1288</v>
      </c>
      <c r="AF71" s="79" t="b">
        <v>0</v>
      </c>
      <c r="AG71" s="79" t="s">
        <v>1301</v>
      </c>
      <c r="AH71" s="79"/>
      <c r="AI71" s="85" t="s">
        <v>1289</v>
      </c>
      <c r="AJ71" s="79" t="b">
        <v>0</v>
      </c>
      <c r="AK71" s="79">
        <v>0</v>
      </c>
      <c r="AL71" s="85" t="s">
        <v>1289</v>
      </c>
      <c r="AM71" s="79" t="s">
        <v>1308</v>
      </c>
      <c r="AN71" s="79" t="b">
        <v>0</v>
      </c>
      <c r="AO71" s="85" t="s">
        <v>1082</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6</v>
      </c>
      <c r="BK71" s="49">
        <v>100</v>
      </c>
      <c r="BL71" s="48">
        <v>6</v>
      </c>
    </row>
    <row r="72" spans="1:64" ht="15">
      <c r="A72" s="64" t="s">
        <v>234</v>
      </c>
      <c r="B72" s="64" t="s">
        <v>292</v>
      </c>
      <c r="C72" s="65" t="s">
        <v>3747</v>
      </c>
      <c r="D72" s="66">
        <v>3</v>
      </c>
      <c r="E72" s="67" t="s">
        <v>132</v>
      </c>
      <c r="F72" s="68">
        <v>35</v>
      </c>
      <c r="G72" s="65"/>
      <c r="H72" s="69"/>
      <c r="I72" s="70"/>
      <c r="J72" s="70"/>
      <c r="K72" s="34" t="s">
        <v>65</v>
      </c>
      <c r="L72" s="77">
        <v>72</v>
      </c>
      <c r="M72" s="77"/>
      <c r="N72" s="72"/>
      <c r="O72" s="79" t="s">
        <v>418</v>
      </c>
      <c r="P72" s="81">
        <v>43520.753483796296</v>
      </c>
      <c r="Q72" s="79" t="s">
        <v>437</v>
      </c>
      <c r="R72" s="82" t="s">
        <v>604</v>
      </c>
      <c r="S72" s="79" t="s">
        <v>674</v>
      </c>
      <c r="T72" s="79" t="s">
        <v>706</v>
      </c>
      <c r="U72" s="79"/>
      <c r="V72" s="82" t="s">
        <v>768</v>
      </c>
      <c r="W72" s="81">
        <v>43520.753483796296</v>
      </c>
      <c r="X72" s="82" t="s">
        <v>860</v>
      </c>
      <c r="Y72" s="79"/>
      <c r="Z72" s="79"/>
      <c r="AA72" s="85" t="s">
        <v>1083</v>
      </c>
      <c r="AB72" s="79"/>
      <c r="AC72" s="79" t="b">
        <v>0</v>
      </c>
      <c r="AD72" s="79">
        <v>0</v>
      </c>
      <c r="AE72" s="85" t="s">
        <v>1289</v>
      </c>
      <c r="AF72" s="79" t="b">
        <v>0</v>
      </c>
      <c r="AG72" s="79" t="s">
        <v>1302</v>
      </c>
      <c r="AH72" s="79"/>
      <c r="AI72" s="85" t="s">
        <v>1289</v>
      </c>
      <c r="AJ72" s="79" t="b">
        <v>0</v>
      </c>
      <c r="AK72" s="79">
        <v>0</v>
      </c>
      <c r="AL72" s="85" t="s">
        <v>1289</v>
      </c>
      <c r="AM72" s="79" t="s">
        <v>1310</v>
      </c>
      <c r="AN72" s="79" t="b">
        <v>0</v>
      </c>
      <c r="AO72" s="85" t="s">
        <v>1083</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2</v>
      </c>
      <c r="BE72" s="49">
        <v>8</v>
      </c>
      <c r="BF72" s="48">
        <v>1</v>
      </c>
      <c r="BG72" s="49">
        <v>4</v>
      </c>
      <c r="BH72" s="48">
        <v>0</v>
      </c>
      <c r="BI72" s="49">
        <v>0</v>
      </c>
      <c r="BJ72" s="48">
        <v>22</v>
      </c>
      <c r="BK72" s="49">
        <v>88</v>
      </c>
      <c r="BL72" s="48">
        <v>25</v>
      </c>
    </row>
    <row r="73" spans="1:64" ht="15">
      <c r="A73" s="64" t="s">
        <v>235</v>
      </c>
      <c r="B73" s="64" t="s">
        <v>315</v>
      </c>
      <c r="C73" s="65" t="s">
        <v>3747</v>
      </c>
      <c r="D73" s="66">
        <v>3</v>
      </c>
      <c r="E73" s="67" t="s">
        <v>132</v>
      </c>
      <c r="F73" s="68">
        <v>35</v>
      </c>
      <c r="G73" s="65"/>
      <c r="H73" s="69"/>
      <c r="I73" s="70"/>
      <c r="J73" s="70"/>
      <c r="K73" s="34" t="s">
        <v>65</v>
      </c>
      <c r="L73" s="77">
        <v>73</v>
      </c>
      <c r="M73" s="77"/>
      <c r="N73" s="72"/>
      <c r="O73" s="79" t="s">
        <v>418</v>
      </c>
      <c r="P73" s="81">
        <v>43524.557546296295</v>
      </c>
      <c r="Q73" s="79" t="s">
        <v>422</v>
      </c>
      <c r="R73" s="79"/>
      <c r="S73" s="79"/>
      <c r="T73" s="79"/>
      <c r="U73" s="79"/>
      <c r="V73" s="82" t="s">
        <v>769</v>
      </c>
      <c r="W73" s="81">
        <v>43524.557546296295</v>
      </c>
      <c r="X73" s="82" t="s">
        <v>861</v>
      </c>
      <c r="Y73" s="79"/>
      <c r="Z73" s="79"/>
      <c r="AA73" s="85" t="s">
        <v>1084</v>
      </c>
      <c r="AB73" s="79"/>
      <c r="AC73" s="79" t="b">
        <v>0</v>
      </c>
      <c r="AD73" s="79">
        <v>0</v>
      </c>
      <c r="AE73" s="85" t="s">
        <v>1289</v>
      </c>
      <c r="AF73" s="79" t="b">
        <v>0</v>
      </c>
      <c r="AG73" s="79" t="s">
        <v>1302</v>
      </c>
      <c r="AH73" s="79"/>
      <c r="AI73" s="85" t="s">
        <v>1289</v>
      </c>
      <c r="AJ73" s="79" t="b">
        <v>0</v>
      </c>
      <c r="AK73" s="79">
        <v>4</v>
      </c>
      <c r="AL73" s="85" t="s">
        <v>1145</v>
      </c>
      <c r="AM73" s="79" t="s">
        <v>1304</v>
      </c>
      <c r="AN73" s="79" t="b">
        <v>0</v>
      </c>
      <c r="AO73" s="85" t="s">
        <v>1145</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235</v>
      </c>
      <c r="B74" s="64" t="s">
        <v>297</v>
      </c>
      <c r="C74" s="65" t="s">
        <v>3747</v>
      </c>
      <c r="D74" s="66">
        <v>3</v>
      </c>
      <c r="E74" s="67" t="s">
        <v>132</v>
      </c>
      <c r="F74" s="68">
        <v>35</v>
      </c>
      <c r="G74" s="65"/>
      <c r="H74" s="69"/>
      <c r="I74" s="70"/>
      <c r="J74" s="70"/>
      <c r="K74" s="34" t="s">
        <v>65</v>
      </c>
      <c r="L74" s="77">
        <v>74</v>
      </c>
      <c r="M74" s="77"/>
      <c r="N74" s="72"/>
      <c r="O74" s="79" t="s">
        <v>418</v>
      </c>
      <c r="P74" s="81">
        <v>43524.557546296295</v>
      </c>
      <c r="Q74" s="79" t="s">
        <v>422</v>
      </c>
      <c r="R74" s="79"/>
      <c r="S74" s="79"/>
      <c r="T74" s="79"/>
      <c r="U74" s="79"/>
      <c r="V74" s="82" t="s">
        <v>769</v>
      </c>
      <c r="W74" s="81">
        <v>43524.557546296295</v>
      </c>
      <c r="X74" s="82" t="s">
        <v>861</v>
      </c>
      <c r="Y74" s="79"/>
      <c r="Z74" s="79"/>
      <c r="AA74" s="85" t="s">
        <v>1084</v>
      </c>
      <c r="AB74" s="79"/>
      <c r="AC74" s="79" t="b">
        <v>0</v>
      </c>
      <c r="AD74" s="79">
        <v>0</v>
      </c>
      <c r="AE74" s="85" t="s">
        <v>1289</v>
      </c>
      <c r="AF74" s="79" t="b">
        <v>0</v>
      </c>
      <c r="AG74" s="79" t="s">
        <v>1302</v>
      </c>
      <c r="AH74" s="79"/>
      <c r="AI74" s="85" t="s">
        <v>1289</v>
      </c>
      <c r="AJ74" s="79" t="b">
        <v>0</v>
      </c>
      <c r="AK74" s="79">
        <v>4</v>
      </c>
      <c r="AL74" s="85" t="s">
        <v>1145</v>
      </c>
      <c r="AM74" s="79" t="s">
        <v>1304</v>
      </c>
      <c r="AN74" s="79" t="b">
        <v>0</v>
      </c>
      <c r="AO74" s="85" t="s">
        <v>1145</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235</v>
      </c>
      <c r="B75" s="64" t="s">
        <v>309</v>
      </c>
      <c r="C75" s="65" t="s">
        <v>3747</v>
      </c>
      <c r="D75" s="66">
        <v>3</v>
      </c>
      <c r="E75" s="67" t="s">
        <v>132</v>
      </c>
      <c r="F75" s="68">
        <v>35</v>
      </c>
      <c r="G75" s="65"/>
      <c r="H75" s="69"/>
      <c r="I75" s="70"/>
      <c r="J75" s="70"/>
      <c r="K75" s="34" t="s">
        <v>65</v>
      </c>
      <c r="L75" s="77">
        <v>75</v>
      </c>
      <c r="M75" s="77"/>
      <c r="N75" s="72"/>
      <c r="O75" s="79" t="s">
        <v>418</v>
      </c>
      <c r="P75" s="81">
        <v>43524.557546296295</v>
      </c>
      <c r="Q75" s="79" t="s">
        <v>422</v>
      </c>
      <c r="R75" s="79"/>
      <c r="S75" s="79"/>
      <c r="T75" s="79"/>
      <c r="U75" s="79"/>
      <c r="V75" s="82" t="s">
        <v>769</v>
      </c>
      <c r="W75" s="81">
        <v>43524.557546296295</v>
      </c>
      <c r="X75" s="82" t="s">
        <v>861</v>
      </c>
      <c r="Y75" s="79"/>
      <c r="Z75" s="79"/>
      <c r="AA75" s="85" t="s">
        <v>1084</v>
      </c>
      <c r="AB75" s="79"/>
      <c r="AC75" s="79" t="b">
        <v>0</v>
      </c>
      <c r="AD75" s="79">
        <v>0</v>
      </c>
      <c r="AE75" s="85" t="s">
        <v>1289</v>
      </c>
      <c r="AF75" s="79" t="b">
        <v>0</v>
      </c>
      <c r="AG75" s="79" t="s">
        <v>1302</v>
      </c>
      <c r="AH75" s="79"/>
      <c r="AI75" s="85" t="s">
        <v>1289</v>
      </c>
      <c r="AJ75" s="79" t="b">
        <v>0</v>
      </c>
      <c r="AK75" s="79">
        <v>4</v>
      </c>
      <c r="AL75" s="85" t="s">
        <v>1145</v>
      </c>
      <c r="AM75" s="79" t="s">
        <v>1304</v>
      </c>
      <c r="AN75" s="79" t="b">
        <v>0</v>
      </c>
      <c r="AO75" s="85" t="s">
        <v>1145</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235</v>
      </c>
      <c r="B76" s="64" t="s">
        <v>288</v>
      </c>
      <c r="C76" s="65" t="s">
        <v>3747</v>
      </c>
      <c r="D76" s="66">
        <v>3</v>
      </c>
      <c r="E76" s="67" t="s">
        <v>132</v>
      </c>
      <c r="F76" s="68">
        <v>35</v>
      </c>
      <c r="G76" s="65"/>
      <c r="H76" s="69"/>
      <c r="I76" s="70"/>
      <c r="J76" s="70"/>
      <c r="K76" s="34" t="s">
        <v>65</v>
      </c>
      <c r="L76" s="77">
        <v>76</v>
      </c>
      <c r="M76" s="77"/>
      <c r="N76" s="72"/>
      <c r="O76" s="79" t="s">
        <v>418</v>
      </c>
      <c r="P76" s="81">
        <v>43524.557546296295</v>
      </c>
      <c r="Q76" s="79" t="s">
        <v>422</v>
      </c>
      <c r="R76" s="79"/>
      <c r="S76" s="79"/>
      <c r="T76" s="79"/>
      <c r="U76" s="79"/>
      <c r="V76" s="82" t="s">
        <v>769</v>
      </c>
      <c r="W76" s="81">
        <v>43524.557546296295</v>
      </c>
      <c r="X76" s="82" t="s">
        <v>861</v>
      </c>
      <c r="Y76" s="79"/>
      <c r="Z76" s="79"/>
      <c r="AA76" s="85" t="s">
        <v>1084</v>
      </c>
      <c r="AB76" s="79"/>
      <c r="AC76" s="79" t="b">
        <v>0</v>
      </c>
      <c r="AD76" s="79">
        <v>0</v>
      </c>
      <c r="AE76" s="85" t="s">
        <v>1289</v>
      </c>
      <c r="AF76" s="79" t="b">
        <v>0</v>
      </c>
      <c r="AG76" s="79" t="s">
        <v>1302</v>
      </c>
      <c r="AH76" s="79"/>
      <c r="AI76" s="85" t="s">
        <v>1289</v>
      </c>
      <c r="AJ76" s="79" t="b">
        <v>0</v>
      </c>
      <c r="AK76" s="79">
        <v>4</v>
      </c>
      <c r="AL76" s="85" t="s">
        <v>1145</v>
      </c>
      <c r="AM76" s="79" t="s">
        <v>1304</v>
      </c>
      <c r="AN76" s="79" t="b">
        <v>0</v>
      </c>
      <c r="AO76" s="85" t="s">
        <v>1145</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20</v>
      </c>
      <c r="BK76" s="49">
        <v>100</v>
      </c>
      <c r="BL76" s="48">
        <v>20</v>
      </c>
    </row>
    <row r="77" spans="1:64" ht="15">
      <c r="A77" s="64" t="s">
        <v>236</v>
      </c>
      <c r="B77" s="64" t="s">
        <v>292</v>
      </c>
      <c r="C77" s="65" t="s">
        <v>3747</v>
      </c>
      <c r="D77" s="66">
        <v>3</v>
      </c>
      <c r="E77" s="67" t="s">
        <v>132</v>
      </c>
      <c r="F77" s="68">
        <v>35</v>
      </c>
      <c r="G77" s="65"/>
      <c r="H77" s="69"/>
      <c r="I77" s="70"/>
      <c r="J77" s="70"/>
      <c r="K77" s="34" t="s">
        <v>65</v>
      </c>
      <c r="L77" s="77">
        <v>77</v>
      </c>
      <c r="M77" s="77"/>
      <c r="N77" s="72"/>
      <c r="O77" s="79" t="s">
        <v>418</v>
      </c>
      <c r="P77" s="81">
        <v>43526.4812962963</v>
      </c>
      <c r="Q77" s="79" t="s">
        <v>438</v>
      </c>
      <c r="R77" s="82" t="s">
        <v>605</v>
      </c>
      <c r="S77" s="79" t="s">
        <v>671</v>
      </c>
      <c r="T77" s="79" t="s">
        <v>707</v>
      </c>
      <c r="U77" s="79"/>
      <c r="V77" s="82" t="s">
        <v>770</v>
      </c>
      <c r="W77" s="81">
        <v>43526.4812962963</v>
      </c>
      <c r="X77" s="82" t="s">
        <v>862</v>
      </c>
      <c r="Y77" s="79"/>
      <c r="Z77" s="79"/>
      <c r="AA77" s="85" t="s">
        <v>1085</v>
      </c>
      <c r="AB77" s="79"/>
      <c r="AC77" s="79" t="b">
        <v>0</v>
      </c>
      <c r="AD77" s="79">
        <v>0</v>
      </c>
      <c r="AE77" s="85" t="s">
        <v>1289</v>
      </c>
      <c r="AF77" s="79" t="b">
        <v>0</v>
      </c>
      <c r="AG77" s="79" t="s">
        <v>1302</v>
      </c>
      <c r="AH77" s="79"/>
      <c r="AI77" s="85" t="s">
        <v>1289</v>
      </c>
      <c r="AJ77" s="79" t="b">
        <v>0</v>
      </c>
      <c r="AK77" s="79">
        <v>4</v>
      </c>
      <c r="AL77" s="85" t="s">
        <v>1278</v>
      </c>
      <c r="AM77" s="79" t="s">
        <v>1304</v>
      </c>
      <c r="AN77" s="79" t="b">
        <v>0</v>
      </c>
      <c r="AO77" s="85" t="s">
        <v>1278</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16</v>
      </c>
      <c r="BK77" s="49">
        <v>100</v>
      </c>
      <c r="BL77" s="48">
        <v>16</v>
      </c>
    </row>
    <row r="78" spans="1:64" ht="15">
      <c r="A78" s="64" t="s">
        <v>237</v>
      </c>
      <c r="B78" s="64" t="s">
        <v>292</v>
      </c>
      <c r="C78" s="65" t="s">
        <v>3749</v>
      </c>
      <c r="D78" s="66">
        <v>6.5</v>
      </c>
      <c r="E78" s="67" t="s">
        <v>136</v>
      </c>
      <c r="F78" s="68">
        <v>23.5</v>
      </c>
      <c r="G78" s="65"/>
      <c r="H78" s="69"/>
      <c r="I78" s="70"/>
      <c r="J78" s="70"/>
      <c r="K78" s="34" t="s">
        <v>65</v>
      </c>
      <c r="L78" s="77">
        <v>78</v>
      </c>
      <c r="M78" s="77"/>
      <c r="N78" s="72"/>
      <c r="O78" s="79" t="s">
        <v>417</v>
      </c>
      <c r="P78" s="81">
        <v>43527.68231481482</v>
      </c>
      <c r="Q78" s="79" t="s">
        <v>420</v>
      </c>
      <c r="R78" s="79"/>
      <c r="S78" s="79"/>
      <c r="T78" s="79"/>
      <c r="U78" s="79"/>
      <c r="V78" s="82" t="s">
        <v>771</v>
      </c>
      <c r="W78" s="81">
        <v>43527.68231481482</v>
      </c>
      <c r="X78" s="82" t="s">
        <v>863</v>
      </c>
      <c r="Y78" s="79"/>
      <c r="Z78" s="79"/>
      <c r="AA78" s="85" t="s">
        <v>1086</v>
      </c>
      <c r="AB78" s="79"/>
      <c r="AC78" s="79" t="b">
        <v>0</v>
      </c>
      <c r="AD78" s="79">
        <v>0</v>
      </c>
      <c r="AE78" s="85" t="s">
        <v>1288</v>
      </c>
      <c r="AF78" s="79" t="b">
        <v>0</v>
      </c>
      <c r="AG78" s="79" t="s">
        <v>1301</v>
      </c>
      <c r="AH78" s="79"/>
      <c r="AI78" s="85" t="s">
        <v>1289</v>
      </c>
      <c r="AJ78" s="79" t="b">
        <v>0</v>
      </c>
      <c r="AK78" s="79">
        <v>0</v>
      </c>
      <c r="AL78" s="85" t="s">
        <v>1289</v>
      </c>
      <c r="AM78" s="79" t="s">
        <v>1304</v>
      </c>
      <c r="AN78" s="79" t="b">
        <v>0</v>
      </c>
      <c r="AO78" s="85" t="s">
        <v>1086</v>
      </c>
      <c r="AP78" s="79" t="s">
        <v>176</v>
      </c>
      <c r="AQ78" s="79">
        <v>0</v>
      </c>
      <c r="AR78" s="79">
        <v>0</v>
      </c>
      <c r="AS78" s="79"/>
      <c r="AT78" s="79"/>
      <c r="AU78" s="79"/>
      <c r="AV78" s="79"/>
      <c r="AW78" s="79"/>
      <c r="AX78" s="79"/>
      <c r="AY78" s="79"/>
      <c r="AZ78" s="79"/>
      <c r="BA78">
        <v>4</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v>
      </c>
      <c r="BK78" s="49">
        <v>100</v>
      </c>
      <c r="BL78" s="48">
        <v>1</v>
      </c>
    </row>
    <row r="79" spans="1:64" ht="15">
      <c r="A79" s="64" t="s">
        <v>237</v>
      </c>
      <c r="B79" s="64" t="s">
        <v>292</v>
      </c>
      <c r="C79" s="65" t="s">
        <v>3749</v>
      </c>
      <c r="D79" s="66">
        <v>6.5</v>
      </c>
      <c r="E79" s="67" t="s">
        <v>136</v>
      </c>
      <c r="F79" s="68">
        <v>23.5</v>
      </c>
      <c r="G79" s="65"/>
      <c r="H79" s="69"/>
      <c r="I79" s="70"/>
      <c r="J79" s="70"/>
      <c r="K79" s="34" t="s">
        <v>65</v>
      </c>
      <c r="L79" s="77">
        <v>79</v>
      </c>
      <c r="M79" s="77"/>
      <c r="N79" s="72"/>
      <c r="O79" s="79" t="s">
        <v>417</v>
      </c>
      <c r="P79" s="81">
        <v>43527.68361111111</v>
      </c>
      <c r="Q79" s="79" t="s">
        <v>439</v>
      </c>
      <c r="R79" s="79"/>
      <c r="S79" s="79"/>
      <c r="T79" s="79"/>
      <c r="U79" s="82" t="s">
        <v>727</v>
      </c>
      <c r="V79" s="82" t="s">
        <v>727</v>
      </c>
      <c r="W79" s="81">
        <v>43527.68361111111</v>
      </c>
      <c r="X79" s="82" t="s">
        <v>864</v>
      </c>
      <c r="Y79" s="79"/>
      <c r="Z79" s="79"/>
      <c r="AA79" s="85" t="s">
        <v>1087</v>
      </c>
      <c r="AB79" s="79"/>
      <c r="AC79" s="79" t="b">
        <v>0</v>
      </c>
      <c r="AD79" s="79">
        <v>0</v>
      </c>
      <c r="AE79" s="85" t="s">
        <v>1288</v>
      </c>
      <c r="AF79" s="79" t="b">
        <v>0</v>
      </c>
      <c r="AG79" s="79" t="s">
        <v>1301</v>
      </c>
      <c r="AH79" s="79"/>
      <c r="AI79" s="85" t="s">
        <v>1289</v>
      </c>
      <c r="AJ79" s="79" t="b">
        <v>0</v>
      </c>
      <c r="AK79" s="79">
        <v>0</v>
      </c>
      <c r="AL79" s="85" t="s">
        <v>1289</v>
      </c>
      <c r="AM79" s="79" t="s">
        <v>1304</v>
      </c>
      <c r="AN79" s="79" t="b">
        <v>0</v>
      </c>
      <c r="AO79" s="85" t="s">
        <v>1087</v>
      </c>
      <c r="AP79" s="79" t="s">
        <v>176</v>
      </c>
      <c r="AQ79" s="79">
        <v>0</v>
      </c>
      <c r="AR79" s="79">
        <v>0</v>
      </c>
      <c r="AS79" s="79"/>
      <c r="AT79" s="79"/>
      <c r="AU79" s="79"/>
      <c r="AV79" s="79"/>
      <c r="AW79" s="79"/>
      <c r="AX79" s="79"/>
      <c r="AY79" s="79"/>
      <c r="AZ79" s="79"/>
      <c r="BA79">
        <v>4</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1</v>
      </c>
      <c r="BK79" s="49">
        <v>100</v>
      </c>
      <c r="BL79" s="48">
        <v>1</v>
      </c>
    </row>
    <row r="80" spans="1:64" ht="15">
      <c r="A80" s="64" t="s">
        <v>237</v>
      </c>
      <c r="B80" s="64" t="s">
        <v>292</v>
      </c>
      <c r="C80" s="65" t="s">
        <v>3749</v>
      </c>
      <c r="D80" s="66">
        <v>6.5</v>
      </c>
      <c r="E80" s="67" t="s">
        <v>136</v>
      </c>
      <c r="F80" s="68">
        <v>23.5</v>
      </c>
      <c r="G80" s="65"/>
      <c r="H80" s="69"/>
      <c r="I80" s="70"/>
      <c r="J80" s="70"/>
      <c r="K80" s="34" t="s">
        <v>65</v>
      </c>
      <c r="L80" s="77">
        <v>80</v>
      </c>
      <c r="M80" s="77"/>
      <c r="N80" s="72"/>
      <c r="O80" s="79" t="s">
        <v>417</v>
      </c>
      <c r="P80" s="81">
        <v>43527.68479166667</v>
      </c>
      <c r="Q80" s="79" t="s">
        <v>440</v>
      </c>
      <c r="R80" s="79"/>
      <c r="S80" s="79"/>
      <c r="T80" s="79"/>
      <c r="U80" s="82" t="s">
        <v>728</v>
      </c>
      <c r="V80" s="82" t="s">
        <v>728</v>
      </c>
      <c r="W80" s="81">
        <v>43527.68479166667</v>
      </c>
      <c r="X80" s="82" t="s">
        <v>865</v>
      </c>
      <c r="Y80" s="79"/>
      <c r="Z80" s="79"/>
      <c r="AA80" s="85" t="s">
        <v>1088</v>
      </c>
      <c r="AB80" s="79"/>
      <c r="AC80" s="79" t="b">
        <v>0</v>
      </c>
      <c r="AD80" s="79">
        <v>0</v>
      </c>
      <c r="AE80" s="85" t="s">
        <v>1288</v>
      </c>
      <c r="AF80" s="79" t="b">
        <v>0</v>
      </c>
      <c r="AG80" s="79" t="s">
        <v>1301</v>
      </c>
      <c r="AH80" s="79"/>
      <c r="AI80" s="85" t="s">
        <v>1289</v>
      </c>
      <c r="AJ80" s="79" t="b">
        <v>0</v>
      </c>
      <c r="AK80" s="79">
        <v>0</v>
      </c>
      <c r="AL80" s="85" t="s">
        <v>1289</v>
      </c>
      <c r="AM80" s="79" t="s">
        <v>1304</v>
      </c>
      <c r="AN80" s="79" t="b">
        <v>0</v>
      </c>
      <c r="AO80" s="85" t="s">
        <v>1088</v>
      </c>
      <c r="AP80" s="79" t="s">
        <v>176</v>
      </c>
      <c r="AQ80" s="79">
        <v>0</v>
      </c>
      <c r="AR80" s="79">
        <v>0</v>
      </c>
      <c r="AS80" s="79"/>
      <c r="AT80" s="79"/>
      <c r="AU80" s="79"/>
      <c r="AV80" s="79"/>
      <c r="AW80" s="79"/>
      <c r="AX80" s="79"/>
      <c r="AY80" s="79"/>
      <c r="AZ80" s="79"/>
      <c r="BA80">
        <v>4</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v>
      </c>
      <c r="BK80" s="49">
        <v>100</v>
      </c>
      <c r="BL80" s="48">
        <v>1</v>
      </c>
    </row>
    <row r="81" spans="1:64" ht="15">
      <c r="A81" s="64" t="s">
        <v>237</v>
      </c>
      <c r="B81" s="64" t="s">
        <v>292</v>
      </c>
      <c r="C81" s="65" t="s">
        <v>3749</v>
      </c>
      <c r="D81" s="66">
        <v>6.5</v>
      </c>
      <c r="E81" s="67" t="s">
        <v>136</v>
      </c>
      <c r="F81" s="68">
        <v>23.5</v>
      </c>
      <c r="G81" s="65"/>
      <c r="H81" s="69"/>
      <c r="I81" s="70"/>
      <c r="J81" s="70"/>
      <c r="K81" s="34" t="s">
        <v>65</v>
      </c>
      <c r="L81" s="77">
        <v>81</v>
      </c>
      <c r="M81" s="77"/>
      <c r="N81" s="72"/>
      <c r="O81" s="79" t="s">
        <v>417</v>
      </c>
      <c r="P81" s="81">
        <v>43527.68543981481</v>
      </c>
      <c r="Q81" s="79" t="s">
        <v>441</v>
      </c>
      <c r="R81" s="79"/>
      <c r="S81" s="79"/>
      <c r="T81" s="79"/>
      <c r="U81" s="82" t="s">
        <v>729</v>
      </c>
      <c r="V81" s="82" t="s">
        <v>729</v>
      </c>
      <c r="W81" s="81">
        <v>43527.68543981481</v>
      </c>
      <c r="X81" s="82" t="s">
        <v>866</v>
      </c>
      <c r="Y81" s="79"/>
      <c r="Z81" s="79"/>
      <c r="AA81" s="85" t="s">
        <v>1089</v>
      </c>
      <c r="AB81" s="79"/>
      <c r="AC81" s="79" t="b">
        <v>0</v>
      </c>
      <c r="AD81" s="79">
        <v>0</v>
      </c>
      <c r="AE81" s="85" t="s">
        <v>1288</v>
      </c>
      <c r="AF81" s="79" t="b">
        <v>0</v>
      </c>
      <c r="AG81" s="79" t="s">
        <v>1301</v>
      </c>
      <c r="AH81" s="79"/>
      <c r="AI81" s="85" t="s">
        <v>1289</v>
      </c>
      <c r="AJ81" s="79" t="b">
        <v>0</v>
      </c>
      <c r="AK81" s="79">
        <v>0</v>
      </c>
      <c r="AL81" s="85" t="s">
        <v>1289</v>
      </c>
      <c r="AM81" s="79" t="s">
        <v>1304</v>
      </c>
      <c r="AN81" s="79" t="b">
        <v>0</v>
      </c>
      <c r="AO81" s="85" t="s">
        <v>1089</v>
      </c>
      <c r="AP81" s="79" t="s">
        <v>176</v>
      </c>
      <c r="AQ81" s="79">
        <v>0</v>
      </c>
      <c r="AR81" s="79">
        <v>0</v>
      </c>
      <c r="AS81" s="79"/>
      <c r="AT81" s="79"/>
      <c r="AU81" s="79"/>
      <c r="AV81" s="79"/>
      <c r="AW81" s="79"/>
      <c r="AX81" s="79"/>
      <c r="AY81" s="79"/>
      <c r="AZ81" s="79"/>
      <c r="BA81">
        <v>4</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1</v>
      </c>
      <c r="BK81" s="49">
        <v>100</v>
      </c>
      <c r="BL81" s="48">
        <v>1</v>
      </c>
    </row>
    <row r="82" spans="1:64" ht="15">
      <c r="A82" s="64" t="s">
        <v>238</v>
      </c>
      <c r="B82" s="64" t="s">
        <v>338</v>
      </c>
      <c r="C82" s="65" t="s">
        <v>3747</v>
      </c>
      <c r="D82" s="66">
        <v>3</v>
      </c>
      <c r="E82" s="67" t="s">
        <v>132</v>
      </c>
      <c r="F82" s="68">
        <v>35</v>
      </c>
      <c r="G82" s="65"/>
      <c r="H82" s="69"/>
      <c r="I82" s="70"/>
      <c r="J82" s="70"/>
      <c r="K82" s="34" t="s">
        <v>65</v>
      </c>
      <c r="L82" s="77">
        <v>82</v>
      </c>
      <c r="M82" s="77"/>
      <c r="N82" s="72"/>
      <c r="O82" s="79" t="s">
        <v>418</v>
      </c>
      <c r="P82" s="81">
        <v>43528.68116898148</v>
      </c>
      <c r="Q82" s="79" t="s">
        <v>442</v>
      </c>
      <c r="R82" s="79"/>
      <c r="S82" s="79"/>
      <c r="T82" s="79"/>
      <c r="U82" s="82" t="s">
        <v>730</v>
      </c>
      <c r="V82" s="82" t="s">
        <v>730</v>
      </c>
      <c r="W82" s="81">
        <v>43528.68116898148</v>
      </c>
      <c r="X82" s="82" t="s">
        <v>867</v>
      </c>
      <c r="Y82" s="79"/>
      <c r="Z82" s="79"/>
      <c r="AA82" s="85" t="s">
        <v>1090</v>
      </c>
      <c r="AB82" s="79"/>
      <c r="AC82" s="79" t="b">
        <v>0</v>
      </c>
      <c r="AD82" s="79">
        <v>4</v>
      </c>
      <c r="AE82" s="85" t="s">
        <v>1289</v>
      </c>
      <c r="AF82" s="79" t="b">
        <v>0</v>
      </c>
      <c r="AG82" s="79" t="s">
        <v>1302</v>
      </c>
      <c r="AH82" s="79"/>
      <c r="AI82" s="85" t="s">
        <v>1289</v>
      </c>
      <c r="AJ82" s="79" t="b">
        <v>0</v>
      </c>
      <c r="AK82" s="79">
        <v>0</v>
      </c>
      <c r="AL82" s="85" t="s">
        <v>1289</v>
      </c>
      <c r="AM82" s="79" t="s">
        <v>1311</v>
      </c>
      <c r="AN82" s="79" t="b">
        <v>0</v>
      </c>
      <c r="AO82" s="85" t="s">
        <v>1090</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8</v>
      </c>
      <c r="BD82" s="48"/>
      <c r="BE82" s="49"/>
      <c r="BF82" s="48"/>
      <c r="BG82" s="49"/>
      <c r="BH82" s="48"/>
      <c r="BI82" s="49"/>
      <c r="BJ82" s="48"/>
      <c r="BK82" s="49"/>
      <c r="BL82" s="48"/>
    </row>
    <row r="83" spans="1:64" ht="15">
      <c r="A83" s="64" t="s">
        <v>239</v>
      </c>
      <c r="B83" s="64" t="s">
        <v>338</v>
      </c>
      <c r="C83" s="65" t="s">
        <v>3747</v>
      </c>
      <c r="D83" s="66">
        <v>3</v>
      </c>
      <c r="E83" s="67" t="s">
        <v>132</v>
      </c>
      <c r="F83" s="68">
        <v>35</v>
      </c>
      <c r="G83" s="65"/>
      <c r="H83" s="69"/>
      <c r="I83" s="70"/>
      <c r="J83" s="70"/>
      <c r="K83" s="34" t="s">
        <v>65</v>
      </c>
      <c r="L83" s="77">
        <v>83</v>
      </c>
      <c r="M83" s="77"/>
      <c r="N83" s="72"/>
      <c r="O83" s="79" t="s">
        <v>418</v>
      </c>
      <c r="P83" s="81">
        <v>43528.68980324074</v>
      </c>
      <c r="Q83" s="79" t="s">
        <v>443</v>
      </c>
      <c r="R83" s="79"/>
      <c r="S83" s="79"/>
      <c r="T83" s="79" t="s">
        <v>708</v>
      </c>
      <c r="U83" s="79"/>
      <c r="V83" s="82" t="s">
        <v>772</v>
      </c>
      <c r="W83" s="81">
        <v>43528.68980324074</v>
      </c>
      <c r="X83" s="82" t="s">
        <v>868</v>
      </c>
      <c r="Y83" s="79"/>
      <c r="Z83" s="79"/>
      <c r="AA83" s="85" t="s">
        <v>1091</v>
      </c>
      <c r="AB83" s="85" t="s">
        <v>1090</v>
      </c>
      <c r="AC83" s="79" t="b">
        <v>0</v>
      </c>
      <c r="AD83" s="79">
        <v>0</v>
      </c>
      <c r="AE83" s="85" t="s">
        <v>1292</v>
      </c>
      <c r="AF83" s="79" t="b">
        <v>0</v>
      </c>
      <c r="AG83" s="79" t="s">
        <v>1302</v>
      </c>
      <c r="AH83" s="79"/>
      <c r="AI83" s="85" t="s">
        <v>1289</v>
      </c>
      <c r="AJ83" s="79" t="b">
        <v>0</v>
      </c>
      <c r="AK83" s="79">
        <v>0</v>
      </c>
      <c r="AL83" s="85" t="s">
        <v>1289</v>
      </c>
      <c r="AM83" s="79" t="s">
        <v>1307</v>
      </c>
      <c r="AN83" s="79" t="b">
        <v>0</v>
      </c>
      <c r="AO83" s="85" t="s">
        <v>1090</v>
      </c>
      <c r="AP83" s="79" t="s">
        <v>176</v>
      </c>
      <c r="AQ83" s="79">
        <v>0</v>
      </c>
      <c r="AR83" s="79">
        <v>0</v>
      </c>
      <c r="AS83" s="79"/>
      <c r="AT83" s="79"/>
      <c r="AU83" s="79"/>
      <c r="AV83" s="79"/>
      <c r="AW83" s="79"/>
      <c r="AX83" s="79"/>
      <c r="AY83" s="79"/>
      <c r="AZ83" s="79"/>
      <c r="BA83">
        <v>1</v>
      </c>
      <c r="BB83" s="78" t="str">
        <f>REPLACE(INDEX(GroupVertices[Group],MATCH(Edges[[#This Row],[Vertex 1]],GroupVertices[Vertex],0)),1,1,"")</f>
        <v>8</v>
      </c>
      <c r="BC83" s="78" t="str">
        <f>REPLACE(INDEX(GroupVertices[Group],MATCH(Edges[[#This Row],[Vertex 2]],GroupVertices[Vertex],0)),1,1,"")</f>
        <v>8</v>
      </c>
      <c r="BD83" s="48"/>
      <c r="BE83" s="49"/>
      <c r="BF83" s="48"/>
      <c r="BG83" s="49"/>
      <c r="BH83" s="48"/>
      <c r="BI83" s="49"/>
      <c r="BJ83" s="48"/>
      <c r="BK83" s="49"/>
      <c r="BL83" s="48"/>
    </row>
    <row r="84" spans="1:64" ht="15">
      <c r="A84" s="64" t="s">
        <v>238</v>
      </c>
      <c r="B84" s="64" t="s">
        <v>339</v>
      </c>
      <c r="C84" s="65" t="s">
        <v>3747</v>
      </c>
      <c r="D84" s="66">
        <v>3</v>
      </c>
      <c r="E84" s="67" t="s">
        <v>132</v>
      </c>
      <c r="F84" s="68">
        <v>35</v>
      </c>
      <c r="G84" s="65"/>
      <c r="H84" s="69"/>
      <c r="I84" s="70"/>
      <c r="J84" s="70"/>
      <c r="K84" s="34" t="s">
        <v>65</v>
      </c>
      <c r="L84" s="77">
        <v>84</v>
      </c>
      <c r="M84" s="77"/>
      <c r="N84" s="72"/>
      <c r="O84" s="79" t="s">
        <v>418</v>
      </c>
      <c r="P84" s="81">
        <v>43528.68116898148</v>
      </c>
      <c r="Q84" s="79" t="s">
        <v>442</v>
      </c>
      <c r="R84" s="79"/>
      <c r="S84" s="79"/>
      <c r="T84" s="79"/>
      <c r="U84" s="82" t="s">
        <v>730</v>
      </c>
      <c r="V84" s="82" t="s">
        <v>730</v>
      </c>
      <c r="W84" s="81">
        <v>43528.68116898148</v>
      </c>
      <c r="X84" s="82" t="s">
        <v>867</v>
      </c>
      <c r="Y84" s="79"/>
      <c r="Z84" s="79"/>
      <c r="AA84" s="85" t="s">
        <v>1090</v>
      </c>
      <c r="AB84" s="79"/>
      <c r="AC84" s="79" t="b">
        <v>0</v>
      </c>
      <c r="AD84" s="79">
        <v>4</v>
      </c>
      <c r="AE84" s="85" t="s">
        <v>1289</v>
      </c>
      <c r="AF84" s="79" t="b">
        <v>0</v>
      </c>
      <c r="AG84" s="79" t="s">
        <v>1302</v>
      </c>
      <c r="AH84" s="79"/>
      <c r="AI84" s="85" t="s">
        <v>1289</v>
      </c>
      <c r="AJ84" s="79" t="b">
        <v>0</v>
      </c>
      <c r="AK84" s="79">
        <v>0</v>
      </c>
      <c r="AL84" s="85" t="s">
        <v>1289</v>
      </c>
      <c r="AM84" s="79" t="s">
        <v>1311</v>
      </c>
      <c r="AN84" s="79" t="b">
        <v>0</v>
      </c>
      <c r="AO84" s="85" t="s">
        <v>1090</v>
      </c>
      <c r="AP84" s="79" t="s">
        <v>176</v>
      </c>
      <c r="AQ84" s="79">
        <v>0</v>
      </c>
      <c r="AR84" s="79">
        <v>0</v>
      </c>
      <c r="AS84" s="79"/>
      <c r="AT84" s="79"/>
      <c r="AU84" s="79"/>
      <c r="AV84" s="79"/>
      <c r="AW84" s="79"/>
      <c r="AX84" s="79"/>
      <c r="AY84" s="79"/>
      <c r="AZ84" s="79"/>
      <c r="BA84">
        <v>1</v>
      </c>
      <c r="BB84" s="78" t="str">
        <f>REPLACE(INDEX(GroupVertices[Group],MATCH(Edges[[#This Row],[Vertex 1]],GroupVertices[Vertex],0)),1,1,"")</f>
        <v>8</v>
      </c>
      <c r="BC84" s="78" t="str">
        <f>REPLACE(INDEX(GroupVertices[Group],MATCH(Edges[[#This Row],[Vertex 2]],GroupVertices[Vertex],0)),1,1,"")</f>
        <v>8</v>
      </c>
      <c r="BD84" s="48"/>
      <c r="BE84" s="49"/>
      <c r="BF84" s="48"/>
      <c r="BG84" s="49"/>
      <c r="BH84" s="48"/>
      <c r="BI84" s="49"/>
      <c r="BJ84" s="48"/>
      <c r="BK84" s="49"/>
      <c r="BL84" s="48"/>
    </row>
    <row r="85" spans="1:64" ht="15">
      <c r="A85" s="64" t="s">
        <v>239</v>
      </c>
      <c r="B85" s="64" t="s">
        <v>339</v>
      </c>
      <c r="C85" s="65" t="s">
        <v>3747</v>
      </c>
      <c r="D85" s="66">
        <v>3</v>
      </c>
      <c r="E85" s="67" t="s">
        <v>132</v>
      </c>
      <c r="F85" s="68">
        <v>35</v>
      </c>
      <c r="G85" s="65"/>
      <c r="H85" s="69"/>
      <c r="I85" s="70"/>
      <c r="J85" s="70"/>
      <c r="K85" s="34" t="s">
        <v>65</v>
      </c>
      <c r="L85" s="77">
        <v>85</v>
      </c>
      <c r="M85" s="77"/>
      <c r="N85" s="72"/>
      <c r="O85" s="79" t="s">
        <v>418</v>
      </c>
      <c r="P85" s="81">
        <v>43528.68980324074</v>
      </c>
      <c r="Q85" s="79" t="s">
        <v>443</v>
      </c>
      <c r="R85" s="79"/>
      <c r="S85" s="79"/>
      <c r="T85" s="79" t="s">
        <v>708</v>
      </c>
      <c r="U85" s="79"/>
      <c r="V85" s="82" t="s">
        <v>772</v>
      </c>
      <c r="W85" s="81">
        <v>43528.68980324074</v>
      </c>
      <c r="X85" s="82" t="s">
        <v>868</v>
      </c>
      <c r="Y85" s="79"/>
      <c r="Z85" s="79"/>
      <c r="AA85" s="85" t="s">
        <v>1091</v>
      </c>
      <c r="AB85" s="85" t="s">
        <v>1090</v>
      </c>
      <c r="AC85" s="79" t="b">
        <v>0</v>
      </c>
      <c r="AD85" s="79">
        <v>0</v>
      </c>
      <c r="AE85" s="85" t="s">
        <v>1292</v>
      </c>
      <c r="AF85" s="79" t="b">
        <v>0</v>
      </c>
      <c r="AG85" s="79" t="s">
        <v>1302</v>
      </c>
      <c r="AH85" s="79"/>
      <c r="AI85" s="85" t="s">
        <v>1289</v>
      </c>
      <c r="AJ85" s="79" t="b">
        <v>0</v>
      </c>
      <c r="AK85" s="79">
        <v>0</v>
      </c>
      <c r="AL85" s="85" t="s">
        <v>1289</v>
      </c>
      <c r="AM85" s="79" t="s">
        <v>1307</v>
      </c>
      <c r="AN85" s="79" t="b">
        <v>0</v>
      </c>
      <c r="AO85" s="85" t="s">
        <v>1090</v>
      </c>
      <c r="AP85" s="79" t="s">
        <v>176</v>
      </c>
      <c r="AQ85" s="79">
        <v>0</v>
      </c>
      <c r="AR85" s="79">
        <v>0</v>
      </c>
      <c r="AS85" s="79"/>
      <c r="AT85" s="79"/>
      <c r="AU85" s="79"/>
      <c r="AV85" s="79"/>
      <c r="AW85" s="79"/>
      <c r="AX85" s="79"/>
      <c r="AY85" s="79"/>
      <c r="AZ85" s="79"/>
      <c r="BA85">
        <v>1</v>
      </c>
      <c r="BB85" s="78" t="str">
        <f>REPLACE(INDEX(GroupVertices[Group],MATCH(Edges[[#This Row],[Vertex 1]],GroupVertices[Vertex],0)),1,1,"")</f>
        <v>8</v>
      </c>
      <c r="BC85" s="78" t="str">
        <f>REPLACE(INDEX(GroupVertices[Group],MATCH(Edges[[#This Row],[Vertex 2]],GroupVertices[Vertex],0)),1,1,"")</f>
        <v>8</v>
      </c>
      <c r="BD85" s="48"/>
      <c r="BE85" s="49"/>
      <c r="BF85" s="48"/>
      <c r="BG85" s="49"/>
      <c r="BH85" s="48"/>
      <c r="BI85" s="49"/>
      <c r="BJ85" s="48"/>
      <c r="BK85" s="49"/>
      <c r="BL85" s="48"/>
    </row>
    <row r="86" spans="1:64" ht="15">
      <c r="A86" s="64" t="s">
        <v>238</v>
      </c>
      <c r="B86" s="64" t="s">
        <v>340</v>
      </c>
      <c r="C86" s="65" t="s">
        <v>3747</v>
      </c>
      <c r="D86" s="66">
        <v>3</v>
      </c>
      <c r="E86" s="67" t="s">
        <v>132</v>
      </c>
      <c r="F86" s="68">
        <v>35</v>
      </c>
      <c r="G86" s="65"/>
      <c r="H86" s="69"/>
      <c r="I86" s="70"/>
      <c r="J86" s="70"/>
      <c r="K86" s="34" t="s">
        <v>65</v>
      </c>
      <c r="L86" s="77">
        <v>86</v>
      </c>
      <c r="M86" s="77"/>
      <c r="N86" s="72"/>
      <c r="O86" s="79" t="s">
        <v>418</v>
      </c>
      <c r="P86" s="81">
        <v>43528.68116898148</v>
      </c>
      <c r="Q86" s="79" t="s">
        <v>442</v>
      </c>
      <c r="R86" s="79"/>
      <c r="S86" s="79"/>
      <c r="T86" s="79"/>
      <c r="U86" s="82" t="s">
        <v>730</v>
      </c>
      <c r="V86" s="82" t="s">
        <v>730</v>
      </c>
      <c r="W86" s="81">
        <v>43528.68116898148</v>
      </c>
      <c r="X86" s="82" t="s">
        <v>867</v>
      </c>
      <c r="Y86" s="79"/>
      <c r="Z86" s="79"/>
      <c r="AA86" s="85" t="s">
        <v>1090</v>
      </c>
      <c r="AB86" s="79"/>
      <c r="AC86" s="79" t="b">
        <v>0</v>
      </c>
      <c r="AD86" s="79">
        <v>4</v>
      </c>
      <c r="AE86" s="85" t="s">
        <v>1289</v>
      </c>
      <c r="AF86" s="79" t="b">
        <v>0</v>
      </c>
      <c r="AG86" s="79" t="s">
        <v>1302</v>
      </c>
      <c r="AH86" s="79"/>
      <c r="AI86" s="85" t="s">
        <v>1289</v>
      </c>
      <c r="AJ86" s="79" t="b">
        <v>0</v>
      </c>
      <c r="AK86" s="79">
        <v>0</v>
      </c>
      <c r="AL86" s="85" t="s">
        <v>1289</v>
      </c>
      <c r="AM86" s="79" t="s">
        <v>1311</v>
      </c>
      <c r="AN86" s="79" t="b">
        <v>0</v>
      </c>
      <c r="AO86" s="85" t="s">
        <v>1090</v>
      </c>
      <c r="AP86" s="79" t="s">
        <v>176</v>
      </c>
      <c r="AQ86" s="79">
        <v>0</v>
      </c>
      <c r="AR86" s="79">
        <v>0</v>
      </c>
      <c r="AS86" s="79"/>
      <c r="AT86" s="79"/>
      <c r="AU86" s="79"/>
      <c r="AV86" s="79"/>
      <c r="AW86" s="79"/>
      <c r="AX86" s="79"/>
      <c r="AY86" s="79"/>
      <c r="AZ86" s="79"/>
      <c r="BA86">
        <v>1</v>
      </c>
      <c r="BB86" s="78" t="str">
        <f>REPLACE(INDEX(GroupVertices[Group],MATCH(Edges[[#This Row],[Vertex 1]],GroupVertices[Vertex],0)),1,1,"")</f>
        <v>8</v>
      </c>
      <c r="BC86" s="78" t="str">
        <f>REPLACE(INDEX(GroupVertices[Group],MATCH(Edges[[#This Row],[Vertex 2]],GroupVertices[Vertex],0)),1,1,"")</f>
        <v>8</v>
      </c>
      <c r="BD86" s="48">
        <v>2</v>
      </c>
      <c r="BE86" s="49">
        <v>8.695652173913043</v>
      </c>
      <c r="BF86" s="48">
        <v>0</v>
      </c>
      <c r="BG86" s="49">
        <v>0</v>
      </c>
      <c r="BH86" s="48">
        <v>0</v>
      </c>
      <c r="BI86" s="49">
        <v>0</v>
      </c>
      <c r="BJ86" s="48">
        <v>21</v>
      </c>
      <c r="BK86" s="49">
        <v>91.30434782608695</v>
      </c>
      <c r="BL86" s="48">
        <v>23</v>
      </c>
    </row>
    <row r="87" spans="1:64" ht="15">
      <c r="A87" s="64" t="s">
        <v>239</v>
      </c>
      <c r="B87" s="64" t="s">
        <v>340</v>
      </c>
      <c r="C87" s="65" t="s">
        <v>3747</v>
      </c>
      <c r="D87" s="66">
        <v>3</v>
      </c>
      <c r="E87" s="67" t="s">
        <v>132</v>
      </c>
      <c r="F87" s="68">
        <v>35</v>
      </c>
      <c r="G87" s="65"/>
      <c r="H87" s="69"/>
      <c r="I87" s="70"/>
      <c r="J87" s="70"/>
      <c r="K87" s="34" t="s">
        <v>65</v>
      </c>
      <c r="L87" s="77">
        <v>87</v>
      </c>
      <c r="M87" s="77"/>
      <c r="N87" s="72"/>
      <c r="O87" s="79" t="s">
        <v>418</v>
      </c>
      <c r="P87" s="81">
        <v>43528.68980324074</v>
      </c>
      <c r="Q87" s="79" t="s">
        <v>443</v>
      </c>
      <c r="R87" s="79"/>
      <c r="S87" s="79"/>
      <c r="T87" s="79" t="s">
        <v>708</v>
      </c>
      <c r="U87" s="79"/>
      <c r="V87" s="82" t="s">
        <v>772</v>
      </c>
      <c r="W87" s="81">
        <v>43528.68980324074</v>
      </c>
      <c r="X87" s="82" t="s">
        <v>868</v>
      </c>
      <c r="Y87" s="79"/>
      <c r="Z87" s="79"/>
      <c r="AA87" s="85" t="s">
        <v>1091</v>
      </c>
      <c r="AB87" s="85" t="s">
        <v>1090</v>
      </c>
      <c r="AC87" s="79" t="b">
        <v>0</v>
      </c>
      <c r="AD87" s="79">
        <v>0</v>
      </c>
      <c r="AE87" s="85" t="s">
        <v>1292</v>
      </c>
      <c r="AF87" s="79" t="b">
        <v>0</v>
      </c>
      <c r="AG87" s="79" t="s">
        <v>1302</v>
      </c>
      <c r="AH87" s="79"/>
      <c r="AI87" s="85" t="s">
        <v>1289</v>
      </c>
      <c r="AJ87" s="79" t="b">
        <v>0</v>
      </c>
      <c r="AK87" s="79">
        <v>0</v>
      </c>
      <c r="AL87" s="85" t="s">
        <v>1289</v>
      </c>
      <c r="AM87" s="79" t="s">
        <v>1307</v>
      </c>
      <c r="AN87" s="79" t="b">
        <v>0</v>
      </c>
      <c r="AO87" s="85" t="s">
        <v>1090</v>
      </c>
      <c r="AP87" s="79" t="s">
        <v>176</v>
      </c>
      <c r="AQ87" s="79">
        <v>0</v>
      </c>
      <c r="AR87" s="79">
        <v>0</v>
      </c>
      <c r="AS87" s="79"/>
      <c r="AT87" s="79"/>
      <c r="AU87" s="79"/>
      <c r="AV87" s="79"/>
      <c r="AW87" s="79"/>
      <c r="AX87" s="79"/>
      <c r="AY87" s="79"/>
      <c r="AZ87" s="79"/>
      <c r="BA87">
        <v>1</v>
      </c>
      <c r="BB87" s="78" t="str">
        <f>REPLACE(INDEX(GroupVertices[Group],MATCH(Edges[[#This Row],[Vertex 1]],GroupVertices[Vertex],0)),1,1,"")</f>
        <v>8</v>
      </c>
      <c r="BC87" s="78" t="str">
        <f>REPLACE(INDEX(GroupVertices[Group],MATCH(Edges[[#This Row],[Vertex 2]],GroupVertices[Vertex],0)),1,1,"")</f>
        <v>8</v>
      </c>
      <c r="BD87" s="48">
        <v>2</v>
      </c>
      <c r="BE87" s="49">
        <v>5</v>
      </c>
      <c r="BF87" s="48">
        <v>0</v>
      </c>
      <c r="BG87" s="49">
        <v>0</v>
      </c>
      <c r="BH87" s="48">
        <v>0</v>
      </c>
      <c r="BI87" s="49">
        <v>0</v>
      </c>
      <c r="BJ87" s="48">
        <v>38</v>
      </c>
      <c r="BK87" s="49">
        <v>95</v>
      </c>
      <c r="BL87" s="48">
        <v>40</v>
      </c>
    </row>
    <row r="88" spans="1:64" ht="15">
      <c r="A88" s="64" t="s">
        <v>238</v>
      </c>
      <c r="B88" s="64" t="s">
        <v>337</v>
      </c>
      <c r="C88" s="65" t="s">
        <v>3747</v>
      </c>
      <c r="D88" s="66">
        <v>3</v>
      </c>
      <c r="E88" s="67" t="s">
        <v>132</v>
      </c>
      <c r="F88" s="68">
        <v>35</v>
      </c>
      <c r="G88" s="65"/>
      <c r="H88" s="69"/>
      <c r="I88" s="70"/>
      <c r="J88" s="70"/>
      <c r="K88" s="34" t="s">
        <v>65</v>
      </c>
      <c r="L88" s="77">
        <v>88</v>
      </c>
      <c r="M88" s="77"/>
      <c r="N88" s="72"/>
      <c r="O88" s="79" t="s">
        <v>418</v>
      </c>
      <c r="P88" s="81">
        <v>43528.68116898148</v>
      </c>
      <c r="Q88" s="79" t="s">
        <v>442</v>
      </c>
      <c r="R88" s="79"/>
      <c r="S88" s="79"/>
      <c r="T88" s="79"/>
      <c r="U88" s="82" t="s">
        <v>730</v>
      </c>
      <c r="V88" s="82" t="s">
        <v>730</v>
      </c>
      <c r="W88" s="81">
        <v>43528.68116898148</v>
      </c>
      <c r="X88" s="82" t="s">
        <v>867</v>
      </c>
      <c r="Y88" s="79"/>
      <c r="Z88" s="79"/>
      <c r="AA88" s="85" t="s">
        <v>1090</v>
      </c>
      <c r="AB88" s="79"/>
      <c r="AC88" s="79" t="b">
        <v>0</v>
      </c>
      <c r="AD88" s="79">
        <v>4</v>
      </c>
      <c r="AE88" s="85" t="s">
        <v>1289</v>
      </c>
      <c r="AF88" s="79" t="b">
        <v>0</v>
      </c>
      <c r="AG88" s="79" t="s">
        <v>1302</v>
      </c>
      <c r="AH88" s="79"/>
      <c r="AI88" s="85" t="s">
        <v>1289</v>
      </c>
      <c r="AJ88" s="79" t="b">
        <v>0</v>
      </c>
      <c r="AK88" s="79">
        <v>0</v>
      </c>
      <c r="AL88" s="85" t="s">
        <v>1289</v>
      </c>
      <c r="AM88" s="79" t="s">
        <v>1311</v>
      </c>
      <c r="AN88" s="79" t="b">
        <v>0</v>
      </c>
      <c r="AO88" s="85" t="s">
        <v>1090</v>
      </c>
      <c r="AP88" s="79" t="s">
        <v>176</v>
      </c>
      <c r="AQ88" s="79">
        <v>0</v>
      </c>
      <c r="AR88" s="79">
        <v>0</v>
      </c>
      <c r="AS88" s="79"/>
      <c r="AT88" s="79"/>
      <c r="AU88" s="79"/>
      <c r="AV88" s="79"/>
      <c r="AW88" s="79"/>
      <c r="AX88" s="79"/>
      <c r="AY88" s="79"/>
      <c r="AZ88" s="79"/>
      <c r="BA88">
        <v>1</v>
      </c>
      <c r="BB88" s="78" t="str">
        <f>REPLACE(INDEX(GroupVertices[Group],MATCH(Edges[[#This Row],[Vertex 1]],GroupVertices[Vertex],0)),1,1,"")</f>
        <v>8</v>
      </c>
      <c r="BC88" s="78" t="str">
        <f>REPLACE(INDEX(GroupVertices[Group],MATCH(Edges[[#This Row],[Vertex 2]],GroupVertices[Vertex],0)),1,1,"")</f>
        <v>8</v>
      </c>
      <c r="BD88" s="48"/>
      <c r="BE88" s="49"/>
      <c r="BF88" s="48"/>
      <c r="BG88" s="49"/>
      <c r="BH88" s="48"/>
      <c r="BI88" s="49"/>
      <c r="BJ88" s="48"/>
      <c r="BK88" s="49"/>
      <c r="BL88" s="48"/>
    </row>
    <row r="89" spans="1:64" ht="15">
      <c r="A89" s="64" t="s">
        <v>239</v>
      </c>
      <c r="B89" s="64" t="s">
        <v>337</v>
      </c>
      <c r="C89" s="65" t="s">
        <v>3747</v>
      </c>
      <c r="D89" s="66">
        <v>3</v>
      </c>
      <c r="E89" s="67" t="s">
        <v>132</v>
      </c>
      <c r="F89" s="68">
        <v>35</v>
      </c>
      <c r="G89" s="65"/>
      <c r="H89" s="69"/>
      <c r="I89" s="70"/>
      <c r="J89" s="70"/>
      <c r="K89" s="34" t="s">
        <v>65</v>
      </c>
      <c r="L89" s="77">
        <v>89</v>
      </c>
      <c r="M89" s="77"/>
      <c r="N89" s="72"/>
      <c r="O89" s="79" t="s">
        <v>418</v>
      </c>
      <c r="P89" s="81">
        <v>43528.68980324074</v>
      </c>
      <c r="Q89" s="79" t="s">
        <v>443</v>
      </c>
      <c r="R89" s="79"/>
      <c r="S89" s="79"/>
      <c r="T89" s="79" t="s">
        <v>708</v>
      </c>
      <c r="U89" s="79"/>
      <c r="V89" s="82" t="s">
        <v>772</v>
      </c>
      <c r="W89" s="81">
        <v>43528.68980324074</v>
      </c>
      <c r="X89" s="82" t="s">
        <v>868</v>
      </c>
      <c r="Y89" s="79"/>
      <c r="Z89" s="79"/>
      <c r="AA89" s="85" t="s">
        <v>1091</v>
      </c>
      <c r="AB89" s="85" t="s">
        <v>1090</v>
      </c>
      <c r="AC89" s="79" t="b">
        <v>0</v>
      </c>
      <c r="AD89" s="79">
        <v>0</v>
      </c>
      <c r="AE89" s="85" t="s">
        <v>1292</v>
      </c>
      <c r="AF89" s="79" t="b">
        <v>0</v>
      </c>
      <c r="AG89" s="79" t="s">
        <v>1302</v>
      </c>
      <c r="AH89" s="79"/>
      <c r="AI89" s="85" t="s">
        <v>1289</v>
      </c>
      <c r="AJ89" s="79" t="b">
        <v>0</v>
      </c>
      <c r="AK89" s="79">
        <v>0</v>
      </c>
      <c r="AL89" s="85" t="s">
        <v>1289</v>
      </c>
      <c r="AM89" s="79" t="s">
        <v>1307</v>
      </c>
      <c r="AN89" s="79" t="b">
        <v>0</v>
      </c>
      <c r="AO89" s="85" t="s">
        <v>1090</v>
      </c>
      <c r="AP89" s="79" t="s">
        <v>176</v>
      </c>
      <c r="AQ89" s="79">
        <v>0</v>
      </c>
      <c r="AR89" s="79">
        <v>0</v>
      </c>
      <c r="AS89" s="79"/>
      <c r="AT89" s="79"/>
      <c r="AU89" s="79"/>
      <c r="AV89" s="79"/>
      <c r="AW89" s="79"/>
      <c r="AX89" s="79"/>
      <c r="AY89" s="79"/>
      <c r="AZ89" s="79"/>
      <c r="BA89">
        <v>1</v>
      </c>
      <c r="BB89" s="78" t="str">
        <f>REPLACE(INDEX(GroupVertices[Group],MATCH(Edges[[#This Row],[Vertex 1]],GroupVertices[Vertex],0)),1,1,"")</f>
        <v>8</v>
      </c>
      <c r="BC89" s="78" t="str">
        <f>REPLACE(INDEX(GroupVertices[Group],MATCH(Edges[[#This Row],[Vertex 2]],GroupVertices[Vertex],0)),1,1,"")</f>
        <v>8</v>
      </c>
      <c r="BD89" s="48"/>
      <c r="BE89" s="49"/>
      <c r="BF89" s="48"/>
      <c r="BG89" s="49"/>
      <c r="BH89" s="48"/>
      <c r="BI89" s="49"/>
      <c r="BJ89" s="48"/>
      <c r="BK89" s="49"/>
      <c r="BL89" s="48"/>
    </row>
    <row r="90" spans="1:64" ht="15">
      <c r="A90" s="64" t="s">
        <v>238</v>
      </c>
      <c r="B90" s="64" t="s">
        <v>303</v>
      </c>
      <c r="C90" s="65" t="s">
        <v>3747</v>
      </c>
      <c r="D90" s="66">
        <v>3</v>
      </c>
      <c r="E90" s="67" t="s">
        <v>132</v>
      </c>
      <c r="F90" s="68">
        <v>35</v>
      </c>
      <c r="G90" s="65"/>
      <c r="H90" s="69"/>
      <c r="I90" s="70"/>
      <c r="J90" s="70"/>
      <c r="K90" s="34" t="s">
        <v>65</v>
      </c>
      <c r="L90" s="77">
        <v>90</v>
      </c>
      <c r="M90" s="77"/>
      <c r="N90" s="72"/>
      <c r="O90" s="79" t="s">
        <v>418</v>
      </c>
      <c r="P90" s="81">
        <v>43528.68116898148</v>
      </c>
      <c r="Q90" s="79" t="s">
        <v>442</v>
      </c>
      <c r="R90" s="79"/>
      <c r="S90" s="79"/>
      <c r="T90" s="79"/>
      <c r="U90" s="82" t="s">
        <v>730</v>
      </c>
      <c r="V90" s="82" t="s">
        <v>730</v>
      </c>
      <c r="W90" s="81">
        <v>43528.68116898148</v>
      </c>
      <c r="X90" s="82" t="s">
        <v>867</v>
      </c>
      <c r="Y90" s="79"/>
      <c r="Z90" s="79"/>
      <c r="AA90" s="85" t="s">
        <v>1090</v>
      </c>
      <c r="AB90" s="79"/>
      <c r="AC90" s="79" t="b">
        <v>0</v>
      </c>
      <c r="AD90" s="79">
        <v>4</v>
      </c>
      <c r="AE90" s="85" t="s">
        <v>1289</v>
      </c>
      <c r="AF90" s="79" t="b">
        <v>0</v>
      </c>
      <c r="AG90" s="79" t="s">
        <v>1302</v>
      </c>
      <c r="AH90" s="79"/>
      <c r="AI90" s="85" t="s">
        <v>1289</v>
      </c>
      <c r="AJ90" s="79" t="b">
        <v>0</v>
      </c>
      <c r="AK90" s="79">
        <v>0</v>
      </c>
      <c r="AL90" s="85" t="s">
        <v>1289</v>
      </c>
      <c r="AM90" s="79" t="s">
        <v>1311</v>
      </c>
      <c r="AN90" s="79" t="b">
        <v>0</v>
      </c>
      <c r="AO90" s="85" t="s">
        <v>1090</v>
      </c>
      <c r="AP90" s="79" t="s">
        <v>176</v>
      </c>
      <c r="AQ90" s="79">
        <v>0</v>
      </c>
      <c r="AR90" s="79">
        <v>0</v>
      </c>
      <c r="AS90" s="79"/>
      <c r="AT90" s="79"/>
      <c r="AU90" s="79"/>
      <c r="AV90" s="79"/>
      <c r="AW90" s="79"/>
      <c r="AX90" s="79"/>
      <c r="AY90" s="79"/>
      <c r="AZ90" s="79"/>
      <c r="BA90">
        <v>1</v>
      </c>
      <c r="BB90" s="78" t="str">
        <f>REPLACE(INDEX(GroupVertices[Group],MATCH(Edges[[#This Row],[Vertex 1]],GroupVertices[Vertex],0)),1,1,"")</f>
        <v>8</v>
      </c>
      <c r="BC90" s="78" t="str">
        <f>REPLACE(INDEX(GroupVertices[Group],MATCH(Edges[[#This Row],[Vertex 2]],GroupVertices[Vertex],0)),1,1,"")</f>
        <v>2</v>
      </c>
      <c r="BD90" s="48"/>
      <c r="BE90" s="49"/>
      <c r="BF90" s="48"/>
      <c r="BG90" s="49"/>
      <c r="BH90" s="48"/>
      <c r="BI90" s="49"/>
      <c r="BJ90" s="48"/>
      <c r="BK90" s="49"/>
      <c r="BL90" s="48"/>
    </row>
    <row r="91" spans="1:64" ht="15">
      <c r="A91" s="64" t="s">
        <v>238</v>
      </c>
      <c r="B91" s="64" t="s">
        <v>292</v>
      </c>
      <c r="C91" s="65" t="s">
        <v>3747</v>
      </c>
      <c r="D91" s="66">
        <v>3</v>
      </c>
      <c r="E91" s="67" t="s">
        <v>132</v>
      </c>
      <c r="F91" s="68">
        <v>35</v>
      </c>
      <c r="G91" s="65"/>
      <c r="H91" s="69"/>
      <c r="I91" s="70"/>
      <c r="J91" s="70"/>
      <c r="K91" s="34" t="s">
        <v>65</v>
      </c>
      <c r="L91" s="77">
        <v>91</v>
      </c>
      <c r="M91" s="77"/>
      <c r="N91" s="72"/>
      <c r="O91" s="79" t="s">
        <v>418</v>
      </c>
      <c r="P91" s="81">
        <v>43528.68116898148</v>
      </c>
      <c r="Q91" s="79" t="s">
        <v>442</v>
      </c>
      <c r="R91" s="79"/>
      <c r="S91" s="79"/>
      <c r="T91" s="79"/>
      <c r="U91" s="82" t="s">
        <v>730</v>
      </c>
      <c r="V91" s="82" t="s">
        <v>730</v>
      </c>
      <c r="W91" s="81">
        <v>43528.68116898148</v>
      </c>
      <c r="X91" s="82" t="s">
        <v>867</v>
      </c>
      <c r="Y91" s="79"/>
      <c r="Z91" s="79"/>
      <c r="AA91" s="85" t="s">
        <v>1090</v>
      </c>
      <c r="AB91" s="79"/>
      <c r="AC91" s="79" t="b">
        <v>0</v>
      </c>
      <c r="AD91" s="79">
        <v>4</v>
      </c>
      <c r="AE91" s="85" t="s">
        <v>1289</v>
      </c>
      <c r="AF91" s="79" t="b">
        <v>0</v>
      </c>
      <c r="AG91" s="79" t="s">
        <v>1302</v>
      </c>
      <c r="AH91" s="79"/>
      <c r="AI91" s="85" t="s">
        <v>1289</v>
      </c>
      <c r="AJ91" s="79" t="b">
        <v>0</v>
      </c>
      <c r="AK91" s="79">
        <v>0</v>
      </c>
      <c r="AL91" s="85" t="s">
        <v>1289</v>
      </c>
      <c r="AM91" s="79" t="s">
        <v>1311</v>
      </c>
      <c r="AN91" s="79" t="b">
        <v>0</v>
      </c>
      <c r="AO91" s="85" t="s">
        <v>1090</v>
      </c>
      <c r="AP91" s="79" t="s">
        <v>176</v>
      </c>
      <c r="AQ91" s="79">
        <v>0</v>
      </c>
      <c r="AR91" s="79">
        <v>0</v>
      </c>
      <c r="AS91" s="79"/>
      <c r="AT91" s="79"/>
      <c r="AU91" s="79"/>
      <c r="AV91" s="79"/>
      <c r="AW91" s="79"/>
      <c r="AX91" s="79"/>
      <c r="AY91" s="79"/>
      <c r="AZ91" s="79"/>
      <c r="BA91">
        <v>1</v>
      </c>
      <c r="BB91" s="78" t="str">
        <f>REPLACE(INDEX(GroupVertices[Group],MATCH(Edges[[#This Row],[Vertex 1]],GroupVertices[Vertex],0)),1,1,"")</f>
        <v>8</v>
      </c>
      <c r="BC91" s="78" t="str">
        <f>REPLACE(INDEX(GroupVertices[Group],MATCH(Edges[[#This Row],[Vertex 2]],GroupVertices[Vertex],0)),1,1,"")</f>
        <v>1</v>
      </c>
      <c r="BD91" s="48"/>
      <c r="BE91" s="49"/>
      <c r="BF91" s="48"/>
      <c r="BG91" s="49"/>
      <c r="BH91" s="48"/>
      <c r="BI91" s="49"/>
      <c r="BJ91" s="48"/>
      <c r="BK91" s="49"/>
      <c r="BL91" s="48"/>
    </row>
    <row r="92" spans="1:64" ht="15">
      <c r="A92" s="64" t="s">
        <v>239</v>
      </c>
      <c r="B92" s="64" t="s">
        <v>238</v>
      </c>
      <c r="C92" s="65" t="s">
        <v>3747</v>
      </c>
      <c r="D92" s="66">
        <v>3</v>
      </c>
      <c r="E92" s="67" t="s">
        <v>132</v>
      </c>
      <c r="F92" s="68">
        <v>35</v>
      </c>
      <c r="G92" s="65"/>
      <c r="H92" s="69"/>
      <c r="I92" s="70"/>
      <c r="J92" s="70"/>
      <c r="K92" s="34" t="s">
        <v>65</v>
      </c>
      <c r="L92" s="77">
        <v>92</v>
      </c>
      <c r="M92" s="77"/>
      <c r="N92" s="72"/>
      <c r="O92" s="79" t="s">
        <v>417</v>
      </c>
      <c r="P92" s="81">
        <v>43528.68980324074</v>
      </c>
      <c r="Q92" s="79" t="s">
        <v>443</v>
      </c>
      <c r="R92" s="79"/>
      <c r="S92" s="79"/>
      <c r="T92" s="79" t="s">
        <v>708</v>
      </c>
      <c r="U92" s="79"/>
      <c r="V92" s="82" t="s">
        <v>772</v>
      </c>
      <c r="W92" s="81">
        <v>43528.68980324074</v>
      </c>
      <c r="X92" s="82" t="s">
        <v>868</v>
      </c>
      <c r="Y92" s="79"/>
      <c r="Z92" s="79"/>
      <c r="AA92" s="85" t="s">
        <v>1091</v>
      </c>
      <c r="AB92" s="85" t="s">
        <v>1090</v>
      </c>
      <c r="AC92" s="79" t="b">
        <v>0</v>
      </c>
      <c r="AD92" s="79">
        <v>0</v>
      </c>
      <c r="AE92" s="85" t="s">
        <v>1292</v>
      </c>
      <c r="AF92" s="79" t="b">
        <v>0</v>
      </c>
      <c r="AG92" s="79" t="s">
        <v>1302</v>
      </c>
      <c r="AH92" s="79"/>
      <c r="AI92" s="85" t="s">
        <v>1289</v>
      </c>
      <c r="AJ92" s="79" t="b">
        <v>0</v>
      </c>
      <c r="AK92" s="79">
        <v>0</v>
      </c>
      <c r="AL92" s="85" t="s">
        <v>1289</v>
      </c>
      <c r="AM92" s="79" t="s">
        <v>1307</v>
      </c>
      <c r="AN92" s="79" t="b">
        <v>0</v>
      </c>
      <c r="AO92" s="85" t="s">
        <v>1090</v>
      </c>
      <c r="AP92" s="79" t="s">
        <v>176</v>
      </c>
      <c r="AQ92" s="79">
        <v>0</v>
      </c>
      <c r="AR92" s="79">
        <v>0</v>
      </c>
      <c r="AS92" s="79"/>
      <c r="AT92" s="79"/>
      <c r="AU92" s="79"/>
      <c r="AV92" s="79"/>
      <c r="AW92" s="79"/>
      <c r="AX92" s="79"/>
      <c r="AY92" s="79"/>
      <c r="AZ92" s="79"/>
      <c r="BA92">
        <v>1</v>
      </c>
      <c r="BB92" s="78" t="str">
        <f>REPLACE(INDEX(GroupVertices[Group],MATCH(Edges[[#This Row],[Vertex 1]],GroupVertices[Vertex],0)),1,1,"")</f>
        <v>8</v>
      </c>
      <c r="BC92" s="78" t="str">
        <f>REPLACE(INDEX(GroupVertices[Group],MATCH(Edges[[#This Row],[Vertex 2]],GroupVertices[Vertex],0)),1,1,"")</f>
        <v>8</v>
      </c>
      <c r="BD92" s="48"/>
      <c r="BE92" s="49"/>
      <c r="BF92" s="48"/>
      <c r="BG92" s="49"/>
      <c r="BH92" s="48"/>
      <c r="BI92" s="49"/>
      <c r="BJ92" s="48"/>
      <c r="BK92" s="49"/>
      <c r="BL92" s="48"/>
    </row>
    <row r="93" spans="1:64" ht="15">
      <c r="A93" s="64" t="s">
        <v>239</v>
      </c>
      <c r="B93" s="64" t="s">
        <v>303</v>
      </c>
      <c r="C93" s="65" t="s">
        <v>3747</v>
      </c>
      <c r="D93" s="66">
        <v>3</v>
      </c>
      <c r="E93" s="67" t="s">
        <v>132</v>
      </c>
      <c r="F93" s="68">
        <v>35</v>
      </c>
      <c r="G93" s="65"/>
      <c r="H93" s="69"/>
      <c r="I93" s="70"/>
      <c r="J93" s="70"/>
      <c r="K93" s="34" t="s">
        <v>65</v>
      </c>
      <c r="L93" s="77">
        <v>93</v>
      </c>
      <c r="M93" s="77"/>
      <c r="N93" s="72"/>
      <c r="O93" s="79" t="s">
        <v>418</v>
      </c>
      <c r="P93" s="81">
        <v>43528.68980324074</v>
      </c>
      <c r="Q93" s="79" t="s">
        <v>443</v>
      </c>
      <c r="R93" s="79"/>
      <c r="S93" s="79"/>
      <c r="T93" s="79" t="s">
        <v>708</v>
      </c>
      <c r="U93" s="79"/>
      <c r="V93" s="82" t="s">
        <v>772</v>
      </c>
      <c r="W93" s="81">
        <v>43528.68980324074</v>
      </c>
      <c r="X93" s="82" t="s">
        <v>868</v>
      </c>
      <c r="Y93" s="79"/>
      <c r="Z93" s="79"/>
      <c r="AA93" s="85" t="s">
        <v>1091</v>
      </c>
      <c r="AB93" s="85" t="s">
        <v>1090</v>
      </c>
      <c r="AC93" s="79" t="b">
        <v>0</v>
      </c>
      <c r="AD93" s="79">
        <v>0</v>
      </c>
      <c r="AE93" s="85" t="s">
        <v>1292</v>
      </c>
      <c r="AF93" s="79" t="b">
        <v>0</v>
      </c>
      <c r="AG93" s="79" t="s">
        <v>1302</v>
      </c>
      <c r="AH93" s="79"/>
      <c r="AI93" s="85" t="s">
        <v>1289</v>
      </c>
      <c r="AJ93" s="79" t="b">
        <v>0</v>
      </c>
      <c r="AK93" s="79">
        <v>0</v>
      </c>
      <c r="AL93" s="85" t="s">
        <v>1289</v>
      </c>
      <c r="AM93" s="79" t="s">
        <v>1307</v>
      </c>
      <c r="AN93" s="79" t="b">
        <v>0</v>
      </c>
      <c r="AO93" s="85" t="s">
        <v>1090</v>
      </c>
      <c r="AP93" s="79" t="s">
        <v>176</v>
      </c>
      <c r="AQ93" s="79">
        <v>0</v>
      </c>
      <c r="AR93" s="79">
        <v>0</v>
      </c>
      <c r="AS93" s="79"/>
      <c r="AT93" s="79"/>
      <c r="AU93" s="79"/>
      <c r="AV93" s="79"/>
      <c r="AW93" s="79"/>
      <c r="AX93" s="79"/>
      <c r="AY93" s="79"/>
      <c r="AZ93" s="79"/>
      <c r="BA93">
        <v>1</v>
      </c>
      <c r="BB93" s="78" t="str">
        <f>REPLACE(INDEX(GroupVertices[Group],MATCH(Edges[[#This Row],[Vertex 1]],GroupVertices[Vertex],0)),1,1,"")</f>
        <v>8</v>
      </c>
      <c r="BC93" s="78" t="str">
        <f>REPLACE(INDEX(GroupVertices[Group],MATCH(Edges[[#This Row],[Vertex 2]],GroupVertices[Vertex],0)),1,1,"")</f>
        <v>2</v>
      </c>
      <c r="BD93" s="48"/>
      <c r="BE93" s="49"/>
      <c r="BF93" s="48"/>
      <c r="BG93" s="49"/>
      <c r="BH93" s="48"/>
      <c r="BI93" s="49"/>
      <c r="BJ93" s="48"/>
      <c r="BK93" s="49"/>
      <c r="BL93" s="48"/>
    </row>
    <row r="94" spans="1:64" ht="15">
      <c r="A94" s="64" t="s">
        <v>239</v>
      </c>
      <c r="B94" s="64" t="s">
        <v>292</v>
      </c>
      <c r="C94" s="65" t="s">
        <v>3747</v>
      </c>
      <c r="D94" s="66">
        <v>3</v>
      </c>
      <c r="E94" s="67" t="s">
        <v>132</v>
      </c>
      <c r="F94" s="68">
        <v>35</v>
      </c>
      <c r="G94" s="65"/>
      <c r="H94" s="69"/>
      <c r="I94" s="70"/>
      <c r="J94" s="70"/>
      <c r="K94" s="34" t="s">
        <v>65</v>
      </c>
      <c r="L94" s="77">
        <v>94</v>
      </c>
      <c r="M94" s="77"/>
      <c r="N94" s="72"/>
      <c r="O94" s="79" t="s">
        <v>418</v>
      </c>
      <c r="P94" s="81">
        <v>43528.68980324074</v>
      </c>
      <c r="Q94" s="79" t="s">
        <v>443</v>
      </c>
      <c r="R94" s="79"/>
      <c r="S94" s="79"/>
      <c r="T94" s="79" t="s">
        <v>708</v>
      </c>
      <c r="U94" s="79"/>
      <c r="V94" s="82" t="s">
        <v>772</v>
      </c>
      <c r="W94" s="81">
        <v>43528.68980324074</v>
      </c>
      <c r="X94" s="82" t="s">
        <v>868</v>
      </c>
      <c r="Y94" s="79"/>
      <c r="Z94" s="79"/>
      <c r="AA94" s="85" t="s">
        <v>1091</v>
      </c>
      <c r="AB94" s="85" t="s">
        <v>1090</v>
      </c>
      <c r="AC94" s="79" t="b">
        <v>0</v>
      </c>
      <c r="AD94" s="79">
        <v>0</v>
      </c>
      <c r="AE94" s="85" t="s">
        <v>1292</v>
      </c>
      <c r="AF94" s="79" t="b">
        <v>0</v>
      </c>
      <c r="AG94" s="79" t="s">
        <v>1302</v>
      </c>
      <c r="AH94" s="79"/>
      <c r="AI94" s="85" t="s">
        <v>1289</v>
      </c>
      <c r="AJ94" s="79" t="b">
        <v>0</v>
      </c>
      <c r="AK94" s="79">
        <v>0</v>
      </c>
      <c r="AL94" s="85" t="s">
        <v>1289</v>
      </c>
      <c r="AM94" s="79" t="s">
        <v>1307</v>
      </c>
      <c r="AN94" s="79" t="b">
        <v>0</v>
      </c>
      <c r="AO94" s="85" t="s">
        <v>1090</v>
      </c>
      <c r="AP94" s="79" t="s">
        <v>176</v>
      </c>
      <c r="AQ94" s="79">
        <v>0</v>
      </c>
      <c r="AR94" s="79">
        <v>0</v>
      </c>
      <c r="AS94" s="79"/>
      <c r="AT94" s="79"/>
      <c r="AU94" s="79"/>
      <c r="AV94" s="79"/>
      <c r="AW94" s="79"/>
      <c r="AX94" s="79"/>
      <c r="AY94" s="79"/>
      <c r="AZ94" s="79"/>
      <c r="BA94">
        <v>1</v>
      </c>
      <c r="BB94" s="78" t="str">
        <f>REPLACE(INDEX(GroupVertices[Group],MATCH(Edges[[#This Row],[Vertex 1]],GroupVertices[Vertex],0)),1,1,"")</f>
        <v>8</v>
      </c>
      <c r="BC94" s="78" t="str">
        <f>REPLACE(INDEX(GroupVertices[Group],MATCH(Edges[[#This Row],[Vertex 2]],GroupVertices[Vertex],0)),1,1,"")</f>
        <v>1</v>
      </c>
      <c r="BD94" s="48"/>
      <c r="BE94" s="49"/>
      <c r="BF94" s="48"/>
      <c r="BG94" s="49"/>
      <c r="BH94" s="48"/>
      <c r="BI94" s="49"/>
      <c r="BJ94" s="48"/>
      <c r="BK94" s="49"/>
      <c r="BL94" s="48"/>
    </row>
    <row r="95" spans="1:64" ht="15">
      <c r="A95" s="64" t="s">
        <v>240</v>
      </c>
      <c r="B95" s="64" t="s">
        <v>292</v>
      </c>
      <c r="C95" s="65" t="s">
        <v>3747</v>
      </c>
      <c r="D95" s="66">
        <v>3</v>
      </c>
      <c r="E95" s="67" t="s">
        <v>132</v>
      </c>
      <c r="F95" s="68">
        <v>35</v>
      </c>
      <c r="G95" s="65"/>
      <c r="H95" s="69"/>
      <c r="I95" s="70"/>
      <c r="J95" s="70"/>
      <c r="K95" s="34" t="s">
        <v>65</v>
      </c>
      <c r="L95" s="77">
        <v>95</v>
      </c>
      <c r="M95" s="77"/>
      <c r="N95" s="72"/>
      <c r="O95" s="79" t="s">
        <v>418</v>
      </c>
      <c r="P95" s="81">
        <v>43529.308900462966</v>
      </c>
      <c r="Q95" s="79" t="s">
        <v>444</v>
      </c>
      <c r="R95" s="82" t="s">
        <v>606</v>
      </c>
      <c r="S95" s="79" t="s">
        <v>671</v>
      </c>
      <c r="T95" s="79"/>
      <c r="U95" s="79"/>
      <c r="V95" s="82" t="s">
        <v>773</v>
      </c>
      <c r="W95" s="81">
        <v>43529.308900462966</v>
      </c>
      <c r="X95" s="82" t="s">
        <v>869</v>
      </c>
      <c r="Y95" s="79"/>
      <c r="Z95" s="79"/>
      <c r="AA95" s="85" t="s">
        <v>1092</v>
      </c>
      <c r="AB95" s="79"/>
      <c r="AC95" s="79" t="b">
        <v>0</v>
      </c>
      <c r="AD95" s="79">
        <v>1</v>
      </c>
      <c r="AE95" s="85" t="s">
        <v>1289</v>
      </c>
      <c r="AF95" s="79" t="b">
        <v>0</v>
      </c>
      <c r="AG95" s="79" t="s">
        <v>1302</v>
      </c>
      <c r="AH95" s="79"/>
      <c r="AI95" s="85" t="s">
        <v>1289</v>
      </c>
      <c r="AJ95" s="79" t="b">
        <v>0</v>
      </c>
      <c r="AK95" s="79">
        <v>0</v>
      </c>
      <c r="AL95" s="85" t="s">
        <v>1289</v>
      </c>
      <c r="AM95" s="79" t="s">
        <v>1307</v>
      </c>
      <c r="AN95" s="79" t="b">
        <v>0</v>
      </c>
      <c r="AO95" s="85" t="s">
        <v>1092</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8</v>
      </c>
      <c r="BK95" s="49">
        <v>100</v>
      </c>
      <c r="BL95" s="48">
        <v>8</v>
      </c>
    </row>
    <row r="96" spans="1:64" ht="15">
      <c r="A96" s="64" t="s">
        <v>241</v>
      </c>
      <c r="B96" s="64" t="s">
        <v>292</v>
      </c>
      <c r="C96" s="65" t="s">
        <v>3747</v>
      </c>
      <c r="D96" s="66">
        <v>3</v>
      </c>
      <c r="E96" s="67" t="s">
        <v>132</v>
      </c>
      <c r="F96" s="68">
        <v>35</v>
      </c>
      <c r="G96" s="65"/>
      <c r="H96" s="69"/>
      <c r="I96" s="70"/>
      <c r="J96" s="70"/>
      <c r="K96" s="34" t="s">
        <v>65</v>
      </c>
      <c r="L96" s="77">
        <v>96</v>
      </c>
      <c r="M96" s="77"/>
      <c r="N96" s="72"/>
      <c r="O96" s="79" t="s">
        <v>418</v>
      </c>
      <c r="P96" s="81">
        <v>43529.3097337963</v>
      </c>
      <c r="Q96" s="79" t="s">
        <v>445</v>
      </c>
      <c r="R96" s="82" t="s">
        <v>607</v>
      </c>
      <c r="S96" s="79" t="s">
        <v>675</v>
      </c>
      <c r="T96" s="79"/>
      <c r="U96" s="82" t="s">
        <v>731</v>
      </c>
      <c r="V96" s="82" t="s">
        <v>731</v>
      </c>
      <c r="W96" s="81">
        <v>43529.3097337963</v>
      </c>
      <c r="X96" s="82" t="s">
        <v>870</v>
      </c>
      <c r="Y96" s="79"/>
      <c r="Z96" s="79"/>
      <c r="AA96" s="85" t="s">
        <v>1093</v>
      </c>
      <c r="AB96" s="79"/>
      <c r="AC96" s="79" t="b">
        <v>0</v>
      </c>
      <c r="AD96" s="79">
        <v>0</v>
      </c>
      <c r="AE96" s="85" t="s">
        <v>1289</v>
      </c>
      <c r="AF96" s="79" t="b">
        <v>0</v>
      </c>
      <c r="AG96" s="79" t="s">
        <v>1302</v>
      </c>
      <c r="AH96" s="79"/>
      <c r="AI96" s="85" t="s">
        <v>1289</v>
      </c>
      <c r="AJ96" s="79" t="b">
        <v>0</v>
      </c>
      <c r="AK96" s="79">
        <v>0</v>
      </c>
      <c r="AL96" s="85" t="s">
        <v>1289</v>
      </c>
      <c r="AM96" s="79" t="s">
        <v>1312</v>
      </c>
      <c r="AN96" s="79" t="b">
        <v>0</v>
      </c>
      <c r="AO96" s="85" t="s">
        <v>1093</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11</v>
      </c>
      <c r="BK96" s="49">
        <v>100</v>
      </c>
      <c r="BL96" s="48">
        <v>11</v>
      </c>
    </row>
    <row r="97" spans="1:64" ht="15">
      <c r="A97" s="64" t="s">
        <v>242</v>
      </c>
      <c r="B97" s="64" t="s">
        <v>341</v>
      </c>
      <c r="C97" s="65" t="s">
        <v>3747</v>
      </c>
      <c r="D97" s="66">
        <v>3</v>
      </c>
      <c r="E97" s="67" t="s">
        <v>132</v>
      </c>
      <c r="F97" s="68">
        <v>35</v>
      </c>
      <c r="G97" s="65"/>
      <c r="H97" s="69"/>
      <c r="I97" s="70"/>
      <c r="J97" s="70"/>
      <c r="K97" s="34" t="s">
        <v>65</v>
      </c>
      <c r="L97" s="77">
        <v>97</v>
      </c>
      <c r="M97" s="77"/>
      <c r="N97" s="72"/>
      <c r="O97" s="79" t="s">
        <v>417</v>
      </c>
      <c r="P97" s="81">
        <v>43531.83971064815</v>
      </c>
      <c r="Q97" s="79" t="s">
        <v>446</v>
      </c>
      <c r="R97" s="82" t="s">
        <v>608</v>
      </c>
      <c r="S97" s="79" t="s">
        <v>671</v>
      </c>
      <c r="T97" s="79"/>
      <c r="U97" s="79"/>
      <c r="V97" s="82" t="s">
        <v>774</v>
      </c>
      <c r="W97" s="81">
        <v>43531.83971064815</v>
      </c>
      <c r="X97" s="82" t="s">
        <v>871</v>
      </c>
      <c r="Y97" s="79"/>
      <c r="Z97" s="79"/>
      <c r="AA97" s="85" t="s">
        <v>1094</v>
      </c>
      <c r="AB97" s="85" t="s">
        <v>1283</v>
      </c>
      <c r="AC97" s="79" t="b">
        <v>0</v>
      </c>
      <c r="AD97" s="79">
        <v>0</v>
      </c>
      <c r="AE97" s="85" t="s">
        <v>1293</v>
      </c>
      <c r="AF97" s="79" t="b">
        <v>0</v>
      </c>
      <c r="AG97" s="79" t="s">
        <v>1301</v>
      </c>
      <c r="AH97" s="79"/>
      <c r="AI97" s="85" t="s">
        <v>1289</v>
      </c>
      <c r="AJ97" s="79" t="b">
        <v>0</v>
      </c>
      <c r="AK97" s="79">
        <v>0</v>
      </c>
      <c r="AL97" s="85" t="s">
        <v>1289</v>
      </c>
      <c r="AM97" s="79" t="s">
        <v>1304</v>
      </c>
      <c r="AN97" s="79" t="b">
        <v>0</v>
      </c>
      <c r="AO97" s="85" t="s">
        <v>1283</v>
      </c>
      <c r="AP97" s="79" t="s">
        <v>176</v>
      </c>
      <c r="AQ97" s="79">
        <v>0</v>
      </c>
      <c r="AR97" s="79">
        <v>0</v>
      </c>
      <c r="AS97" s="79"/>
      <c r="AT97" s="79"/>
      <c r="AU97" s="79"/>
      <c r="AV97" s="79"/>
      <c r="AW97" s="79"/>
      <c r="AX97" s="79"/>
      <c r="AY97" s="79"/>
      <c r="AZ97" s="79"/>
      <c r="BA97">
        <v>1</v>
      </c>
      <c r="BB97" s="78" t="str">
        <f>REPLACE(INDEX(GroupVertices[Group],MATCH(Edges[[#This Row],[Vertex 1]],GroupVertices[Vertex],0)),1,1,"")</f>
        <v>13</v>
      </c>
      <c r="BC97" s="78" t="str">
        <f>REPLACE(INDEX(GroupVertices[Group],MATCH(Edges[[#This Row],[Vertex 2]],GroupVertices[Vertex],0)),1,1,"")</f>
        <v>13</v>
      </c>
      <c r="BD97" s="48">
        <v>0</v>
      </c>
      <c r="BE97" s="49">
        <v>0</v>
      </c>
      <c r="BF97" s="48">
        <v>0</v>
      </c>
      <c r="BG97" s="49">
        <v>0</v>
      </c>
      <c r="BH97" s="48">
        <v>0</v>
      </c>
      <c r="BI97" s="49">
        <v>0</v>
      </c>
      <c r="BJ97" s="48">
        <v>1</v>
      </c>
      <c r="BK97" s="49">
        <v>100</v>
      </c>
      <c r="BL97" s="48">
        <v>1</v>
      </c>
    </row>
    <row r="98" spans="1:64" ht="15">
      <c r="A98" s="64" t="s">
        <v>243</v>
      </c>
      <c r="B98" s="64" t="s">
        <v>292</v>
      </c>
      <c r="C98" s="65" t="s">
        <v>3747</v>
      </c>
      <c r="D98" s="66">
        <v>3</v>
      </c>
      <c r="E98" s="67" t="s">
        <v>132</v>
      </c>
      <c r="F98" s="68">
        <v>35</v>
      </c>
      <c r="G98" s="65"/>
      <c r="H98" s="69"/>
      <c r="I98" s="70"/>
      <c r="J98" s="70"/>
      <c r="K98" s="34" t="s">
        <v>65</v>
      </c>
      <c r="L98" s="77">
        <v>98</v>
      </c>
      <c r="M98" s="77"/>
      <c r="N98" s="72"/>
      <c r="O98" s="79" t="s">
        <v>417</v>
      </c>
      <c r="P98" s="81">
        <v>43533.91402777778</v>
      </c>
      <c r="Q98" s="79" t="s">
        <v>420</v>
      </c>
      <c r="R98" s="79"/>
      <c r="S98" s="79"/>
      <c r="T98" s="79"/>
      <c r="U98" s="79"/>
      <c r="V98" s="82" t="s">
        <v>775</v>
      </c>
      <c r="W98" s="81">
        <v>43533.91402777778</v>
      </c>
      <c r="X98" s="82" t="s">
        <v>872</v>
      </c>
      <c r="Y98" s="79"/>
      <c r="Z98" s="79"/>
      <c r="AA98" s="85" t="s">
        <v>1095</v>
      </c>
      <c r="AB98" s="79"/>
      <c r="AC98" s="79" t="b">
        <v>0</v>
      </c>
      <c r="AD98" s="79">
        <v>0</v>
      </c>
      <c r="AE98" s="85" t="s">
        <v>1288</v>
      </c>
      <c r="AF98" s="79" t="b">
        <v>0</v>
      </c>
      <c r="AG98" s="79" t="s">
        <v>1301</v>
      </c>
      <c r="AH98" s="79"/>
      <c r="AI98" s="85" t="s">
        <v>1289</v>
      </c>
      <c r="AJ98" s="79" t="b">
        <v>0</v>
      </c>
      <c r="AK98" s="79">
        <v>0</v>
      </c>
      <c r="AL98" s="85" t="s">
        <v>1289</v>
      </c>
      <c r="AM98" s="79" t="s">
        <v>1304</v>
      </c>
      <c r="AN98" s="79" t="b">
        <v>0</v>
      </c>
      <c r="AO98" s="85" t="s">
        <v>1095</v>
      </c>
      <c r="AP98" s="79" t="s">
        <v>176</v>
      </c>
      <c r="AQ98" s="79">
        <v>0</v>
      </c>
      <c r="AR98" s="79">
        <v>0</v>
      </c>
      <c r="AS98" s="79" t="s">
        <v>1322</v>
      </c>
      <c r="AT98" s="79" t="s">
        <v>1326</v>
      </c>
      <c r="AU98" s="79" t="s">
        <v>1330</v>
      </c>
      <c r="AV98" s="79" t="s">
        <v>1326</v>
      </c>
      <c r="AW98" s="86" t="s">
        <v>1335</v>
      </c>
      <c r="AX98" s="79" t="s">
        <v>1326</v>
      </c>
      <c r="AY98" s="79" t="s">
        <v>1339</v>
      </c>
      <c r="AZ98" s="82" t="s">
        <v>1342</v>
      </c>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v>
      </c>
      <c r="BK98" s="49">
        <v>100</v>
      </c>
      <c r="BL98" s="48">
        <v>1</v>
      </c>
    </row>
    <row r="99" spans="1:64" ht="15">
      <c r="A99" s="64" t="s">
        <v>244</v>
      </c>
      <c r="B99" s="64" t="s">
        <v>342</v>
      </c>
      <c r="C99" s="65" t="s">
        <v>3747</v>
      </c>
      <c r="D99" s="66">
        <v>3</v>
      </c>
      <c r="E99" s="67" t="s">
        <v>132</v>
      </c>
      <c r="F99" s="68">
        <v>35</v>
      </c>
      <c r="G99" s="65"/>
      <c r="H99" s="69"/>
      <c r="I99" s="70"/>
      <c r="J99" s="70"/>
      <c r="K99" s="34" t="s">
        <v>65</v>
      </c>
      <c r="L99" s="77">
        <v>99</v>
      </c>
      <c r="M99" s="77"/>
      <c r="N99" s="72"/>
      <c r="O99" s="79" t="s">
        <v>418</v>
      </c>
      <c r="P99" s="81">
        <v>43536.735983796294</v>
      </c>
      <c r="Q99" s="79" t="s">
        <v>447</v>
      </c>
      <c r="R99" s="82" t="s">
        <v>609</v>
      </c>
      <c r="S99" s="79" t="s">
        <v>676</v>
      </c>
      <c r="T99" s="79" t="s">
        <v>709</v>
      </c>
      <c r="U99" s="79"/>
      <c r="V99" s="82" t="s">
        <v>776</v>
      </c>
      <c r="W99" s="81">
        <v>43536.735983796294</v>
      </c>
      <c r="X99" s="82" t="s">
        <v>873</v>
      </c>
      <c r="Y99" s="79"/>
      <c r="Z99" s="79"/>
      <c r="AA99" s="85" t="s">
        <v>1096</v>
      </c>
      <c r="AB99" s="79"/>
      <c r="AC99" s="79" t="b">
        <v>0</v>
      </c>
      <c r="AD99" s="79">
        <v>8</v>
      </c>
      <c r="AE99" s="85" t="s">
        <v>1289</v>
      </c>
      <c r="AF99" s="79" t="b">
        <v>1</v>
      </c>
      <c r="AG99" s="79" t="s">
        <v>1302</v>
      </c>
      <c r="AH99" s="79"/>
      <c r="AI99" s="85" t="s">
        <v>1154</v>
      </c>
      <c r="AJ99" s="79" t="b">
        <v>0</v>
      </c>
      <c r="AK99" s="79">
        <v>5</v>
      </c>
      <c r="AL99" s="85" t="s">
        <v>1289</v>
      </c>
      <c r="AM99" s="79" t="s">
        <v>1307</v>
      </c>
      <c r="AN99" s="79" t="b">
        <v>0</v>
      </c>
      <c r="AO99" s="85" t="s">
        <v>1096</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c r="BE99" s="49"/>
      <c r="BF99" s="48"/>
      <c r="BG99" s="49"/>
      <c r="BH99" s="48"/>
      <c r="BI99" s="49"/>
      <c r="BJ99" s="48"/>
      <c r="BK99" s="49"/>
      <c r="BL99" s="48"/>
    </row>
    <row r="100" spans="1:64" ht="15">
      <c r="A100" s="64" t="s">
        <v>244</v>
      </c>
      <c r="B100" s="64" t="s">
        <v>343</v>
      </c>
      <c r="C100" s="65" t="s">
        <v>3747</v>
      </c>
      <c r="D100" s="66">
        <v>3</v>
      </c>
      <c r="E100" s="67" t="s">
        <v>132</v>
      </c>
      <c r="F100" s="68">
        <v>35</v>
      </c>
      <c r="G100" s="65"/>
      <c r="H100" s="69"/>
      <c r="I100" s="70"/>
      <c r="J100" s="70"/>
      <c r="K100" s="34" t="s">
        <v>65</v>
      </c>
      <c r="L100" s="77">
        <v>100</v>
      </c>
      <c r="M100" s="77"/>
      <c r="N100" s="72"/>
      <c r="O100" s="79" t="s">
        <v>418</v>
      </c>
      <c r="P100" s="81">
        <v>43536.735983796294</v>
      </c>
      <c r="Q100" s="79" t="s">
        <v>447</v>
      </c>
      <c r="R100" s="82" t="s">
        <v>609</v>
      </c>
      <c r="S100" s="79" t="s">
        <v>676</v>
      </c>
      <c r="T100" s="79" t="s">
        <v>709</v>
      </c>
      <c r="U100" s="79"/>
      <c r="V100" s="82" t="s">
        <v>776</v>
      </c>
      <c r="W100" s="81">
        <v>43536.735983796294</v>
      </c>
      <c r="X100" s="82" t="s">
        <v>873</v>
      </c>
      <c r="Y100" s="79"/>
      <c r="Z100" s="79"/>
      <c r="AA100" s="85" t="s">
        <v>1096</v>
      </c>
      <c r="AB100" s="79"/>
      <c r="AC100" s="79" t="b">
        <v>0</v>
      </c>
      <c r="AD100" s="79">
        <v>8</v>
      </c>
      <c r="AE100" s="85" t="s">
        <v>1289</v>
      </c>
      <c r="AF100" s="79" t="b">
        <v>1</v>
      </c>
      <c r="AG100" s="79" t="s">
        <v>1302</v>
      </c>
      <c r="AH100" s="79"/>
      <c r="AI100" s="85" t="s">
        <v>1154</v>
      </c>
      <c r="AJ100" s="79" t="b">
        <v>0</v>
      </c>
      <c r="AK100" s="79">
        <v>5</v>
      </c>
      <c r="AL100" s="85" t="s">
        <v>1289</v>
      </c>
      <c r="AM100" s="79" t="s">
        <v>1307</v>
      </c>
      <c r="AN100" s="79" t="b">
        <v>0</v>
      </c>
      <c r="AO100" s="85" t="s">
        <v>1096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c r="BE100" s="49"/>
      <c r="BF100" s="48"/>
      <c r="BG100" s="49"/>
      <c r="BH100" s="48"/>
      <c r="BI100" s="49"/>
      <c r="BJ100" s="48"/>
      <c r="BK100" s="49"/>
      <c r="BL100" s="48"/>
    </row>
    <row r="101" spans="1:64" ht="15">
      <c r="A101" s="64" t="s">
        <v>244</v>
      </c>
      <c r="B101" s="64" t="s">
        <v>344</v>
      </c>
      <c r="C101" s="65" t="s">
        <v>3747</v>
      </c>
      <c r="D101" s="66">
        <v>3</v>
      </c>
      <c r="E101" s="67" t="s">
        <v>132</v>
      </c>
      <c r="F101" s="68">
        <v>35</v>
      </c>
      <c r="G101" s="65"/>
      <c r="H101" s="69"/>
      <c r="I101" s="70"/>
      <c r="J101" s="70"/>
      <c r="K101" s="34" t="s">
        <v>65</v>
      </c>
      <c r="L101" s="77">
        <v>101</v>
      </c>
      <c r="M101" s="77"/>
      <c r="N101" s="72"/>
      <c r="O101" s="79" t="s">
        <v>418</v>
      </c>
      <c r="P101" s="81">
        <v>43536.735983796294</v>
      </c>
      <c r="Q101" s="79" t="s">
        <v>447</v>
      </c>
      <c r="R101" s="82" t="s">
        <v>609</v>
      </c>
      <c r="S101" s="79" t="s">
        <v>676</v>
      </c>
      <c r="T101" s="79" t="s">
        <v>709</v>
      </c>
      <c r="U101" s="79"/>
      <c r="V101" s="82" t="s">
        <v>776</v>
      </c>
      <c r="W101" s="81">
        <v>43536.735983796294</v>
      </c>
      <c r="X101" s="82" t="s">
        <v>873</v>
      </c>
      <c r="Y101" s="79"/>
      <c r="Z101" s="79"/>
      <c r="AA101" s="85" t="s">
        <v>1096</v>
      </c>
      <c r="AB101" s="79"/>
      <c r="AC101" s="79" t="b">
        <v>0</v>
      </c>
      <c r="AD101" s="79">
        <v>8</v>
      </c>
      <c r="AE101" s="85" t="s">
        <v>1289</v>
      </c>
      <c r="AF101" s="79" t="b">
        <v>1</v>
      </c>
      <c r="AG101" s="79" t="s">
        <v>1302</v>
      </c>
      <c r="AH101" s="79"/>
      <c r="AI101" s="85" t="s">
        <v>1154</v>
      </c>
      <c r="AJ101" s="79" t="b">
        <v>0</v>
      </c>
      <c r="AK101" s="79">
        <v>5</v>
      </c>
      <c r="AL101" s="85" t="s">
        <v>1289</v>
      </c>
      <c r="AM101" s="79" t="s">
        <v>1307</v>
      </c>
      <c r="AN101" s="79" t="b">
        <v>0</v>
      </c>
      <c r="AO101" s="85" t="s">
        <v>1096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5</v>
      </c>
      <c r="BD101" s="48"/>
      <c r="BE101" s="49"/>
      <c r="BF101" s="48"/>
      <c r="BG101" s="49"/>
      <c r="BH101" s="48"/>
      <c r="BI101" s="49"/>
      <c r="BJ101" s="48"/>
      <c r="BK101" s="49"/>
      <c r="BL101" s="48"/>
    </row>
    <row r="102" spans="1:64" ht="15">
      <c r="A102" s="64" t="s">
        <v>245</v>
      </c>
      <c r="B102" s="64" t="s">
        <v>345</v>
      </c>
      <c r="C102" s="65" t="s">
        <v>3747</v>
      </c>
      <c r="D102" s="66">
        <v>3</v>
      </c>
      <c r="E102" s="67" t="s">
        <v>132</v>
      </c>
      <c r="F102" s="68">
        <v>35</v>
      </c>
      <c r="G102" s="65"/>
      <c r="H102" s="69"/>
      <c r="I102" s="70"/>
      <c r="J102" s="70"/>
      <c r="K102" s="34" t="s">
        <v>65</v>
      </c>
      <c r="L102" s="77">
        <v>102</v>
      </c>
      <c r="M102" s="77"/>
      <c r="N102" s="72"/>
      <c r="O102" s="79" t="s">
        <v>418</v>
      </c>
      <c r="P102" s="81">
        <v>43536.75247685185</v>
      </c>
      <c r="Q102" s="79" t="s">
        <v>448</v>
      </c>
      <c r="R102" s="79"/>
      <c r="S102" s="79"/>
      <c r="T102" s="79"/>
      <c r="U102" s="79"/>
      <c r="V102" s="82" t="s">
        <v>777</v>
      </c>
      <c r="W102" s="81">
        <v>43536.75247685185</v>
      </c>
      <c r="X102" s="82" t="s">
        <v>874</v>
      </c>
      <c r="Y102" s="79"/>
      <c r="Z102" s="79"/>
      <c r="AA102" s="85" t="s">
        <v>1097</v>
      </c>
      <c r="AB102" s="79"/>
      <c r="AC102" s="79" t="b">
        <v>0</v>
      </c>
      <c r="AD102" s="79">
        <v>0</v>
      </c>
      <c r="AE102" s="85" t="s">
        <v>1289</v>
      </c>
      <c r="AF102" s="79" t="b">
        <v>1</v>
      </c>
      <c r="AG102" s="79" t="s">
        <v>1302</v>
      </c>
      <c r="AH102" s="79"/>
      <c r="AI102" s="85" t="s">
        <v>1154</v>
      </c>
      <c r="AJ102" s="79" t="b">
        <v>0</v>
      </c>
      <c r="AK102" s="79">
        <v>5</v>
      </c>
      <c r="AL102" s="85" t="s">
        <v>1096</v>
      </c>
      <c r="AM102" s="79" t="s">
        <v>1305</v>
      </c>
      <c r="AN102" s="79" t="b">
        <v>0</v>
      </c>
      <c r="AO102" s="85" t="s">
        <v>1096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245</v>
      </c>
      <c r="B103" s="64" t="s">
        <v>346</v>
      </c>
      <c r="C103" s="65" t="s">
        <v>3747</v>
      </c>
      <c r="D103" s="66">
        <v>3</v>
      </c>
      <c r="E103" s="67" t="s">
        <v>132</v>
      </c>
      <c r="F103" s="68">
        <v>35</v>
      </c>
      <c r="G103" s="65"/>
      <c r="H103" s="69"/>
      <c r="I103" s="70"/>
      <c r="J103" s="70"/>
      <c r="K103" s="34" t="s">
        <v>65</v>
      </c>
      <c r="L103" s="77">
        <v>103</v>
      </c>
      <c r="M103" s="77"/>
      <c r="N103" s="72"/>
      <c r="O103" s="79" t="s">
        <v>418</v>
      </c>
      <c r="P103" s="81">
        <v>43536.75247685185</v>
      </c>
      <c r="Q103" s="79" t="s">
        <v>448</v>
      </c>
      <c r="R103" s="79"/>
      <c r="S103" s="79"/>
      <c r="T103" s="79"/>
      <c r="U103" s="79"/>
      <c r="V103" s="82" t="s">
        <v>777</v>
      </c>
      <c r="W103" s="81">
        <v>43536.75247685185</v>
      </c>
      <c r="X103" s="82" t="s">
        <v>874</v>
      </c>
      <c r="Y103" s="79"/>
      <c r="Z103" s="79"/>
      <c r="AA103" s="85" t="s">
        <v>1097</v>
      </c>
      <c r="AB103" s="79"/>
      <c r="AC103" s="79" t="b">
        <v>0</v>
      </c>
      <c r="AD103" s="79">
        <v>0</v>
      </c>
      <c r="AE103" s="85" t="s">
        <v>1289</v>
      </c>
      <c r="AF103" s="79" t="b">
        <v>1</v>
      </c>
      <c r="AG103" s="79" t="s">
        <v>1302</v>
      </c>
      <c r="AH103" s="79"/>
      <c r="AI103" s="85" t="s">
        <v>1154</v>
      </c>
      <c r="AJ103" s="79" t="b">
        <v>0</v>
      </c>
      <c r="AK103" s="79">
        <v>5</v>
      </c>
      <c r="AL103" s="85" t="s">
        <v>1096</v>
      </c>
      <c r="AM103" s="79" t="s">
        <v>1305</v>
      </c>
      <c r="AN103" s="79" t="b">
        <v>0</v>
      </c>
      <c r="AO103" s="85" t="s">
        <v>1096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5</v>
      </c>
      <c r="BC103" s="78" t="str">
        <f>REPLACE(INDEX(GroupVertices[Group],MATCH(Edges[[#This Row],[Vertex 2]],GroupVertices[Vertex],0)),1,1,"")</f>
        <v>5</v>
      </c>
      <c r="BD103" s="48"/>
      <c r="BE103" s="49"/>
      <c r="BF103" s="48"/>
      <c r="BG103" s="49"/>
      <c r="BH103" s="48"/>
      <c r="BI103" s="49"/>
      <c r="BJ103" s="48"/>
      <c r="BK103" s="49"/>
      <c r="BL103" s="48"/>
    </row>
    <row r="104" spans="1:64" ht="15">
      <c r="A104" s="64" t="s">
        <v>245</v>
      </c>
      <c r="B104" s="64" t="s">
        <v>347</v>
      </c>
      <c r="C104" s="65" t="s">
        <v>3747</v>
      </c>
      <c r="D104" s="66">
        <v>3</v>
      </c>
      <c r="E104" s="67" t="s">
        <v>132</v>
      </c>
      <c r="F104" s="68">
        <v>35</v>
      </c>
      <c r="G104" s="65"/>
      <c r="H104" s="69"/>
      <c r="I104" s="70"/>
      <c r="J104" s="70"/>
      <c r="K104" s="34" t="s">
        <v>65</v>
      </c>
      <c r="L104" s="77">
        <v>104</v>
      </c>
      <c r="M104" s="77"/>
      <c r="N104" s="72"/>
      <c r="O104" s="79" t="s">
        <v>418</v>
      </c>
      <c r="P104" s="81">
        <v>43536.75247685185</v>
      </c>
      <c r="Q104" s="79" t="s">
        <v>448</v>
      </c>
      <c r="R104" s="79"/>
      <c r="S104" s="79"/>
      <c r="T104" s="79"/>
      <c r="U104" s="79"/>
      <c r="V104" s="82" t="s">
        <v>777</v>
      </c>
      <c r="W104" s="81">
        <v>43536.75247685185</v>
      </c>
      <c r="X104" s="82" t="s">
        <v>874</v>
      </c>
      <c r="Y104" s="79"/>
      <c r="Z104" s="79"/>
      <c r="AA104" s="85" t="s">
        <v>1097</v>
      </c>
      <c r="AB104" s="79"/>
      <c r="AC104" s="79" t="b">
        <v>0</v>
      </c>
      <c r="AD104" s="79">
        <v>0</v>
      </c>
      <c r="AE104" s="85" t="s">
        <v>1289</v>
      </c>
      <c r="AF104" s="79" t="b">
        <v>1</v>
      </c>
      <c r="AG104" s="79" t="s">
        <v>1302</v>
      </c>
      <c r="AH104" s="79"/>
      <c r="AI104" s="85" t="s">
        <v>1154</v>
      </c>
      <c r="AJ104" s="79" t="b">
        <v>0</v>
      </c>
      <c r="AK104" s="79">
        <v>5</v>
      </c>
      <c r="AL104" s="85" t="s">
        <v>1096</v>
      </c>
      <c r="AM104" s="79" t="s">
        <v>1305</v>
      </c>
      <c r="AN104" s="79" t="b">
        <v>0</v>
      </c>
      <c r="AO104" s="85" t="s">
        <v>1096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c r="BE104" s="49"/>
      <c r="BF104" s="48"/>
      <c r="BG104" s="49"/>
      <c r="BH104" s="48"/>
      <c r="BI104" s="49"/>
      <c r="BJ104" s="48"/>
      <c r="BK104" s="49"/>
      <c r="BL104" s="48"/>
    </row>
    <row r="105" spans="1:64" ht="15">
      <c r="A105" s="64" t="s">
        <v>245</v>
      </c>
      <c r="B105" s="64" t="s">
        <v>348</v>
      </c>
      <c r="C105" s="65" t="s">
        <v>3747</v>
      </c>
      <c r="D105" s="66">
        <v>3</v>
      </c>
      <c r="E105" s="67" t="s">
        <v>132</v>
      </c>
      <c r="F105" s="68">
        <v>35</v>
      </c>
      <c r="G105" s="65"/>
      <c r="H105" s="69"/>
      <c r="I105" s="70"/>
      <c r="J105" s="70"/>
      <c r="K105" s="34" t="s">
        <v>65</v>
      </c>
      <c r="L105" s="77">
        <v>105</v>
      </c>
      <c r="M105" s="77"/>
      <c r="N105" s="72"/>
      <c r="O105" s="79" t="s">
        <v>418</v>
      </c>
      <c r="P105" s="81">
        <v>43536.75247685185</v>
      </c>
      <c r="Q105" s="79" t="s">
        <v>448</v>
      </c>
      <c r="R105" s="79"/>
      <c r="S105" s="79"/>
      <c r="T105" s="79"/>
      <c r="U105" s="79"/>
      <c r="V105" s="82" t="s">
        <v>777</v>
      </c>
      <c r="W105" s="81">
        <v>43536.75247685185</v>
      </c>
      <c r="X105" s="82" t="s">
        <v>874</v>
      </c>
      <c r="Y105" s="79"/>
      <c r="Z105" s="79"/>
      <c r="AA105" s="85" t="s">
        <v>1097</v>
      </c>
      <c r="AB105" s="79"/>
      <c r="AC105" s="79" t="b">
        <v>0</v>
      </c>
      <c r="AD105" s="79">
        <v>0</v>
      </c>
      <c r="AE105" s="85" t="s">
        <v>1289</v>
      </c>
      <c r="AF105" s="79" t="b">
        <v>1</v>
      </c>
      <c r="AG105" s="79" t="s">
        <v>1302</v>
      </c>
      <c r="AH105" s="79"/>
      <c r="AI105" s="85" t="s">
        <v>1154</v>
      </c>
      <c r="AJ105" s="79" t="b">
        <v>0</v>
      </c>
      <c r="AK105" s="79">
        <v>5</v>
      </c>
      <c r="AL105" s="85" t="s">
        <v>1096</v>
      </c>
      <c r="AM105" s="79" t="s">
        <v>1305</v>
      </c>
      <c r="AN105" s="79" t="b">
        <v>0</v>
      </c>
      <c r="AO105" s="85" t="s">
        <v>1096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c r="BE105" s="49"/>
      <c r="BF105" s="48"/>
      <c r="BG105" s="49"/>
      <c r="BH105" s="48"/>
      <c r="BI105" s="49"/>
      <c r="BJ105" s="48"/>
      <c r="BK105" s="49"/>
      <c r="BL105" s="48"/>
    </row>
    <row r="106" spans="1:64" ht="15">
      <c r="A106" s="64" t="s">
        <v>245</v>
      </c>
      <c r="B106" s="64" t="s">
        <v>349</v>
      </c>
      <c r="C106" s="65" t="s">
        <v>3747</v>
      </c>
      <c r="D106" s="66">
        <v>3</v>
      </c>
      <c r="E106" s="67" t="s">
        <v>132</v>
      </c>
      <c r="F106" s="68">
        <v>35</v>
      </c>
      <c r="G106" s="65"/>
      <c r="H106" s="69"/>
      <c r="I106" s="70"/>
      <c r="J106" s="70"/>
      <c r="K106" s="34" t="s">
        <v>65</v>
      </c>
      <c r="L106" s="77">
        <v>106</v>
      </c>
      <c r="M106" s="77"/>
      <c r="N106" s="72"/>
      <c r="O106" s="79" t="s">
        <v>418</v>
      </c>
      <c r="P106" s="81">
        <v>43536.75247685185</v>
      </c>
      <c r="Q106" s="79" t="s">
        <v>448</v>
      </c>
      <c r="R106" s="79"/>
      <c r="S106" s="79"/>
      <c r="T106" s="79"/>
      <c r="U106" s="79"/>
      <c r="V106" s="82" t="s">
        <v>777</v>
      </c>
      <c r="W106" s="81">
        <v>43536.75247685185</v>
      </c>
      <c r="X106" s="82" t="s">
        <v>874</v>
      </c>
      <c r="Y106" s="79"/>
      <c r="Z106" s="79"/>
      <c r="AA106" s="85" t="s">
        <v>1097</v>
      </c>
      <c r="AB106" s="79"/>
      <c r="AC106" s="79" t="b">
        <v>0</v>
      </c>
      <c r="AD106" s="79">
        <v>0</v>
      </c>
      <c r="AE106" s="85" t="s">
        <v>1289</v>
      </c>
      <c r="AF106" s="79" t="b">
        <v>1</v>
      </c>
      <c r="AG106" s="79" t="s">
        <v>1302</v>
      </c>
      <c r="AH106" s="79"/>
      <c r="AI106" s="85" t="s">
        <v>1154</v>
      </c>
      <c r="AJ106" s="79" t="b">
        <v>0</v>
      </c>
      <c r="AK106" s="79">
        <v>5</v>
      </c>
      <c r="AL106" s="85" t="s">
        <v>1096</v>
      </c>
      <c r="AM106" s="79" t="s">
        <v>1305</v>
      </c>
      <c r="AN106" s="79" t="b">
        <v>0</v>
      </c>
      <c r="AO106" s="85" t="s">
        <v>1096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5</v>
      </c>
      <c r="BC106" s="78" t="str">
        <f>REPLACE(INDEX(GroupVertices[Group],MATCH(Edges[[#This Row],[Vertex 2]],GroupVertices[Vertex],0)),1,1,"")</f>
        <v>5</v>
      </c>
      <c r="BD106" s="48"/>
      <c r="BE106" s="49"/>
      <c r="BF106" s="48"/>
      <c r="BG106" s="49"/>
      <c r="BH106" s="48"/>
      <c r="BI106" s="49"/>
      <c r="BJ106" s="48"/>
      <c r="BK106" s="49"/>
      <c r="BL106" s="48"/>
    </row>
    <row r="107" spans="1:64" ht="15">
      <c r="A107" s="64" t="s">
        <v>245</v>
      </c>
      <c r="B107" s="64" t="s">
        <v>350</v>
      </c>
      <c r="C107" s="65" t="s">
        <v>3747</v>
      </c>
      <c r="D107" s="66">
        <v>3</v>
      </c>
      <c r="E107" s="67" t="s">
        <v>132</v>
      </c>
      <c r="F107" s="68">
        <v>35</v>
      </c>
      <c r="G107" s="65"/>
      <c r="H107" s="69"/>
      <c r="I107" s="70"/>
      <c r="J107" s="70"/>
      <c r="K107" s="34" t="s">
        <v>65</v>
      </c>
      <c r="L107" s="77">
        <v>107</v>
      </c>
      <c r="M107" s="77"/>
      <c r="N107" s="72"/>
      <c r="O107" s="79" t="s">
        <v>418</v>
      </c>
      <c r="P107" s="81">
        <v>43536.75247685185</v>
      </c>
      <c r="Q107" s="79" t="s">
        <v>448</v>
      </c>
      <c r="R107" s="79"/>
      <c r="S107" s="79"/>
      <c r="T107" s="79"/>
      <c r="U107" s="79"/>
      <c r="V107" s="82" t="s">
        <v>777</v>
      </c>
      <c r="W107" s="81">
        <v>43536.75247685185</v>
      </c>
      <c r="X107" s="82" t="s">
        <v>874</v>
      </c>
      <c r="Y107" s="79"/>
      <c r="Z107" s="79"/>
      <c r="AA107" s="85" t="s">
        <v>1097</v>
      </c>
      <c r="AB107" s="79"/>
      <c r="AC107" s="79" t="b">
        <v>0</v>
      </c>
      <c r="AD107" s="79">
        <v>0</v>
      </c>
      <c r="AE107" s="85" t="s">
        <v>1289</v>
      </c>
      <c r="AF107" s="79" t="b">
        <v>1</v>
      </c>
      <c r="AG107" s="79" t="s">
        <v>1302</v>
      </c>
      <c r="AH107" s="79"/>
      <c r="AI107" s="85" t="s">
        <v>1154</v>
      </c>
      <c r="AJ107" s="79" t="b">
        <v>0</v>
      </c>
      <c r="AK107" s="79">
        <v>5</v>
      </c>
      <c r="AL107" s="85" t="s">
        <v>1096</v>
      </c>
      <c r="AM107" s="79" t="s">
        <v>1305</v>
      </c>
      <c r="AN107" s="79" t="b">
        <v>0</v>
      </c>
      <c r="AO107" s="85" t="s">
        <v>1096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5</v>
      </c>
      <c r="BC107" s="78" t="str">
        <f>REPLACE(INDEX(GroupVertices[Group],MATCH(Edges[[#This Row],[Vertex 2]],GroupVertices[Vertex],0)),1,1,"")</f>
        <v>5</v>
      </c>
      <c r="BD107" s="48"/>
      <c r="BE107" s="49"/>
      <c r="BF107" s="48"/>
      <c r="BG107" s="49"/>
      <c r="BH107" s="48"/>
      <c r="BI107" s="49"/>
      <c r="BJ107" s="48"/>
      <c r="BK107" s="49"/>
      <c r="BL107" s="48"/>
    </row>
    <row r="108" spans="1:64" ht="15">
      <c r="A108" s="64" t="s">
        <v>245</v>
      </c>
      <c r="B108" s="64" t="s">
        <v>351</v>
      </c>
      <c r="C108" s="65" t="s">
        <v>3747</v>
      </c>
      <c r="D108" s="66">
        <v>3</v>
      </c>
      <c r="E108" s="67" t="s">
        <v>132</v>
      </c>
      <c r="F108" s="68">
        <v>35</v>
      </c>
      <c r="G108" s="65"/>
      <c r="H108" s="69"/>
      <c r="I108" s="70"/>
      <c r="J108" s="70"/>
      <c r="K108" s="34" t="s">
        <v>65</v>
      </c>
      <c r="L108" s="77">
        <v>108</v>
      </c>
      <c r="M108" s="77"/>
      <c r="N108" s="72"/>
      <c r="O108" s="79" t="s">
        <v>418</v>
      </c>
      <c r="P108" s="81">
        <v>43536.75247685185</v>
      </c>
      <c r="Q108" s="79" t="s">
        <v>448</v>
      </c>
      <c r="R108" s="79"/>
      <c r="S108" s="79"/>
      <c r="T108" s="79"/>
      <c r="U108" s="79"/>
      <c r="V108" s="82" t="s">
        <v>777</v>
      </c>
      <c r="W108" s="81">
        <v>43536.75247685185</v>
      </c>
      <c r="X108" s="82" t="s">
        <v>874</v>
      </c>
      <c r="Y108" s="79"/>
      <c r="Z108" s="79"/>
      <c r="AA108" s="85" t="s">
        <v>1097</v>
      </c>
      <c r="AB108" s="79"/>
      <c r="AC108" s="79" t="b">
        <v>0</v>
      </c>
      <c r="AD108" s="79">
        <v>0</v>
      </c>
      <c r="AE108" s="85" t="s">
        <v>1289</v>
      </c>
      <c r="AF108" s="79" t="b">
        <v>1</v>
      </c>
      <c r="AG108" s="79" t="s">
        <v>1302</v>
      </c>
      <c r="AH108" s="79"/>
      <c r="AI108" s="85" t="s">
        <v>1154</v>
      </c>
      <c r="AJ108" s="79" t="b">
        <v>0</v>
      </c>
      <c r="AK108" s="79">
        <v>5</v>
      </c>
      <c r="AL108" s="85" t="s">
        <v>1096</v>
      </c>
      <c r="AM108" s="79" t="s">
        <v>1305</v>
      </c>
      <c r="AN108" s="79" t="b">
        <v>0</v>
      </c>
      <c r="AO108" s="85" t="s">
        <v>1096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5</v>
      </c>
      <c r="BC108" s="78" t="str">
        <f>REPLACE(INDEX(GroupVertices[Group],MATCH(Edges[[#This Row],[Vertex 2]],GroupVertices[Vertex],0)),1,1,"")</f>
        <v>5</v>
      </c>
      <c r="BD108" s="48"/>
      <c r="BE108" s="49"/>
      <c r="BF108" s="48"/>
      <c r="BG108" s="49"/>
      <c r="BH108" s="48"/>
      <c r="BI108" s="49"/>
      <c r="BJ108" s="48"/>
      <c r="BK108" s="49"/>
      <c r="BL108" s="48"/>
    </row>
    <row r="109" spans="1:64" ht="15">
      <c r="A109" s="64" t="s">
        <v>245</v>
      </c>
      <c r="B109" s="64" t="s">
        <v>306</v>
      </c>
      <c r="C109" s="65" t="s">
        <v>3747</v>
      </c>
      <c r="D109" s="66">
        <v>3</v>
      </c>
      <c r="E109" s="67" t="s">
        <v>132</v>
      </c>
      <c r="F109" s="68">
        <v>35</v>
      </c>
      <c r="G109" s="65"/>
      <c r="H109" s="69"/>
      <c r="I109" s="70"/>
      <c r="J109" s="70"/>
      <c r="K109" s="34" t="s">
        <v>65</v>
      </c>
      <c r="L109" s="77">
        <v>109</v>
      </c>
      <c r="M109" s="77"/>
      <c r="N109" s="72"/>
      <c r="O109" s="79" t="s">
        <v>418</v>
      </c>
      <c r="P109" s="81">
        <v>43536.75247685185</v>
      </c>
      <c r="Q109" s="79" t="s">
        <v>448</v>
      </c>
      <c r="R109" s="79"/>
      <c r="S109" s="79"/>
      <c r="T109" s="79"/>
      <c r="U109" s="79"/>
      <c r="V109" s="82" t="s">
        <v>777</v>
      </c>
      <c r="W109" s="81">
        <v>43536.75247685185</v>
      </c>
      <c r="X109" s="82" t="s">
        <v>874</v>
      </c>
      <c r="Y109" s="79"/>
      <c r="Z109" s="79"/>
      <c r="AA109" s="85" t="s">
        <v>1097</v>
      </c>
      <c r="AB109" s="79"/>
      <c r="AC109" s="79" t="b">
        <v>0</v>
      </c>
      <c r="AD109" s="79">
        <v>0</v>
      </c>
      <c r="AE109" s="85" t="s">
        <v>1289</v>
      </c>
      <c r="AF109" s="79" t="b">
        <v>1</v>
      </c>
      <c r="AG109" s="79" t="s">
        <v>1302</v>
      </c>
      <c r="AH109" s="79"/>
      <c r="AI109" s="85" t="s">
        <v>1154</v>
      </c>
      <c r="AJ109" s="79" t="b">
        <v>0</v>
      </c>
      <c r="AK109" s="79">
        <v>5</v>
      </c>
      <c r="AL109" s="85" t="s">
        <v>1096</v>
      </c>
      <c r="AM109" s="79" t="s">
        <v>1305</v>
      </c>
      <c r="AN109" s="79" t="b">
        <v>0</v>
      </c>
      <c r="AO109" s="85" t="s">
        <v>1096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c r="BE109" s="49"/>
      <c r="BF109" s="48"/>
      <c r="BG109" s="49"/>
      <c r="BH109" s="48"/>
      <c r="BI109" s="49"/>
      <c r="BJ109" s="48"/>
      <c r="BK109" s="49"/>
      <c r="BL109" s="48"/>
    </row>
    <row r="110" spans="1:64" ht="15">
      <c r="A110" s="64" t="s">
        <v>245</v>
      </c>
      <c r="B110" s="64" t="s">
        <v>352</v>
      </c>
      <c r="C110" s="65" t="s">
        <v>3747</v>
      </c>
      <c r="D110" s="66">
        <v>3</v>
      </c>
      <c r="E110" s="67" t="s">
        <v>132</v>
      </c>
      <c r="F110" s="68">
        <v>35</v>
      </c>
      <c r="G110" s="65"/>
      <c r="H110" s="69"/>
      <c r="I110" s="70"/>
      <c r="J110" s="70"/>
      <c r="K110" s="34" t="s">
        <v>65</v>
      </c>
      <c r="L110" s="77">
        <v>110</v>
      </c>
      <c r="M110" s="77"/>
      <c r="N110" s="72"/>
      <c r="O110" s="79" t="s">
        <v>418</v>
      </c>
      <c r="P110" s="81">
        <v>43536.75247685185</v>
      </c>
      <c r="Q110" s="79" t="s">
        <v>448</v>
      </c>
      <c r="R110" s="79"/>
      <c r="S110" s="79"/>
      <c r="T110" s="79"/>
      <c r="U110" s="79"/>
      <c r="V110" s="82" t="s">
        <v>777</v>
      </c>
      <c r="W110" s="81">
        <v>43536.75247685185</v>
      </c>
      <c r="X110" s="82" t="s">
        <v>874</v>
      </c>
      <c r="Y110" s="79"/>
      <c r="Z110" s="79"/>
      <c r="AA110" s="85" t="s">
        <v>1097</v>
      </c>
      <c r="AB110" s="79"/>
      <c r="AC110" s="79" t="b">
        <v>0</v>
      </c>
      <c r="AD110" s="79">
        <v>0</v>
      </c>
      <c r="AE110" s="85" t="s">
        <v>1289</v>
      </c>
      <c r="AF110" s="79" t="b">
        <v>1</v>
      </c>
      <c r="AG110" s="79" t="s">
        <v>1302</v>
      </c>
      <c r="AH110" s="79"/>
      <c r="AI110" s="85" t="s">
        <v>1154</v>
      </c>
      <c r="AJ110" s="79" t="b">
        <v>0</v>
      </c>
      <c r="AK110" s="79">
        <v>5</v>
      </c>
      <c r="AL110" s="85" t="s">
        <v>1096</v>
      </c>
      <c r="AM110" s="79" t="s">
        <v>1305</v>
      </c>
      <c r="AN110" s="79" t="b">
        <v>0</v>
      </c>
      <c r="AO110" s="85" t="s">
        <v>1096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c r="BE110" s="49"/>
      <c r="BF110" s="48"/>
      <c r="BG110" s="49"/>
      <c r="BH110" s="48"/>
      <c r="BI110" s="49"/>
      <c r="BJ110" s="48"/>
      <c r="BK110" s="49"/>
      <c r="BL110" s="48"/>
    </row>
    <row r="111" spans="1:64" ht="15">
      <c r="A111" s="64" t="s">
        <v>245</v>
      </c>
      <c r="B111" s="64" t="s">
        <v>307</v>
      </c>
      <c r="C111" s="65" t="s">
        <v>3747</v>
      </c>
      <c r="D111" s="66">
        <v>3</v>
      </c>
      <c r="E111" s="67" t="s">
        <v>132</v>
      </c>
      <c r="F111" s="68">
        <v>35</v>
      </c>
      <c r="G111" s="65"/>
      <c r="H111" s="69"/>
      <c r="I111" s="70"/>
      <c r="J111" s="70"/>
      <c r="K111" s="34" t="s">
        <v>65</v>
      </c>
      <c r="L111" s="77">
        <v>111</v>
      </c>
      <c r="M111" s="77"/>
      <c r="N111" s="72"/>
      <c r="O111" s="79" t="s">
        <v>418</v>
      </c>
      <c r="P111" s="81">
        <v>43536.75247685185</v>
      </c>
      <c r="Q111" s="79" t="s">
        <v>448</v>
      </c>
      <c r="R111" s="79"/>
      <c r="S111" s="79"/>
      <c r="T111" s="79"/>
      <c r="U111" s="79"/>
      <c r="V111" s="82" t="s">
        <v>777</v>
      </c>
      <c r="W111" s="81">
        <v>43536.75247685185</v>
      </c>
      <c r="X111" s="82" t="s">
        <v>874</v>
      </c>
      <c r="Y111" s="79"/>
      <c r="Z111" s="79"/>
      <c r="AA111" s="85" t="s">
        <v>1097</v>
      </c>
      <c r="AB111" s="79"/>
      <c r="AC111" s="79" t="b">
        <v>0</v>
      </c>
      <c r="AD111" s="79">
        <v>0</v>
      </c>
      <c r="AE111" s="85" t="s">
        <v>1289</v>
      </c>
      <c r="AF111" s="79" t="b">
        <v>1</v>
      </c>
      <c r="AG111" s="79" t="s">
        <v>1302</v>
      </c>
      <c r="AH111" s="79"/>
      <c r="AI111" s="85" t="s">
        <v>1154</v>
      </c>
      <c r="AJ111" s="79" t="b">
        <v>0</v>
      </c>
      <c r="AK111" s="79">
        <v>5</v>
      </c>
      <c r="AL111" s="85" t="s">
        <v>1096</v>
      </c>
      <c r="AM111" s="79" t="s">
        <v>1305</v>
      </c>
      <c r="AN111" s="79" t="b">
        <v>0</v>
      </c>
      <c r="AO111" s="85" t="s">
        <v>1096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c r="BE111" s="49"/>
      <c r="BF111" s="48"/>
      <c r="BG111" s="49"/>
      <c r="BH111" s="48"/>
      <c r="BI111" s="49"/>
      <c r="BJ111" s="48"/>
      <c r="BK111" s="49"/>
      <c r="BL111" s="48"/>
    </row>
    <row r="112" spans="1:64" ht="15">
      <c r="A112" s="64" t="s">
        <v>245</v>
      </c>
      <c r="B112" s="64" t="s">
        <v>353</v>
      </c>
      <c r="C112" s="65" t="s">
        <v>3747</v>
      </c>
      <c r="D112" s="66">
        <v>3</v>
      </c>
      <c r="E112" s="67" t="s">
        <v>132</v>
      </c>
      <c r="F112" s="68">
        <v>35</v>
      </c>
      <c r="G112" s="65"/>
      <c r="H112" s="69"/>
      <c r="I112" s="70"/>
      <c r="J112" s="70"/>
      <c r="K112" s="34" t="s">
        <v>65</v>
      </c>
      <c r="L112" s="77">
        <v>112</v>
      </c>
      <c r="M112" s="77"/>
      <c r="N112" s="72"/>
      <c r="O112" s="79" t="s">
        <v>418</v>
      </c>
      <c r="P112" s="81">
        <v>43536.75247685185</v>
      </c>
      <c r="Q112" s="79" t="s">
        <v>448</v>
      </c>
      <c r="R112" s="79"/>
      <c r="S112" s="79"/>
      <c r="T112" s="79"/>
      <c r="U112" s="79"/>
      <c r="V112" s="82" t="s">
        <v>777</v>
      </c>
      <c r="W112" s="81">
        <v>43536.75247685185</v>
      </c>
      <c r="X112" s="82" t="s">
        <v>874</v>
      </c>
      <c r="Y112" s="79"/>
      <c r="Z112" s="79"/>
      <c r="AA112" s="85" t="s">
        <v>1097</v>
      </c>
      <c r="AB112" s="79"/>
      <c r="AC112" s="79" t="b">
        <v>0</v>
      </c>
      <c r="AD112" s="79">
        <v>0</v>
      </c>
      <c r="AE112" s="85" t="s">
        <v>1289</v>
      </c>
      <c r="AF112" s="79" t="b">
        <v>1</v>
      </c>
      <c r="AG112" s="79" t="s">
        <v>1302</v>
      </c>
      <c r="AH112" s="79"/>
      <c r="AI112" s="85" t="s">
        <v>1154</v>
      </c>
      <c r="AJ112" s="79" t="b">
        <v>0</v>
      </c>
      <c r="AK112" s="79">
        <v>5</v>
      </c>
      <c r="AL112" s="85" t="s">
        <v>1096</v>
      </c>
      <c r="AM112" s="79" t="s">
        <v>1305</v>
      </c>
      <c r="AN112" s="79" t="b">
        <v>0</v>
      </c>
      <c r="AO112" s="85" t="s">
        <v>1096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v>0</v>
      </c>
      <c r="BE112" s="49">
        <v>0</v>
      </c>
      <c r="BF112" s="48">
        <v>0</v>
      </c>
      <c r="BG112" s="49">
        <v>0</v>
      </c>
      <c r="BH112" s="48">
        <v>0</v>
      </c>
      <c r="BI112" s="49">
        <v>0</v>
      </c>
      <c r="BJ112" s="48">
        <v>13</v>
      </c>
      <c r="BK112" s="49">
        <v>100</v>
      </c>
      <c r="BL112" s="48">
        <v>13</v>
      </c>
    </row>
    <row r="113" spans="1:64" ht="15">
      <c r="A113" s="64" t="s">
        <v>245</v>
      </c>
      <c r="B113" s="64" t="s">
        <v>244</v>
      </c>
      <c r="C113" s="65" t="s">
        <v>3747</v>
      </c>
      <c r="D113" s="66">
        <v>3</v>
      </c>
      <c r="E113" s="67" t="s">
        <v>132</v>
      </c>
      <c r="F113" s="68">
        <v>35</v>
      </c>
      <c r="G113" s="65"/>
      <c r="H113" s="69"/>
      <c r="I113" s="70"/>
      <c r="J113" s="70"/>
      <c r="K113" s="34" t="s">
        <v>65</v>
      </c>
      <c r="L113" s="77">
        <v>113</v>
      </c>
      <c r="M113" s="77"/>
      <c r="N113" s="72"/>
      <c r="O113" s="79" t="s">
        <v>418</v>
      </c>
      <c r="P113" s="81">
        <v>43536.75247685185</v>
      </c>
      <c r="Q113" s="79" t="s">
        <v>448</v>
      </c>
      <c r="R113" s="79"/>
      <c r="S113" s="79"/>
      <c r="T113" s="79"/>
      <c r="U113" s="79"/>
      <c r="V113" s="82" t="s">
        <v>777</v>
      </c>
      <c r="W113" s="81">
        <v>43536.75247685185</v>
      </c>
      <c r="X113" s="82" t="s">
        <v>874</v>
      </c>
      <c r="Y113" s="79"/>
      <c r="Z113" s="79"/>
      <c r="AA113" s="85" t="s">
        <v>1097</v>
      </c>
      <c r="AB113" s="79"/>
      <c r="AC113" s="79" t="b">
        <v>0</v>
      </c>
      <c r="AD113" s="79">
        <v>0</v>
      </c>
      <c r="AE113" s="85" t="s">
        <v>1289</v>
      </c>
      <c r="AF113" s="79" t="b">
        <v>1</v>
      </c>
      <c r="AG113" s="79" t="s">
        <v>1302</v>
      </c>
      <c r="AH113" s="79"/>
      <c r="AI113" s="85" t="s">
        <v>1154</v>
      </c>
      <c r="AJ113" s="79" t="b">
        <v>0</v>
      </c>
      <c r="AK113" s="79">
        <v>5</v>
      </c>
      <c r="AL113" s="85" t="s">
        <v>1096</v>
      </c>
      <c r="AM113" s="79" t="s">
        <v>1305</v>
      </c>
      <c r="AN113" s="79" t="b">
        <v>0</v>
      </c>
      <c r="AO113" s="85" t="s">
        <v>1096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5</v>
      </c>
      <c r="BD113" s="48"/>
      <c r="BE113" s="49"/>
      <c r="BF113" s="48"/>
      <c r="BG113" s="49"/>
      <c r="BH113" s="48"/>
      <c r="BI113" s="49"/>
      <c r="BJ113" s="48"/>
      <c r="BK113" s="49"/>
      <c r="BL113" s="48"/>
    </row>
    <row r="114" spans="1:64" ht="15">
      <c r="A114" s="64" t="s">
        <v>246</v>
      </c>
      <c r="B114" s="64" t="s">
        <v>354</v>
      </c>
      <c r="C114" s="65" t="s">
        <v>3747</v>
      </c>
      <c r="D114" s="66">
        <v>3</v>
      </c>
      <c r="E114" s="67" t="s">
        <v>132</v>
      </c>
      <c r="F114" s="68">
        <v>35</v>
      </c>
      <c r="G114" s="65"/>
      <c r="H114" s="69"/>
      <c r="I114" s="70"/>
      <c r="J114" s="70"/>
      <c r="K114" s="34" t="s">
        <v>65</v>
      </c>
      <c r="L114" s="77">
        <v>114</v>
      </c>
      <c r="M114" s="77"/>
      <c r="N114" s="72"/>
      <c r="O114" s="79" t="s">
        <v>418</v>
      </c>
      <c r="P114" s="81">
        <v>43537.27945601852</v>
      </c>
      <c r="Q114" s="79" t="s">
        <v>449</v>
      </c>
      <c r="R114" s="79"/>
      <c r="S114" s="79"/>
      <c r="T114" s="79"/>
      <c r="U114" s="79"/>
      <c r="V114" s="82" t="s">
        <v>778</v>
      </c>
      <c r="W114" s="81">
        <v>43537.27945601852</v>
      </c>
      <c r="X114" s="82" t="s">
        <v>875</v>
      </c>
      <c r="Y114" s="79"/>
      <c r="Z114" s="79"/>
      <c r="AA114" s="85" t="s">
        <v>1098</v>
      </c>
      <c r="AB114" s="85" t="s">
        <v>1158</v>
      </c>
      <c r="AC114" s="79" t="b">
        <v>0</v>
      </c>
      <c r="AD114" s="79">
        <v>0</v>
      </c>
      <c r="AE114" s="85" t="s">
        <v>1288</v>
      </c>
      <c r="AF114" s="79" t="b">
        <v>0</v>
      </c>
      <c r="AG114" s="79" t="s">
        <v>1302</v>
      </c>
      <c r="AH114" s="79"/>
      <c r="AI114" s="85" t="s">
        <v>1289</v>
      </c>
      <c r="AJ114" s="79" t="b">
        <v>0</v>
      </c>
      <c r="AK114" s="79">
        <v>0</v>
      </c>
      <c r="AL114" s="85" t="s">
        <v>1289</v>
      </c>
      <c r="AM114" s="79" t="s">
        <v>1308</v>
      </c>
      <c r="AN114" s="79" t="b">
        <v>0</v>
      </c>
      <c r="AO114" s="85" t="s">
        <v>1158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246</v>
      </c>
      <c r="B115" s="64" t="s">
        <v>355</v>
      </c>
      <c r="C115" s="65" t="s">
        <v>3747</v>
      </c>
      <c r="D115" s="66">
        <v>3</v>
      </c>
      <c r="E115" s="67" t="s">
        <v>132</v>
      </c>
      <c r="F115" s="68">
        <v>35</v>
      </c>
      <c r="G115" s="65"/>
      <c r="H115" s="69"/>
      <c r="I115" s="70"/>
      <c r="J115" s="70"/>
      <c r="K115" s="34" t="s">
        <v>65</v>
      </c>
      <c r="L115" s="77">
        <v>115</v>
      </c>
      <c r="M115" s="77"/>
      <c r="N115" s="72"/>
      <c r="O115" s="79" t="s">
        <v>418</v>
      </c>
      <c r="P115" s="81">
        <v>43537.27945601852</v>
      </c>
      <c r="Q115" s="79" t="s">
        <v>449</v>
      </c>
      <c r="R115" s="79"/>
      <c r="S115" s="79"/>
      <c r="T115" s="79"/>
      <c r="U115" s="79"/>
      <c r="V115" s="82" t="s">
        <v>778</v>
      </c>
      <c r="W115" s="81">
        <v>43537.27945601852</v>
      </c>
      <c r="X115" s="82" t="s">
        <v>875</v>
      </c>
      <c r="Y115" s="79"/>
      <c r="Z115" s="79"/>
      <c r="AA115" s="85" t="s">
        <v>1098</v>
      </c>
      <c r="AB115" s="85" t="s">
        <v>1158</v>
      </c>
      <c r="AC115" s="79" t="b">
        <v>0</v>
      </c>
      <c r="AD115" s="79">
        <v>0</v>
      </c>
      <c r="AE115" s="85" t="s">
        <v>1288</v>
      </c>
      <c r="AF115" s="79" t="b">
        <v>0</v>
      </c>
      <c r="AG115" s="79" t="s">
        <v>1302</v>
      </c>
      <c r="AH115" s="79"/>
      <c r="AI115" s="85" t="s">
        <v>1289</v>
      </c>
      <c r="AJ115" s="79" t="b">
        <v>0</v>
      </c>
      <c r="AK115" s="79">
        <v>0</v>
      </c>
      <c r="AL115" s="85" t="s">
        <v>1289</v>
      </c>
      <c r="AM115" s="79" t="s">
        <v>1308</v>
      </c>
      <c r="AN115" s="79" t="b">
        <v>0</v>
      </c>
      <c r="AO115" s="85" t="s">
        <v>1158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3</v>
      </c>
      <c r="BE115" s="49">
        <v>7.5</v>
      </c>
      <c r="BF115" s="48">
        <v>1</v>
      </c>
      <c r="BG115" s="49">
        <v>2.5</v>
      </c>
      <c r="BH115" s="48">
        <v>0</v>
      </c>
      <c r="BI115" s="49">
        <v>0</v>
      </c>
      <c r="BJ115" s="48">
        <v>36</v>
      </c>
      <c r="BK115" s="49">
        <v>90</v>
      </c>
      <c r="BL115" s="48">
        <v>40</v>
      </c>
    </row>
    <row r="116" spans="1:64" ht="15">
      <c r="A116" s="64" t="s">
        <v>246</v>
      </c>
      <c r="B116" s="64" t="s">
        <v>292</v>
      </c>
      <c r="C116" s="65" t="s">
        <v>3747</v>
      </c>
      <c r="D116" s="66">
        <v>3</v>
      </c>
      <c r="E116" s="67" t="s">
        <v>132</v>
      </c>
      <c r="F116" s="68">
        <v>35</v>
      </c>
      <c r="G116" s="65"/>
      <c r="H116" s="69"/>
      <c r="I116" s="70"/>
      <c r="J116" s="70"/>
      <c r="K116" s="34" t="s">
        <v>65</v>
      </c>
      <c r="L116" s="77">
        <v>116</v>
      </c>
      <c r="M116" s="77"/>
      <c r="N116" s="72"/>
      <c r="O116" s="79" t="s">
        <v>417</v>
      </c>
      <c r="P116" s="81">
        <v>43537.27945601852</v>
      </c>
      <c r="Q116" s="79" t="s">
        <v>449</v>
      </c>
      <c r="R116" s="79"/>
      <c r="S116" s="79"/>
      <c r="T116" s="79"/>
      <c r="U116" s="79"/>
      <c r="V116" s="82" t="s">
        <v>778</v>
      </c>
      <c r="W116" s="81">
        <v>43537.27945601852</v>
      </c>
      <c r="X116" s="82" t="s">
        <v>875</v>
      </c>
      <c r="Y116" s="79"/>
      <c r="Z116" s="79"/>
      <c r="AA116" s="85" t="s">
        <v>1098</v>
      </c>
      <c r="AB116" s="85" t="s">
        <v>1158</v>
      </c>
      <c r="AC116" s="79" t="b">
        <v>0</v>
      </c>
      <c r="AD116" s="79">
        <v>0</v>
      </c>
      <c r="AE116" s="85" t="s">
        <v>1288</v>
      </c>
      <c r="AF116" s="79" t="b">
        <v>0</v>
      </c>
      <c r="AG116" s="79" t="s">
        <v>1302</v>
      </c>
      <c r="AH116" s="79"/>
      <c r="AI116" s="85" t="s">
        <v>1289</v>
      </c>
      <c r="AJ116" s="79" t="b">
        <v>0</v>
      </c>
      <c r="AK116" s="79">
        <v>0</v>
      </c>
      <c r="AL116" s="85" t="s">
        <v>1289</v>
      </c>
      <c r="AM116" s="79" t="s">
        <v>1308</v>
      </c>
      <c r="AN116" s="79" t="b">
        <v>0</v>
      </c>
      <c r="AO116" s="85" t="s">
        <v>1158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247</v>
      </c>
      <c r="B117" s="64" t="s">
        <v>345</v>
      </c>
      <c r="C117" s="65" t="s">
        <v>3747</v>
      </c>
      <c r="D117" s="66">
        <v>3</v>
      </c>
      <c r="E117" s="67" t="s">
        <v>132</v>
      </c>
      <c r="F117" s="68">
        <v>35</v>
      </c>
      <c r="G117" s="65"/>
      <c r="H117" s="69"/>
      <c r="I117" s="70"/>
      <c r="J117" s="70"/>
      <c r="K117" s="34" t="s">
        <v>65</v>
      </c>
      <c r="L117" s="77">
        <v>117</v>
      </c>
      <c r="M117" s="77"/>
      <c r="N117" s="72"/>
      <c r="O117" s="79" t="s">
        <v>418</v>
      </c>
      <c r="P117" s="81">
        <v>43537.60962962963</v>
      </c>
      <c r="Q117" s="79" t="s">
        <v>448</v>
      </c>
      <c r="R117" s="79"/>
      <c r="S117" s="79"/>
      <c r="T117" s="79"/>
      <c r="U117" s="79"/>
      <c r="V117" s="82" t="s">
        <v>779</v>
      </c>
      <c r="W117" s="81">
        <v>43537.60962962963</v>
      </c>
      <c r="X117" s="82" t="s">
        <v>876</v>
      </c>
      <c r="Y117" s="79"/>
      <c r="Z117" s="79"/>
      <c r="AA117" s="85" t="s">
        <v>1099</v>
      </c>
      <c r="AB117" s="79"/>
      <c r="AC117" s="79" t="b">
        <v>0</v>
      </c>
      <c r="AD117" s="79">
        <v>0</v>
      </c>
      <c r="AE117" s="85" t="s">
        <v>1289</v>
      </c>
      <c r="AF117" s="79" t="b">
        <v>1</v>
      </c>
      <c r="AG117" s="79" t="s">
        <v>1302</v>
      </c>
      <c r="AH117" s="79"/>
      <c r="AI117" s="85" t="s">
        <v>1154</v>
      </c>
      <c r="AJ117" s="79" t="b">
        <v>0</v>
      </c>
      <c r="AK117" s="79">
        <v>5</v>
      </c>
      <c r="AL117" s="85" t="s">
        <v>1096</v>
      </c>
      <c r="AM117" s="79" t="s">
        <v>1307</v>
      </c>
      <c r="AN117" s="79" t="b">
        <v>0</v>
      </c>
      <c r="AO117" s="85" t="s">
        <v>1096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5</v>
      </c>
      <c r="BC117" s="78" t="str">
        <f>REPLACE(INDEX(GroupVertices[Group],MATCH(Edges[[#This Row],[Vertex 2]],GroupVertices[Vertex],0)),1,1,"")</f>
        <v>5</v>
      </c>
      <c r="BD117" s="48"/>
      <c r="BE117" s="49"/>
      <c r="BF117" s="48"/>
      <c r="BG117" s="49"/>
      <c r="BH117" s="48"/>
      <c r="BI117" s="49"/>
      <c r="BJ117" s="48"/>
      <c r="BK117" s="49"/>
      <c r="BL117" s="48"/>
    </row>
    <row r="118" spans="1:64" ht="15">
      <c r="A118" s="64" t="s">
        <v>247</v>
      </c>
      <c r="B118" s="64" t="s">
        <v>346</v>
      </c>
      <c r="C118" s="65" t="s">
        <v>3747</v>
      </c>
      <c r="D118" s="66">
        <v>3</v>
      </c>
      <c r="E118" s="67" t="s">
        <v>132</v>
      </c>
      <c r="F118" s="68">
        <v>35</v>
      </c>
      <c r="G118" s="65"/>
      <c r="H118" s="69"/>
      <c r="I118" s="70"/>
      <c r="J118" s="70"/>
      <c r="K118" s="34" t="s">
        <v>65</v>
      </c>
      <c r="L118" s="77">
        <v>118</v>
      </c>
      <c r="M118" s="77"/>
      <c r="N118" s="72"/>
      <c r="O118" s="79" t="s">
        <v>418</v>
      </c>
      <c r="P118" s="81">
        <v>43537.60962962963</v>
      </c>
      <c r="Q118" s="79" t="s">
        <v>448</v>
      </c>
      <c r="R118" s="79"/>
      <c r="S118" s="79"/>
      <c r="T118" s="79"/>
      <c r="U118" s="79"/>
      <c r="V118" s="82" t="s">
        <v>779</v>
      </c>
      <c r="W118" s="81">
        <v>43537.60962962963</v>
      </c>
      <c r="X118" s="82" t="s">
        <v>876</v>
      </c>
      <c r="Y118" s="79"/>
      <c r="Z118" s="79"/>
      <c r="AA118" s="85" t="s">
        <v>1099</v>
      </c>
      <c r="AB118" s="79"/>
      <c r="AC118" s="79" t="b">
        <v>0</v>
      </c>
      <c r="AD118" s="79">
        <v>0</v>
      </c>
      <c r="AE118" s="85" t="s">
        <v>1289</v>
      </c>
      <c r="AF118" s="79" t="b">
        <v>1</v>
      </c>
      <c r="AG118" s="79" t="s">
        <v>1302</v>
      </c>
      <c r="AH118" s="79"/>
      <c r="AI118" s="85" t="s">
        <v>1154</v>
      </c>
      <c r="AJ118" s="79" t="b">
        <v>0</v>
      </c>
      <c r="AK118" s="79">
        <v>5</v>
      </c>
      <c r="AL118" s="85" t="s">
        <v>1096</v>
      </c>
      <c r="AM118" s="79" t="s">
        <v>1307</v>
      </c>
      <c r="AN118" s="79" t="b">
        <v>0</v>
      </c>
      <c r="AO118" s="85" t="s">
        <v>1096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5</v>
      </c>
      <c r="BD118" s="48"/>
      <c r="BE118" s="49"/>
      <c r="BF118" s="48"/>
      <c r="BG118" s="49"/>
      <c r="BH118" s="48"/>
      <c r="BI118" s="49"/>
      <c r="BJ118" s="48"/>
      <c r="BK118" s="49"/>
      <c r="BL118" s="48"/>
    </row>
    <row r="119" spans="1:64" ht="15">
      <c r="A119" s="64" t="s">
        <v>247</v>
      </c>
      <c r="B119" s="64" t="s">
        <v>347</v>
      </c>
      <c r="C119" s="65" t="s">
        <v>3747</v>
      </c>
      <c r="D119" s="66">
        <v>3</v>
      </c>
      <c r="E119" s="67" t="s">
        <v>132</v>
      </c>
      <c r="F119" s="68">
        <v>35</v>
      </c>
      <c r="G119" s="65"/>
      <c r="H119" s="69"/>
      <c r="I119" s="70"/>
      <c r="J119" s="70"/>
      <c r="K119" s="34" t="s">
        <v>65</v>
      </c>
      <c r="L119" s="77">
        <v>119</v>
      </c>
      <c r="M119" s="77"/>
      <c r="N119" s="72"/>
      <c r="O119" s="79" t="s">
        <v>418</v>
      </c>
      <c r="P119" s="81">
        <v>43537.60962962963</v>
      </c>
      <c r="Q119" s="79" t="s">
        <v>448</v>
      </c>
      <c r="R119" s="79"/>
      <c r="S119" s="79"/>
      <c r="T119" s="79"/>
      <c r="U119" s="79"/>
      <c r="V119" s="82" t="s">
        <v>779</v>
      </c>
      <c r="W119" s="81">
        <v>43537.60962962963</v>
      </c>
      <c r="X119" s="82" t="s">
        <v>876</v>
      </c>
      <c r="Y119" s="79"/>
      <c r="Z119" s="79"/>
      <c r="AA119" s="85" t="s">
        <v>1099</v>
      </c>
      <c r="AB119" s="79"/>
      <c r="AC119" s="79" t="b">
        <v>0</v>
      </c>
      <c r="AD119" s="79">
        <v>0</v>
      </c>
      <c r="AE119" s="85" t="s">
        <v>1289</v>
      </c>
      <c r="AF119" s="79" t="b">
        <v>1</v>
      </c>
      <c r="AG119" s="79" t="s">
        <v>1302</v>
      </c>
      <c r="AH119" s="79"/>
      <c r="AI119" s="85" t="s">
        <v>1154</v>
      </c>
      <c r="AJ119" s="79" t="b">
        <v>0</v>
      </c>
      <c r="AK119" s="79">
        <v>5</v>
      </c>
      <c r="AL119" s="85" t="s">
        <v>1096</v>
      </c>
      <c r="AM119" s="79" t="s">
        <v>1307</v>
      </c>
      <c r="AN119" s="79" t="b">
        <v>0</v>
      </c>
      <c r="AO119" s="85" t="s">
        <v>1096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c r="BE119" s="49"/>
      <c r="BF119" s="48"/>
      <c r="BG119" s="49"/>
      <c r="BH119" s="48"/>
      <c r="BI119" s="49"/>
      <c r="BJ119" s="48"/>
      <c r="BK119" s="49"/>
      <c r="BL119" s="48"/>
    </row>
    <row r="120" spans="1:64" ht="15">
      <c r="A120" s="64" t="s">
        <v>247</v>
      </c>
      <c r="B120" s="64" t="s">
        <v>348</v>
      </c>
      <c r="C120" s="65" t="s">
        <v>3747</v>
      </c>
      <c r="D120" s="66">
        <v>3</v>
      </c>
      <c r="E120" s="67" t="s">
        <v>132</v>
      </c>
      <c r="F120" s="68">
        <v>35</v>
      </c>
      <c r="G120" s="65"/>
      <c r="H120" s="69"/>
      <c r="I120" s="70"/>
      <c r="J120" s="70"/>
      <c r="K120" s="34" t="s">
        <v>65</v>
      </c>
      <c r="L120" s="77">
        <v>120</v>
      </c>
      <c r="M120" s="77"/>
      <c r="N120" s="72"/>
      <c r="O120" s="79" t="s">
        <v>418</v>
      </c>
      <c r="P120" s="81">
        <v>43537.60962962963</v>
      </c>
      <c r="Q120" s="79" t="s">
        <v>448</v>
      </c>
      <c r="R120" s="79"/>
      <c r="S120" s="79"/>
      <c r="T120" s="79"/>
      <c r="U120" s="79"/>
      <c r="V120" s="82" t="s">
        <v>779</v>
      </c>
      <c r="W120" s="81">
        <v>43537.60962962963</v>
      </c>
      <c r="X120" s="82" t="s">
        <v>876</v>
      </c>
      <c r="Y120" s="79"/>
      <c r="Z120" s="79"/>
      <c r="AA120" s="85" t="s">
        <v>1099</v>
      </c>
      <c r="AB120" s="79"/>
      <c r="AC120" s="79" t="b">
        <v>0</v>
      </c>
      <c r="AD120" s="79">
        <v>0</v>
      </c>
      <c r="AE120" s="85" t="s">
        <v>1289</v>
      </c>
      <c r="AF120" s="79" t="b">
        <v>1</v>
      </c>
      <c r="AG120" s="79" t="s">
        <v>1302</v>
      </c>
      <c r="AH120" s="79"/>
      <c r="AI120" s="85" t="s">
        <v>1154</v>
      </c>
      <c r="AJ120" s="79" t="b">
        <v>0</v>
      </c>
      <c r="AK120" s="79">
        <v>5</v>
      </c>
      <c r="AL120" s="85" t="s">
        <v>1096</v>
      </c>
      <c r="AM120" s="79" t="s">
        <v>1307</v>
      </c>
      <c r="AN120" s="79" t="b">
        <v>0</v>
      </c>
      <c r="AO120" s="85" t="s">
        <v>1096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c r="BE120" s="49"/>
      <c r="BF120" s="48"/>
      <c r="BG120" s="49"/>
      <c r="BH120" s="48"/>
      <c r="BI120" s="49"/>
      <c r="BJ120" s="48"/>
      <c r="BK120" s="49"/>
      <c r="BL120" s="48"/>
    </row>
    <row r="121" spans="1:64" ht="15">
      <c r="A121" s="64" t="s">
        <v>247</v>
      </c>
      <c r="B121" s="64" t="s">
        <v>349</v>
      </c>
      <c r="C121" s="65" t="s">
        <v>3747</v>
      </c>
      <c r="D121" s="66">
        <v>3</v>
      </c>
      <c r="E121" s="67" t="s">
        <v>132</v>
      </c>
      <c r="F121" s="68">
        <v>35</v>
      </c>
      <c r="G121" s="65"/>
      <c r="H121" s="69"/>
      <c r="I121" s="70"/>
      <c r="J121" s="70"/>
      <c r="K121" s="34" t="s">
        <v>65</v>
      </c>
      <c r="L121" s="77">
        <v>121</v>
      </c>
      <c r="M121" s="77"/>
      <c r="N121" s="72"/>
      <c r="O121" s="79" t="s">
        <v>418</v>
      </c>
      <c r="P121" s="81">
        <v>43537.60962962963</v>
      </c>
      <c r="Q121" s="79" t="s">
        <v>448</v>
      </c>
      <c r="R121" s="79"/>
      <c r="S121" s="79"/>
      <c r="T121" s="79"/>
      <c r="U121" s="79"/>
      <c r="V121" s="82" t="s">
        <v>779</v>
      </c>
      <c r="W121" s="81">
        <v>43537.60962962963</v>
      </c>
      <c r="X121" s="82" t="s">
        <v>876</v>
      </c>
      <c r="Y121" s="79"/>
      <c r="Z121" s="79"/>
      <c r="AA121" s="85" t="s">
        <v>1099</v>
      </c>
      <c r="AB121" s="79"/>
      <c r="AC121" s="79" t="b">
        <v>0</v>
      </c>
      <c r="AD121" s="79">
        <v>0</v>
      </c>
      <c r="AE121" s="85" t="s">
        <v>1289</v>
      </c>
      <c r="AF121" s="79" t="b">
        <v>1</v>
      </c>
      <c r="AG121" s="79" t="s">
        <v>1302</v>
      </c>
      <c r="AH121" s="79"/>
      <c r="AI121" s="85" t="s">
        <v>1154</v>
      </c>
      <c r="AJ121" s="79" t="b">
        <v>0</v>
      </c>
      <c r="AK121" s="79">
        <v>5</v>
      </c>
      <c r="AL121" s="85" t="s">
        <v>1096</v>
      </c>
      <c r="AM121" s="79" t="s">
        <v>1307</v>
      </c>
      <c r="AN121" s="79" t="b">
        <v>0</v>
      </c>
      <c r="AO121" s="85" t="s">
        <v>1096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5</v>
      </c>
      <c r="BD121" s="48"/>
      <c r="BE121" s="49"/>
      <c r="BF121" s="48"/>
      <c r="BG121" s="49"/>
      <c r="BH121" s="48"/>
      <c r="BI121" s="49"/>
      <c r="BJ121" s="48"/>
      <c r="BK121" s="49"/>
      <c r="BL121" s="48"/>
    </row>
    <row r="122" spans="1:64" ht="15">
      <c r="A122" s="64" t="s">
        <v>247</v>
      </c>
      <c r="B122" s="64" t="s">
        <v>350</v>
      </c>
      <c r="C122" s="65" t="s">
        <v>3747</v>
      </c>
      <c r="D122" s="66">
        <v>3</v>
      </c>
      <c r="E122" s="67" t="s">
        <v>132</v>
      </c>
      <c r="F122" s="68">
        <v>35</v>
      </c>
      <c r="G122" s="65"/>
      <c r="H122" s="69"/>
      <c r="I122" s="70"/>
      <c r="J122" s="70"/>
      <c r="K122" s="34" t="s">
        <v>65</v>
      </c>
      <c r="L122" s="77">
        <v>122</v>
      </c>
      <c r="M122" s="77"/>
      <c r="N122" s="72"/>
      <c r="O122" s="79" t="s">
        <v>418</v>
      </c>
      <c r="P122" s="81">
        <v>43537.60962962963</v>
      </c>
      <c r="Q122" s="79" t="s">
        <v>448</v>
      </c>
      <c r="R122" s="79"/>
      <c r="S122" s="79"/>
      <c r="T122" s="79"/>
      <c r="U122" s="79"/>
      <c r="V122" s="82" t="s">
        <v>779</v>
      </c>
      <c r="W122" s="81">
        <v>43537.60962962963</v>
      </c>
      <c r="X122" s="82" t="s">
        <v>876</v>
      </c>
      <c r="Y122" s="79"/>
      <c r="Z122" s="79"/>
      <c r="AA122" s="85" t="s">
        <v>1099</v>
      </c>
      <c r="AB122" s="79"/>
      <c r="AC122" s="79" t="b">
        <v>0</v>
      </c>
      <c r="AD122" s="79">
        <v>0</v>
      </c>
      <c r="AE122" s="85" t="s">
        <v>1289</v>
      </c>
      <c r="AF122" s="79" t="b">
        <v>1</v>
      </c>
      <c r="AG122" s="79" t="s">
        <v>1302</v>
      </c>
      <c r="AH122" s="79"/>
      <c r="AI122" s="85" t="s">
        <v>1154</v>
      </c>
      <c r="AJ122" s="79" t="b">
        <v>0</v>
      </c>
      <c r="AK122" s="79">
        <v>5</v>
      </c>
      <c r="AL122" s="85" t="s">
        <v>1096</v>
      </c>
      <c r="AM122" s="79" t="s">
        <v>1307</v>
      </c>
      <c r="AN122" s="79" t="b">
        <v>0</v>
      </c>
      <c r="AO122" s="85" t="s">
        <v>1096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5</v>
      </c>
      <c r="BD122" s="48"/>
      <c r="BE122" s="49"/>
      <c r="BF122" s="48"/>
      <c r="BG122" s="49"/>
      <c r="BH122" s="48"/>
      <c r="BI122" s="49"/>
      <c r="BJ122" s="48"/>
      <c r="BK122" s="49"/>
      <c r="BL122" s="48"/>
    </row>
    <row r="123" spans="1:64" ht="15">
      <c r="A123" s="64" t="s">
        <v>247</v>
      </c>
      <c r="B123" s="64" t="s">
        <v>351</v>
      </c>
      <c r="C123" s="65" t="s">
        <v>3747</v>
      </c>
      <c r="D123" s="66">
        <v>3</v>
      </c>
      <c r="E123" s="67" t="s">
        <v>132</v>
      </c>
      <c r="F123" s="68">
        <v>35</v>
      </c>
      <c r="G123" s="65"/>
      <c r="H123" s="69"/>
      <c r="I123" s="70"/>
      <c r="J123" s="70"/>
      <c r="K123" s="34" t="s">
        <v>65</v>
      </c>
      <c r="L123" s="77">
        <v>123</v>
      </c>
      <c r="M123" s="77"/>
      <c r="N123" s="72"/>
      <c r="O123" s="79" t="s">
        <v>418</v>
      </c>
      <c r="P123" s="81">
        <v>43537.60962962963</v>
      </c>
      <c r="Q123" s="79" t="s">
        <v>448</v>
      </c>
      <c r="R123" s="79"/>
      <c r="S123" s="79"/>
      <c r="T123" s="79"/>
      <c r="U123" s="79"/>
      <c r="V123" s="82" t="s">
        <v>779</v>
      </c>
      <c r="W123" s="81">
        <v>43537.60962962963</v>
      </c>
      <c r="X123" s="82" t="s">
        <v>876</v>
      </c>
      <c r="Y123" s="79"/>
      <c r="Z123" s="79"/>
      <c r="AA123" s="85" t="s">
        <v>1099</v>
      </c>
      <c r="AB123" s="79"/>
      <c r="AC123" s="79" t="b">
        <v>0</v>
      </c>
      <c r="AD123" s="79">
        <v>0</v>
      </c>
      <c r="AE123" s="85" t="s">
        <v>1289</v>
      </c>
      <c r="AF123" s="79" t="b">
        <v>1</v>
      </c>
      <c r="AG123" s="79" t="s">
        <v>1302</v>
      </c>
      <c r="AH123" s="79"/>
      <c r="AI123" s="85" t="s">
        <v>1154</v>
      </c>
      <c r="AJ123" s="79" t="b">
        <v>0</v>
      </c>
      <c r="AK123" s="79">
        <v>5</v>
      </c>
      <c r="AL123" s="85" t="s">
        <v>1096</v>
      </c>
      <c r="AM123" s="79" t="s">
        <v>1307</v>
      </c>
      <c r="AN123" s="79" t="b">
        <v>0</v>
      </c>
      <c r="AO123" s="85" t="s">
        <v>1096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5</v>
      </c>
      <c r="BC123" s="78" t="str">
        <f>REPLACE(INDEX(GroupVertices[Group],MATCH(Edges[[#This Row],[Vertex 2]],GroupVertices[Vertex],0)),1,1,"")</f>
        <v>5</v>
      </c>
      <c r="BD123" s="48"/>
      <c r="BE123" s="49"/>
      <c r="BF123" s="48"/>
      <c r="BG123" s="49"/>
      <c r="BH123" s="48"/>
      <c r="BI123" s="49"/>
      <c r="BJ123" s="48"/>
      <c r="BK123" s="49"/>
      <c r="BL123" s="48"/>
    </row>
    <row r="124" spans="1:64" ht="15">
      <c r="A124" s="64" t="s">
        <v>247</v>
      </c>
      <c r="B124" s="64" t="s">
        <v>306</v>
      </c>
      <c r="C124" s="65" t="s">
        <v>3747</v>
      </c>
      <c r="D124" s="66">
        <v>3</v>
      </c>
      <c r="E124" s="67" t="s">
        <v>132</v>
      </c>
      <c r="F124" s="68">
        <v>35</v>
      </c>
      <c r="G124" s="65"/>
      <c r="H124" s="69"/>
      <c r="I124" s="70"/>
      <c r="J124" s="70"/>
      <c r="K124" s="34" t="s">
        <v>65</v>
      </c>
      <c r="L124" s="77">
        <v>124</v>
      </c>
      <c r="M124" s="77"/>
      <c r="N124" s="72"/>
      <c r="O124" s="79" t="s">
        <v>418</v>
      </c>
      <c r="P124" s="81">
        <v>43537.60962962963</v>
      </c>
      <c r="Q124" s="79" t="s">
        <v>448</v>
      </c>
      <c r="R124" s="79"/>
      <c r="S124" s="79"/>
      <c r="T124" s="79"/>
      <c r="U124" s="79"/>
      <c r="V124" s="82" t="s">
        <v>779</v>
      </c>
      <c r="W124" s="81">
        <v>43537.60962962963</v>
      </c>
      <c r="X124" s="82" t="s">
        <v>876</v>
      </c>
      <c r="Y124" s="79"/>
      <c r="Z124" s="79"/>
      <c r="AA124" s="85" t="s">
        <v>1099</v>
      </c>
      <c r="AB124" s="79"/>
      <c r="AC124" s="79" t="b">
        <v>0</v>
      </c>
      <c r="AD124" s="79">
        <v>0</v>
      </c>
      <c r="AE124" s="85" t="s">
        <v>1289</v>
      </c>
      <c r="AF124" s="79" t="b">
        <v>1</v>
      </c>
      <c r="AG124" s="79" t="s">
        <v>1302</v>
      </c>
      <c r="AH124" s="79"/>
      <c r="AI124" s="85" t="s">
        <v>1154</v>
      </c>
      <c r="AJ124" s="79" t="b">
        <v>0</v>
      </c>
      <c r="AK124" s="79">
        <v>5</v>
      </c>
      <c r="AL124" s="85" t="s">
        <v>1096</v>
      </c>
      <c r="AM124" s="79" t="s">
        <v>1307</v>
      </c>
      <c r="AN124" s="79" t="b">
        <v>0</v>
      </c>
      <c r="AO124" s="85" t="s">
        <v>1096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5</v>
      </c>
      <c r="BC124" s="78" t="str">
        <f>REPLACE(INDEX(GroupVertices[Group],MATCH(Edges[[#This Row],[Vertex 2]],GroupVertices[Vertex],0)),1,1,"")</f>
        <v>5</v>
      </c>
      <c r="BD124" s="48"/>
      <c r="BE124" s="49"/>
      <c r="BF124" s="48"/>
      <c r="BG124" s="49"/>
      <c r="BH124" s="48"/>
      <c r="BI124" s="49"/>
      <c r="BJ124" s="48"/>
      <c r="BK124" s="49"/>
      <c r="BL124" s="48"/>
    </row>
    <row r="125" spans="1:64" ht="15">
      <c r="A125" s="64" t="s">
        <v>247</v>
      </c>
      <c r="B125" s="64" t="s">
        <v>352</v>
      </c>
      <c r="C125" s="65" t="s">
        <v>3747</v>
      </c>
      <c r="D125" s="66">
        <v>3</v>
      </c>
      <c r="E125" s="67" t="s">
        <v>132</v>
      </c>
      <c r="F125" s="68">
        <v>35</v>
      </c>
      <c r="G125" s="65"/>
      <c r="H125" s="69"/>
      <c r="I125" s="70"/>
      <c r="J125" s="70"/>
      <c r="K125" s="34" t="s">
        <v>65</v>
      </c>
      <c r="L125" s="77">
        <v>125</v>
      </c>
      <c r="M125" s="77"/>
      <c r="N125" s="72"/>
      <c r="O125" s="79" t="s">
        <v>418</v>
      </c>
      <c r="P125" s="81">
        <v>43537.60962962963</v>
      </c>
      <c r="Q125" s="79" t="s">
        <v>448</v>
      </c>
      <c r="R125" s="79"/>
      <c r="S125" s="79"/>
      <c r="T125" s="79"/>
      <c r="U125" s="79"/>
      <c r="V125" s="82" t="s">
        <v>779</v>
      </c>
      <c r="W125" s="81">
        <v>43537.60962962963</v>
      </c>
      <c r="X125" s="82" t="s">
        <v>876</v>
      </c>
      <c r="Y125" s="79"/>
      <c r="Z125" s="79"/>
      <c r="AA125" s="85" t="s">
        <v>1099</v>
      </c>
      <c r="AB125" s="79"/>
      <c r="AC125" s="79" t="b">
        <v>0</v>
      </c>
      <c r="AD125" s="79">
        <v>0</v>
      </c>
      <c r="AE125" s="85" t="s">
        <v>1289</v>
      </c>
      <c r="AF125" s="79" t="b">
        <v>1</v>
      </c>
      <c r="AG125" s="79" t="s">
        <v>1302</v>
      </c>
      <c r="AH125" s="79"/>
      <c r="AI125" s="85" t="s">
        <v>1154</v>
      </c>
      <c r="AJ125" s="79" t="b">
        <v>0</v>
      </c>
      <c r="AK125" s="79">
        <v>5</v>
      </c>
      <c r="AL125" s="85" t="s">
        <v>1096</v>
      </c>
      <c r="AM125" s="79" t="s">
        <v>1307</v>
      </c>
      <c r="AN125" s="79" t="b">
        <v>0</v>
      </c>
      <c r="AO125" s="85" t="s">
        <v>1096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5</v>
      </c>
      <c r="BC125" s="78" t="str">
        <f>REPLACE(INDEX(GroupVertices[Group],MATCH(Edges[[#This Row],[Vertex 2]],GroupVertices[Vertex],0)),1,1,"")</f>
        <v>5</v>
      </c>
      <c r="BD125" s="48"/>
      <c r="BE125" s="49"/>
      <c r="BF125" s="48"/>
      <c r="BG125" s="49"/>
      <c r="BH125" s="48"/>
      <c r="BI125" s="49"/>
      <c r="BJ125" s="48"/>
      <c r="BK125" s="49"/>
      <c r="BL125" s="48"/>
    </row>
    <row r="126" spans="1:64" ht="15">
      <c r="A126" s="64" t="s">
        <v>247</v>
      </c>
      <c r="B126" s="64" t="s">
        <v>307</v>
      </c>
      <c r="C126" s="65" t="s">
        <v>3747</v>
      </c>
      <c r="D126" s="66">
        <v>3</v>
      </c>
      <c r="E126" s="67" t="s">
        <v>132</v>
      </c>
      <c r="F126" s="68">
        <v>35</v>
      </c>
      <c r="G126" s="65"/>
      <c r="H126" s="69"/>
      <c r="I126" s="70"/>
      <c r="J126" s="70"/>
      <c r="K126" s="34" t="s">
        <v>65</v>
      </c>
      <c r="L126" s="77">
        <v>126</v>
      </c>
      <c r="M126" s="77"/>
      <c r="N126" s="72"/>
      <c r="O126" s="79" t="s">
        <v>418</v>
      </c>
      <c r="P126" s="81">
        <v>43537.60962962963</v>
      </c>
      <c r="Q126" s="79" t="s">
        <v>448</v>
      </c>
      <c r="R126" s="79"/>
      <c r="S126" s="79"/>
      <c r="T126" s="79"/>
      <c r="U126" s="79"/>
      <c r="V126" s="82" t="s">
        <v>779</v>
      </c>
      <c r="W126" s="81">
        <v>43537.60962962963</v>
      </c>
      <c r="X126" s="82" t="s">
        <v>876</v>
      </c>
      <c r="Y126" s="79"/>
      <c r="Z126" s="79"/>
      <c r="AA126" s="85" t="s">
        <v>1099</v>
      </c>
      <c r="AB126" s="79"/>
      <c r="AC126" s="79" t="b">
        <v>0</v>
      </c>
      <c r="AD126" s="79">
        <v>0</v>
      </c>
      <c r="AE126" s="85" t="s">
        <v>1289</v>
      </c>
      <c r="AF126" s="79" t="b">
        <v>1</v>
      </c>
      <c r="AG126" s="79" t="s">
        <v>1302</v>
      </c>
      <c r="AH126" s="79"/>
      <c r="AI126" s="85" t="s">
        <v>1154</v>
      </c>
      <c r="AJ126" s="79" t="b">
        <v>0</v>
      </c>
      <c r="AK126" s="79">
        <v>5</v>
      </c>
      <c r="AL126" s="85" t="s">
        <v>1096</v>
      </c>
      <c r="AM126" s="79" t="s">
        <v>1307</v>
      </c>
      <c r="AN126" s="79" t="b">
        <v>0</v>
      </c>
      <c r="AO126" s="85" t="s">
        <v>1096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5</v>
      </c>
      <c r="BC126" s="78" t="str">
        <f>REPLACE(INDEX(GroupVertices[Group],MATCH(Edges[[#This Row],[Vertex 2]],GroupVertices[Vertex],0)),1,1,"")</f>
        <v>5</v>
      </c>
      <c r="BD126" s="48"/>
      <c r="BE126" s="49"/>
      <c r="BF126" s="48"/>
      <c r="BG126" s="49"/>
      <c r="BH126" s="48"/>
      <c r="BI126" s="49"/>
      <c r="BJ126" s="48"/>
      <c r="BK126" s="49"/>
      <c r="BL126" s="48"/>
    </row>
    <row r="127" spans="1:64" ht="15">
      <c r="A127" s="64" t="s">
        <v>247</v>
      </c>
      <c r="B127" s="64" t="s">
        <v>353</v>
      </c>
      <c r="C127" s="65" t="s">
        <v>3747</v>
      </c>
      <c r="D127" s="66">
        <v>3</v>
      </c>
      <c r="E127" s="67" t="s">
        <v>132</v>
      </c>
      <c r="F127" s="68">
        <v>35</v>
      </c>
      <c r="G127" s="65"/>
      <c r="H127" s="69"/>
      <c r="I127" s="70"/>
      <c r="J127" s="70"/>
      <c r="K127" s="34" t="s">
        <v>65</v>
      </c>
      <c r="L127" s="77">
        <v>127</v>
      </c>
      <c r="M127" s="77"/>
      <c r="N127" s="72"/>
      <c r="O127" s="79" t="s">
        <v>418</v>
      </c>
      <c r="P127" s="81">
        <v>43537.60962962963</v>
      </c>
      <c r="Q127" s="79" t="s">
        <v>448</v>
      </c>
      <c r="R127" s="79"/>
      <c r="S127" s="79"/>
      <c r="T127" s="79"/>
      <c r="U127" s="79"/>
      <c r="V127" s="82" t="s">
        <v>779</v>
      </c>
      <c r="W127" s="81">
        <v>43537.60962962963</v>
      </c>
      <c r="X127" s="82" t="s">
        <v>876</v>
      </c>
      <c r="Y127" s="79"/>
      <c r="Z127" s="79"/>
      <c r="AA127" s="85" t="s">
        <v>1099</v>
      </c>
      <c r="AB127" s="79"/>
      <c r="AC127" s="79" t="b">
        <v>0</v>
      </c>
      <c r="AD127" s="79">
        <v>0</v>
      </c>
      <c r="AE127" s="85" t="s">
        <v>1289</v>
      </c>
      <c r="AF127" s="79" t="b">
        <v>1</v>
      </c>
      <c r="AG127" s="79" t="s">
        <v>1302</v>
      </c>
      <c r="AH127" s="79"/>
      <c r="AI127" s="85" t="s">
        <v>1154</v>
      </c>
      <c r="AJ127" s="79" t="b">
        <v>0</v>
      </c>
      <c r="AK127" s="79">
        <v>5</v>
      </c>
      <c r="AL127" s="85" t="s">
        <v>1096</v>
      </c>
      <c r="AM127" s="79" t="s">
        <v>1307</v>
      </c>
      <c r="AN127" s="79" t="b">
        <v>0</v>
      </c>
      <c r="AO127" s="85" t="s">
        <v>1096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5</v>
      </c>
      <c r="BC127" s="78" t="str">
        <f>REPLACE(INDEX(GroupVertices[Group],MATCH(Edges[[#This Row],[Vertex 2]],GroupVertices[Vertex],0)),1,1,"")</f>
        <v>5</v>
      </c>
      <c r="BD127" s="48"/>
      <c r="BE127" s="49"/>
      <c r="BF127" s="48"/>
      <c r="BG127" s="49"/>
      <c r="BH127" s="48"/>
      <c r="BI127" s="49"/>
      <c r="BJ127" s="48"/>
      <c r="BK127" s="49"/>
      <c r="BL127" s="48"/>
    </row>
    <row r="128" spans="1:64" ht="15">
      <c r="A128" s="64" t="s">
        <v>247</v>
      </c>
      <c r="B128" s="64" t="s">
        <v>244</v>
      </c>
      <c r="C128" s="65" t="s">
        <v>3747</v>
      </c>
      <c r="D128" s="66">
        <v>3</v>
      </c>
      <c r="E128" s="67" t="s">
        <v>132</v>
      </c>
      <c r="F128" s="68">
        <v>35</v>
      </c>
      <c r="G128" s="65"/>
      <c r="H128" s="69"/>
      <c r="I128" s="70"/>
      <c r="J128" s="70"/>
      <c r="K128" s="34" t="s">
        <v>65</v>
      </c>
      <c r="L128" s="77">
        <v>128</v>
      </c>
      <c r="M128" s="77"/>
      <c r="N128" s="72"/>
      <c r="O128" s="79" t="s">
        <v>418</v>
      </c>
      <c r="P128" s="81">
        <v>43537.60962962963</v>
      </c>
      <c r="Q128" s="79" t="s">
        <v>448</v>
      </c>
      <c r="R128" s="79"/>
      <c r="S128" s="79"/>
      <c r="T128" s="79"/>
      <c r="U128" s="79"/>
      <c r="V128" s="82" t="s">
        <v>779</v>
      </c>
      <c r="W128" s="81">
        <v>43537.60962962963</v>
      </c>
      <c r="X128" s="82" t="s">
        <v>876</v>
      </c>
      <c r="Y128" s="79"/>
      <c r="Z128" s="79"/>
      <c r="AA128" s="85" t="s">
        <v>1099</v>
      </c>
      <c r="AB128" s="79"/>
      <c r="AC128" s="79" t="b">
        <v>0</v>
      </c>
      <c r="AD128" s="79">
        <v>0</v>
      </c>
      <c r="AE128" s="85" t="s">
        <v>1289</v>
      </c>
      <c r="AF128" s="79" t="b">
        <v>1</v>
      </c>
      <c r="AG128" s="79" t="s">
        <v>1302</v>
      </c>
      <c r="AH128" s="79"/>
      <c r="AI128" s="85" t="s">
        <v>1154</v>
      </c>
      <c r="AJ128" s="79" t="b">
        <v>0</v>
      </c>
      <c r="AK128" s="79">
        <v>5</v>
      </c>
      <c r="AL128" s="85" t="s">
        <v>1096</v>
      </c>
      <c r="AM128" s="79" t="s">
        <v>1307</v>
      </c>
      <c r="AN128" s="79" t="b">
        <v>0</v>
      </c>
      <c r="AO128" s="85" t="s">
        <v>1096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5</v>
      </c>
      <c r="BC128" s="78" t="str">
        <f>REPLACE(INDEX(GroupVertices[Group],MATCH(Edges[[#This Row],[Vertex 2]],GroupVertices[Vertex],0)),1,1,"")</f>
        <v>5</v>
      </c>
      <c r="BD128" s="48">
        <v>0</v>
      </c>
      <c r="BE128" s="49">
        <v>0</v>
      </c>
      <c r="BF128" s="48">
        <v>0</v>
      </c>
      <c r="BG128" s="49">
        <v>0</v>
      </c>
      <c r="BH128" s="48">
        <v>0</v>
      </c>
      <c r="BI128" s="49">
        <v>0</v>
      </c>
      <c r="BJ128" s="48">
        <v>13</v>
      </c>
      <c r="BK128" s="49">
        <v>100</v>
      </c>
      <c r="BL128" s="48">
        <v>13</v>
      </c>
    </row>
    <row r="129" spans="1:64" ht="15">
      <c r="A129" s="64" t="s">
        <v>248</v>
      </c>
      <c r="B129" s="64" t="s">
        <v>356</v>
      </c>
      <c r="C129" s="65" t="s">
        <v>3747</v>
      </c>
      <c r="D129" s="66">
        <v>3</v>
      </c>
      <c r="E129" s="67" t="s">
        <v>132</v>
      </c>
      <c r="F129" s="68">
        <v>35</v>
      </c>
      <c r="G129" s="65"/>
      <c r="H129" s="69"/>
      <c r="I129" s="70"/>
      <c r="J129" s="70"/>
      <c r="K129" s="34" t="s">
        <v>65</v>
      </c>
      <c r="L129" s="77">
        <v>129</v>
      </c>
      <c r="M129" s="77"/>
      <c r="N129" s="72"/>
      <c r="O129" s="79" t="s">
        <v>418</v>
      </c>
      <c r="P129" s="81">
        <v>43542.805138888885</v>
      </c>
      <c r="Q129" s="79" t="s">
        <v>450</v>
      </c>
      <c r="R129" s="79"/>
      <c r="S129" s="79"/>
      <c r="T129" s="79"/>
      <c r="U129" s="79"/>
      <c r="V129" s="82" t="s">
        <v>780</v>
      </c>
      <c r="W129" s="81">
        <v>43542.805138888885</v>
      </c>
      <c r="X129" s="82" t="s">
        <v>877</v>
      </c>
      <c r="Y129" s="79"/>
      <c r="Z129" s="79"/>
      <c r="AA129" s="85" t="s">
        <v>1100</v>
      </c>
      <c r="AB129" s="79"/>
      <c r="AC129" s="79" t="b">
        <v>0</v>
      </c>
      <c r="AD129" s="79">
        <v>0</v>
      </c>
      <c r="AE129" s="85" t="s">
        <v>1294</v>
      </c>
      <c r="AF129" s="79" t="b">
        <v>0</v>
      </c>
      <c r="AG129" s="79" t="s">
        <v>1302</v>
      </c>
      <c r="AH129" s="79"/>
      <c r="AI129" s="85" t="s">
        <v>1289</v>
      </c>
      <c r="AJ129" s="79" t="b">
        <v>0</v>
      </c>
      <c r="AK129" s="79">
        <v>0</v>
      </c>
      <c r="AL129" s="85" t="s">
        <v>1289</v>
      </c>
      <c r="AM129" s="79" t="s">
        <v>1304</v>
      </c>
      <c r="AN129" s="79" t="b">
        <v>0</v>
      </c>
      <c r="AO129" s="85" t="s">
        <v>1100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c r="BE129" s="49"/>
      <c r="BF129" s="48"/>
      <c r="BG129" s="49"/>
      <c r="BH129" s="48"/>
      <c r="BI129" s="49"/>
      <c r="BJ129" s="48"/>
      <c r="BK129" s="49"/>
      <c r="BL129" s="48"/>
    </row>
    <row r="130" spans="1:64" ht="15">
      <c r="A130" s="64" t="s">
        <v>248</v>
      </c>
      <c r="B130" s="64" t="s">
        <v>357</v>
      </c>
      <c r="C130" s="65" t="s">
        <v>3747</v>
      </c>
      <c r="D130" s="66">
        <v>3</v>
      </c>
      <c r="E130" s="67" t="s">
        <v>132</v>
      </c>
      <c r="F130" s="68">
        <v>35</v>
      </c>
      <c r="G130" s="65"/>
      <c r="H130" s="69"/>
      <c r="I130" s="70"/>
      <c r="J130" s="70"/>
      <c r="K130" s="34" t="s">
        <v>65</v>
      </c>
      <c r="L130" s="77">
        <v>130</v>
      </c>
      <c r="M130" s="77"/>
      <c r="N130" s="72"/>
      <c r="O130" s="79" t="s">
        <v>418</v>
      </c>
      <c r="P130" s="81">
        <v>43542.805138888885</v>
      </c>
      <c r="Q130" s="79" t="s">
        <v>450</v>
      </c>
      <c r="R130" s="79"/>
      <c r="S130" s="79"/>
      <c r="T130" s="79"/>
      <c r="U130" s="79"/>
      <c r="V130" s="82" t="s">
        <v>780</v>
      </c>
      <c r="W130" s="81">
        <v>43542.805138888885</v>
      </c>
      <c r="X130" s="82" t="s">
        <v>877</v>
      </c>
      <c r="Y130" s="79"/>
      <c r="Z130" s="79"/>
      <c r="AA130" s="85" t="s">
        <v>1100</v>
      </c>
      <c r="AB130" s="79"/>
      <c r="AC130" s="79" t="b">
        <v>0</v>
      </c>
      <c r="AD130" s="79">
        <v>0</v>
      </c>
      <c r="AE130" s="85" t="s">
        <v>1294</v>
      </c>
      <c r="AF130" s="79" t="b">
        <v>0</v>
      </c>
      <c r="AG130" s="79" t="s">
        <v>1302</v>
      </c>
      <c r="AH130" s="79"/>
      <c r="AI130" s="85" t="s">
        <v>1289</v>
      </c>
      <c r="AJ130" s="79" t="b">
        <v>0</v>
      </c>
      <c r="AK130" s="79">
        <v>0</v>
      </c>
      <c r="AL130" s="85" t="s">
        <v>1289</v>
      </c>
      <c r="AM130" s="79" t="s">
        <v>1304</v>
      </c>
      <c r="AN130" s="79" t="b">
        <v>0</v>
      </c>
      <c r="AO130" s="85" t="s">
        <v>1100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c r="BE130" s="49"/>
      <c r="BF130" s="48"/>
      <c r="BG130" s="49"/>
      <c r="BH130" s="48"/>
      <c r="BI130" s="49"/>
      <c r="BJ130" s="48"/>
      <c r="BK130" s="49"/>
      <c r="BL130" s="48"/>
    </row>
    <row r="131" spans="1:64" ht="15">
      <c r="A131" s="64" t="s">
        <v>248</v>
      </c>
      <c r="B131" s="64" t="s">
        <v>358</v>
      </c>
      <c r="C131" s="65" t="s">
        <v>3747</v>
      </c>
      <c r="D131" s="66">
        <v>3</v>
      </c>
      <c r="E131" s="67" t="s">
        <v>132</v>
      </c>
      <c r="F131" s="68">
        <v>35</v>
      </c>
      <c r="G131" s="65"/>
      <c r="H131" s="69"/>
      <c r="I131" s="70"/>
      <c r="J131" s="70"/>
      <c r="K131" s="34" t="s">
        <v>65</v>
      </c>
      <c r="L131" s="77">
        <v>131</v>
      </c>
      <c r="M131" s="77"/>
      <c r="N131" s="72"/>
      <c r="O131" s="79" t="s">
        <v>418</v>
      </c>
      <c r="P131" s="81">
        <v>43542.805138888885</v>
      </c>
      <c r="Q131" s="79" t="s">
        <v>450</v>
      </c>
      <c r="R131" s="79"/>
      <c r="S131" s="79"/>
      <c r="T131" s="79"/>
      <c r="U131" s="79"/>
      <c r="V131" s="82" t="s">
        <v>780</v>
      </c>
      <c r="W131" s="81">
        <v>43542.805138888885</v>
      </c>
      <c r="X131" s="82" t="s">
        <v>877</v>
      </c>
      <c r="Y131" s="79"/>
      <c r="Z131" s="79"/>
      <c r="AA131" s="85" t="s">
        <v>1100</v>
      </c>
      <c r="AB131" s="79"/>
      <c r="AC131" s="79" t="b">
        <v>0</v>
      </c>
      <c r="AD131" s="79">
        <v>0</v>
      </c>
      <c r="AE131" s="85" t="s">
        <v>1294</v>
      </c>
      <c r="AF131" s="79" t="b">
        <v>0</v>
      </c>
      <c r="AG131" s="79" t="s">
        <v>1302</v>
      </c>
      <c r="AH131" s="79"/>
      <c r="AI131" s="85" t="s">
        <v>1289</v>
      </c>
      <c r="AJ131" s="79" t="b">
        <v>0</v>
      </c>
      <c r="AK131" s="79">
        <v>0</v>
      </c>
      <c r="AL131" s="85" t="s">
        <v>1289</v>
      </c>
      <c r="AM131" s="79" t="s">
        <v>1304</v>
      </c>
      <c r="AN131" s="79" t="b">
        <v>0</v>
      </c>
      <c r="AO131" s="85" t="s">
        <v>1100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c r="BE131" s="49"/>
      <c r="BF131" s="48"/>
      <c r="BG131" s="49"/>
      <c r="BH131" s="48"/>
      <c r="BI131" s="49"/>
      <c r="BJ131" s="48"/>
      <c r="BK131" s="49"/>
      <c r="BL131" s="48"/>
    </row>
    <row r="132" spans="1:64" ht="15">
      <c r="A132" s="64" t="s">
        <v>248</v>
      </c>
      <c r="B132" s="64" t="s">
        <v>359</v>
      </c>
      <c r="C132" s="65" t="s">
        <v>3747</v>
      </c>
      <c r="D132" s="66">
        <v>3</v>
      </c>
      <c r="E132" s="67" t="s">
        <v>132</v>
      </c>
      <c r="F132" s="68">
        <v>35</v>
      </c>
      <c r="G132" s="65"/>
      <c r="H132" s="69"/>
      <c r="I132" s="70"/>
      <c r="J132" s="70"/>
      <c r="K132" s="34" t="s">
        <v>65</v>
      </c>
      <c r="L132" s="77">
        <v>132</v>
      </c>
      <c r="M132" s="77"/>
      <c r="N132" s="72"/>
      <c r="O132" s="79" t="s">
        <v>418</v>
      </c>
      <c r="P132" s="81">
        <v>43542.805138888885</v>
      </c>
      <c r="Q132" s="79" t="s">
        <v>450</v>
      </c>
      <c r="R132" s="79"/>
      <c r="S132" s="79"/>
      <c r="T132" s="79"/>
      <c r="U132" s="79"/>
      <c r="V132" s="82" t="s">
        <v>780</v>
      </c>
      <c r="W132" s="81">
        <v>43542.805138888885</v>
      </c>
      <c r="X132" s="82" t="s">
        <v>877</v>
      </c>
      <c r="Y132" s="79"/>
      <c r="Z132" s="79"/>
      <c r="AA132" s="85" t="s">
        <v>1100</v>
      </c>
      <c r="AB132" s="79"/>
      <c r="AC132" s="79" t="b">
        <v>0</v>
      </c>
      <c r="AD132" s="79">
        <v>0</v>
      </c>
      <c r="AE132" s="85" t="s">
        <v>1294</v>
      </c>
      <c r="AF132" s="79" t="b">
        <v>0</v>
      </c>
      <c r="AG132" s="79" t="s">
        <v>1302</v>
      </c>
      <c r="AH132" s="79"/>
      <c r="AI132" s="85" t="s">
        <v>1289</v>
      </c>
      <c r="AJ132" s="79" t="b">
        <v>0</v>
      </c>
      <c r="AK132" s="79">
        <v>0</v>
      </c>
      <c r="AL132" s="85" t="s">
        <v>1289</v>
      </c>
      <c r="AM132" s="79" t="s">
        <v>1304</v>
      </c>
      <c r="AN132" s="79" t="b">
        <v>0</v>
      </c>
      <c r="AO132" s="85" t="s">
        <v>1100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c r="BE132" s="49"/>
      <c r="BF132" s="48"/>
      <c r="BG132" s="49"/>
      <c r="BH132" s="48"/>
      <c r="BI132" s="49"/>
      <c r="BJ132" s="48"/>
      <c r="BK132" s="49"/>
      <c r="BL132" s="48"/>
    </row>
    <row r="133" spans="1:64" ht="15">
      <c r="A133" s="64" t="s">
        <v>248</v>
      </c>
      <c r="B133" s="64" t="s">
        <v>360</v>
      </c>
      <c r="C133" s="65" t="s">
        <v>3747</v>
      </c>
      <c r="D133" s="66">
        <v>3</v>
      </c>
      <c r="E133" s="67" t="s">
        <v>132</v>
      </c>
      <c r="F133" s="68">
        <v>35</v>
      </c>
      <c r="G133" s="65"/>
      <c r="H133" s="69"/>
      <c r="I133" s="70"/>
      <c r="J133" s="70"/>
      <c r="K133" s="34" t="s">
        <v>65</v>
      </c>
      <c r="L133" s="77">
        <v>133</v>
      </c>
      <c r="M133" s="77"/>
      <c r="N133" s="72"/>
      <c r="O133" s="79" t="s">
        <v>418</v>
      </c>
      <c r="P133" s="81">
        <v>43542.805138888885</v>
      </c>
      <c r="Q133" s="79" t="s">
        <v>450</v>
      </c>
      <c r="R133" s="79"/>
      <c r="S133" s="79"/>
      <c r="T133" s="79"/>
      <c r="U133" s="79"/>
      <c r="V133" s="82" t="s">
        <v>780</v>
      </c>
      <c r="W133" s="81">
        <v>43542.805138888885</v>
      </c>
      <c r="X133" s="82" t="s">
        <v>877</v>
      </c>
      <c r="Y133" s="79"/>
      <c r="Z133" s="79"/>
      <c r="AA133" s="85" t="s">
        <v>1100</v>
      </c>
      <c r="AB133" s="79"/>
      <c r="AC133" s="79" t="b">
        <v>0</v>
      </c>
      <c r="AD133" s="79">
        <v>0</v>
      </c>
      <c r="AE133" s="85" t="s">
        <v>1294</v>
      </c>
      <c r="AF133" s="79" t="b">
        <v>0</v>
      </c>
      <c r="AG133" s="79" t="s">
        <v>1302</v>
      </c>
      <c r="AH133" s="79"/>
      <c r="AI133" s="85" t="s">
        <v>1289</v>
      </c>
      <c r="AJ133" s="79" t="b">
        <v>0</v>
      </c>
      <c r="AK133" s="79">
        <v>0</v>
      </c>
      <c r="AL133" s="85" t="s">
        <v>1289</v>
      </c>
      <c r="AM133" s="79" t="s">
        <v>1304</v>
      </c>
      <c r="AN133" s="79" t="b">
        <v>0</v>
      </c>
      <c r="AO133" s="85" t="s">
        <v>1100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c r="BE133" s="49"/>
      <c r="BF133" s="48"/>
      <c r="BG133" s="49"/>
      <c r="BH133" s="48"/>
      <c r="BI133" s="49"/>
      <c r="BJ133" s="48"/>
      <c r="BK133" s="49"/>
      <c r="BL133" s="48"/>
    </row>
    <row r="134" spans="1:64" ht="15">
      <c r="A134" s="64" t="s">
        <v>248</v>
      </c>
      <c r="B134" s="64" t="s">
        <v>361</v>
      </c>
      <c r="C134" s="65" t="s">
        <v>3747</v>
      </c>
      <c r="D134" s="66">
        <v>3</v>
      </c>
      <c r="E134" s="67" t="s">
        <v>132</v>
      </c>
      <c r="F134" s="68">
        <v>35</v>
      </c>
      <c r="G134" s="65"/>
      <c r="H134" s="69"/>
      <c r="I134" s="70"/>
      <c r="J134" s="70"/>
      <c r="K134" s="34" t="s">
        <v>65</v>
      </c>
      <c r="L134" s="77">
        <v>134</v>
      </c>
      <c r="M134" s="77"/>
      <c r="N134" s="72"/>
      <c r="O134" s="79" t="s">
        <v>418</v>
      </c>
      <c r="P134" s="81">
        <v>43542.805138888885</v>
      </c>
      <c r="Q134" s="79" t="s">
        <v>450</v>
      </c>
      <c r="R134" s="79"/>
      <c r="S134" s="79"/>
      <c r="T134" s="79"/>
      <c r="U134" s="79"/>
      <c r="V134" s="82" t="s">
        <v>780</v>
      </c>
      <c r="W134" s="81">
        <v>43542.805138888885</v>
      </c>
      <c r="X134" s="82" t="s">
        <v>877</v>
      </c>
      <c r="Y134" s="79"/>
      <c r="Z134" s="79"/>
      <c r="AA134" s="85" t="s">
        <v>1100</v>
      </c>
      <c r="AB134" s="79"/>
      <c r="AC134" s="79" t="b">
        <v>0</v>
      </c>
      <c r="AD134" s="79">
        <v>0</v>
      </c>
      <c r="AE134" s="85" t="s">
        <v>1294</v>
      </c>
      <c r="AF134" s="79" t="b">
        <v>0</v>
      </c>
      <c r="AG134" s="79" t="s">
        <v>1302</v>
      </c>
      <c r="AH134" s="79"/>
      <c r="AI134" s="85" t="s">
        <v>1289</v>
      </c>
      <c r="AJ134" s="79" t="b">
        <v>0</v>
      </c>
      <c r="AK134" s="79">
        <v>0</v>
      </c>
      <c r="AL134" s="85" t="s">
        <v>1289</v>
      </c>
      <c r="AM134" s="79" t="s">
        <v>1304</v>
      </c>
      <c r="AN134" s="79" t="b">
        <v>0</v>
      </c>
      <c r="AO134" s="85" t="s">
        <v>1100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4</v>
      </c>
      <c r="BD134" s="48"/>
      <c r="BE134" s="49"/>
      <c r="BF134" s="48"/>
      <c r="BG134" s="49"/>
      <c r="BH134" s="48"/>
      <c r="BI134" s="49"/>
      <c r="BJ134" s="48"/>
      <c r="BK134" s="49"/>
      <c r="BL134" s="48"/>
    </row>
    <row r="135" spans="1:64" ht="15">
      <c r="A135" s="64" t="s">
        <v>248</v>
      </c>
      <c r="B135" s="64" t="s">
        <v>362</v>
      </c>
      <c r="C135" s="65" t="s">
        <v>3747</v>
      </c>
      <c r="D135" s="66">
        <v>3</v>
      </c>
      <c r="E135" s="67" t="s">
        <v>132</v>
      </c>
      <c r="F135" s="68">
        <v>35</v>
      </c>
      <c r="G135" s="65"/>
      <c r="H135" s="69"/>
      <c r="I135" s="70"/>
      <c r="J135" s="70"/>
      <c r="K135" s="34" t="s">
        <v>65</v>
      </c>
      <c r="L135" s="77">
        <v>135</v>
      </c>
      <c r="M135" s="77"/>
      <c r="N135" s="72"/>
      <c r="O135" s="79" t="s">
        <v>418</v>
      </c>
      <c r="P135" s="81">
        <v>43542.805138888885</v>
      </c>
      <c r="Q135" s="79" t="s">
        <v>450</v>
      </c>
      <c r="R135" s="79"/>
      <c r="S135" s="79"/>
      <c r="T135" s="79"/>
      <c r="U135" s="79"/>
      <c r="V135" s="82" t="s">
        <v>780</v>
      </c>
      <c r="W135" s="81">
        <v>43542.805138888885</v>
      </c>
      <c r="X135" s="82" t="s">
        <v>877</v>
      </c>
      <c r="Y135" s="79"/>
      <c r="Z135" s="79"/>
      <c r="AA135" s="85" t="s">
        <v>1100</v>
      </c>
      <c r="AB135" s="79"/>
      <c r="AC135" s="79" t="b">
        <v>0</v>
      </c>
      <c r="AD135" s="79">
        <v>0</v>
      </c>
      <c r="AE135" s="85" t="s">
        <v>1294</v>
      </c>
      <c r="AF135" s="79" t="b">
        <v>0</v>
      </c>
      <c r="AG135" s="79" t="s">
        <v>1302</v>
      </c>
      <c r="AH135" s="79"/>
      <c r="AI135" s="85" t="s">
        <v>1289</v>
      </c>
      <c r="AJ135" s="79" t="b">
        <v>0</v>
      </c>
      <c r="AK135" s="79">
        <v>0</v>
      </c>
      <c r="AL135" s="85" t="s">
        <v>1289</v>
      </c>
      <c r="AM135" s="79" t="s">
        <v>1304</v>
      </c>
      <c r="AN135" s="79" t="b">
        <v>0</v>
      </c>
      <c r="AO135" s="85" t="s">
        <v>1100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4</v>
      </c>
      <c r="BD135" s="48"/>
      <c r="BE135" s="49"/>
      <c r="BF135" s="48"/>
      <c r="BG135" s="49"/>
      <c r="BH135" s="48"/>
      <c r="BI135" s="49"/>
      <c r="BJ135" s="48"/>
      <c r="BK135" s="49"/>
      <c r="BL135" s="48"/>
    </row>
    <row r="136" spans="1:64" ht="15">
      <c r="A136" s="64" t="s">
        <v>248</v>
      </c>
      <c r="B136" s="64" t="s">
        <v>363</v>
      </c>
      <c r="C136" s="65" t="s">
        <v>3747</v>
      </c>
      <c r="D136" s="66">
        <v>3</v>
      </c>
      <c r="E136" s="67" t="s">
        <v>132</v>
      </c>
      <c r="F136" s="68">
        <v>35</v>
      </c>
      <c r="G136" s="65"/>
      <c r="H136" s="69"/>
      <c r="I136" s="70"/>
      <c r="J136" s="70"/>
      <c r="K136" s="34" t="s">
        <v>65</v>
      </c>
      <c r="L136" s="77">
        <v>136</v>
      </c>
      <c r="M136" s="77"/>
      <c r="N136" s="72"/>
      <c r="O136" s="79" t="s">
        <v>418</v>
      </c>
      <c r="P136" s="81">
        <v>43542.805138888885</v>
      </c>
      <c r="Q136" s="79" t="s">
        <v>450</v>
      </c>
      <c r="R136" s="79"/>
      <c r="S136" s="79"/>
      <c r="T136" s="79"/>
      <c r="U136" s="79"/>
      <c r="V136" s="82" t="s">
        <v>780</v>
      </c>
      <c r="W136" s="81">
        <v>43542.805138888885</v>
      </c>
      <c r="X136" s="82" t="s">
        <v>877</v>
      </c>
      <c r="Y136" s="79"/>
      <c r="Z136" s="79"/>
      <c r="AA136" s="85" t="s">
        <v>1100</v>
      </c>
      <c r="AB136" s="79"/>
      <c r="AC136" s="79" t="b">
        <v>0</v>
      </c>
      <c r="AD136" s="79">
        <v>0</v>
      </c>
      <c r="AE136" s="85" t="s">
        <v>1294</v>
      </c>
      <c r="AF136" s="79" t="b">
        <v>0</v>
      </c>
      <c r="AG136" s="79" t="s">
        <v>1302</v>
      </c>
      <c r="AH136" s="79"/>
      <c r="AI136" s="85" t="s">
        <v>1289</v>
      </c>
      <c r="AJ136" s="79" t="b">
        <v>0</v>
      </c>
      <c r="AK136" s="79">
        <v>0</v>
      </c>
      <c r="AL136" s="85" t="s">
        <v>1289</v>
      </c>
      <c r="AM136" s="79" t="s">
        <v>1304</v>
      </c>
      <c r="AN136" s="79" t="b">
        <v>0</v>
      </c>
      <c r="AO136" s="85" t="s">
        <v>1100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c r="BE136" s="49"/>
      <c r="BF136" s="48"/>
      <c r="BG136" s="49"/>
      <c r="BH136" s="48"/>
      <c r="BI136" s="49"/>
      <c r="BJ136" s="48"/>
      <c r="BK136" s="49"/>
      <c r="BL136" s="48"/>
    </row>
    <row r="137" spans="1:64" ht="15">
      <c r="A137" s="64" t="s">
        <v>248</v>
      </c>
      <c r="B137" s="64" t="s">
        <v>364</v>
      </c>
      <c r="C137" s="65" t="s">
        <v>3747</v>
      </c>
      <c r="D137" s="66">
        <v>3</v>
      </c>
      <c r="E137" s="67" t="s">
        <v>132</v>
      </c>
      <c r="F137" s="68">
        <v>35</v>
      </c>
      <c r="G137" s="65"/>
      <c r="H137" s="69"/>
      <c r="I137" s="70"/>
      <c r="J137" s="70"/>
      <c r="K137" s="34" t="s">
        <v>65</v>
      </c>
      <c r="L137" s="77">
        <v>137</v>
      </c>
      <c r="M137" s="77"/>
      <c r="N137" s="72"/>
      <c r="O137" s="79" t="s">
        <v>418</v>
      </c>
      <c r="P137" s="81">
        <v>43542.805138888885</v>
      </c>
      <c r="Q137" s="79" t="s">
        <v>450</v>
      </c>
      <c r="R137" s="79"/>
      <c r="S137" s="79"/>
      <c r="T137" s="79"/>
      <c r="U137" s="79"/>
      <c r="V137" s="82" t="s">
        <v>780</v>
      </c>
      <c r="W137" s="81">
        <v>43542.805138888885</v>
      </c>
      <c r="X137" s="82" t="s">
        <v>877</v>
      </c>
      <c r="Y137" s="79"/>
      <c r="Z137" s="79"/>
      <c r="AA137" s="85" t="s">
        <v>1100</v>
      </c>
      <c r="AB137" s="79"/>
      <c r="AC137" s="79" t="b">
        <v>0</v>
      </c>
      <c r="AD137" s="79">
        <v>0</v>
      </c>
      <c r="AE137" s="85" t="s">
        <v>1294</v>
      </c>
      <c r="AF137" s="79" t="b">
        <v>0</v>
      </c>
      <c r="AG137" s="79" t="s">
        <v>1302</v>
      </c>
      <c r="AH137" s="79"/>
      <c r="AI137" s="85" t="s">
        <v>1289</v>
      </c>
      <c r="AJ137" s="79" t="b">
        <v>0</v>
      </c>
      <c r="AK137" s="79">
        <v>0</v>
      </c>
      <c r="AL137" s="85" t="s">
        <v>1289</v>
      </c>
      <c r="AM137" s="79" t="s">
        <v>1304</v>
      </c>
      <c r="AN137" s="79" t="b">
        <v>0</v>
      </c>
      <c r="AO137" s="85" t="s">
        <v>1100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c r="BE137" s="49"/>
      <c r="BF137" s="48"/>
      <c r="BG137" s="49"/>
      <c r="BH137" s="48"/>
      <c r="BI137" s="49"/>
      <c r="BJ137" s="48"/>
      <c r="BK137" s="49"/>
      <c r="BL137" s="48"/>
    </row>
    <row r="138" spans="1:64" ht="15">
      <c r="A138" s="64" t="s">
        <v>248</v>
      </c>
      <c r="B138" s="64" t="s">
        <v>365</v>
      </c>
      <c r="C138" s="65" t="s">
        <v>3747</v>
      </c>
      <c r="D138" s="66">
        <v>3</v>
      </c>
      <c r="E138" s="67" t="s">
        <v>132</v>
      </c>
      <c r="F138" s="68">
        <v>35</v>
      </c>
      <c r="G138" s="65"/>
      <c r="H138" s="69"/>
      <c r="I138" s="70"/>
      <c r="J138" s="70"/>
      <c r="K138" s="34" t="s">
        <v>65</v>
      </c>
      <c r="L138" s="77">
        <v>138</v>
      </c>
      <c r="M138" s="77"/>
      <c r="N138" s="72"/>
      <c r="O138" s="79" t="s">
        <v>418</v>
      </c>
      <c r="P138" s="81">
        <v>43542.805138888885</v>
      </c>
      <c r="Q138" s="79" t="s">
        <v>450</v>
      </c>
      <c r="R138" s="79"/>
      <c r="S138" s="79"/>
      <c r="T138" s="79"/>
      <c r="U138" s="79"/>
      <c r="V138" s="82" t="s">
        <v>780</v>
      </c>
      <c r="W138" s="81">
        <v>43542.805138888885</v>
      </c>
      <c r="X138" s="82" t="s">
        <v>877</v>
      </c>
      <c r="Y138" s="79"/>
      <c r="Z138" s="79"/>
      <c r="AA138" s="85" t="s">
        <v>1100</v>
      </c>
      <c r="AB138" s="79"/>
      <c r="AC138" s="79" t="b">
        <v>0</v>
      </c>
      <c r="AD138" s="79">
        <v>0</v>
      </c>
      <c r="AE138" s="85" t="s">
        <v>1294</v>
      </c>
      <c r="AF138" s="79" t="b">
        <v>0</v>
      </c>
      <c r="AG138" s="79" t="s">
        <v>1302</v>
      </c>
      <c r="AH138" s="79"/>
      <c r="AI138" s="85" t="s">
        <v>1289</v>
      </c>
      <c r="AJ138" s="79" t="b">
        <v>0</v>
      </c>
      <c r="AK138" s="79">
        <v>0</v>
      </c>
      <c r="AL138" s="85" t="s">
        <v>1289</v>
      </c>
      <c r="AM138" s="79" t="s">
        <v>1304</v>
      </c>
      <c r="AN138" s="79" t="b">
        <v>0</v>
      </c>
      <c r="AO138" s="85" t="s">
        <v>1100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c r="BE138" s="49"/>
      <c r="BF138" s="48"/>
      <c r="BG138" s="49"/>
      <c r="BH138" s="48"/>
      <c r="BI138" s="49"/>
      <c r="BJ138" s="48"/>
      <c r="BK138" s="49"/>
      <c r="BL138" s="48"/>
    </row>
    <row r="139" spans="1:64" ht="15">
      <c r="A139" s="64" t="s">
        <v>248</v>
      </c>
      <c r="B139" s="64" t="s">
        <v>366</v>
      </c>
      <c r="C139" s="65" t="s">
        <v>3747</v>
      </c>
      <c r="D139" s="66">
        <v>3</v>
      </c>
      <c r="E139" s="67" t="s">
        <v>132</v>
      </c>
      <c r="F139" s="68">
        <v>35</v>
      </c>
      <c r="G139" s="65"/>
      <c r="H139" s="69"/>
      <c r="I139" s="70"/>
      <c r="J139" s="70"/>
      <c r="K139" s="34" t="s">
        <v>65</v>
      </c>
      <c r="L139" s="77">
        <v>139</v>
      </c>
      <c r="M139" s="77"/>
      <c r="N139" s="72"/>
      <c r="O139" s="79" t="s">
        <v>418</v>
      </c>
      <c r="P139" s="81">
        <v>43542.805138888885</v>
      </c>
      <c r="Q139" s="79" t="s">
        <v>450</v>
      </c>
      <c r="R139" s="79"/>
      <c r="S139" s="79"/>
      <c r="T139" s="79"/>
      <c r="U139" s="79"/>
      <c r="V139" s="82" t="s">
        <v>780</v>
      </c>
      <c r="W139" s="81">
        <v>43542.805138888885</v>
      </c>
      <c r="X139" s="82" t="s">
        <v>877</v>
      </c>
      <c r="Y139" s="79"/>
      <c r="Z139" s="79"/>
      <c r="AA139" s="85" t="s">
        <v>1100</v>
      </c>
      <c r="AB139" s="79"/>
      <c r="AC139" s="79" t="b">
        <v>0</v>
      </c>
      <c r="AD139" s="79">
        <v>0</v>
      </c>
      <c r="AE139" s="85" t="s">
        <v>1294</v>
      </c>
      <c r="AF139" s="79" t="b">
        <v>0</v>
      </c>
      <c r="AG139" s="79" t="s">
        <v>1302</v>
      </c>
      <c r="AH139" s="79"/>
      <c r="AI139" s="85" t="s">
        <v>1289</v>
      </c>
      <c r="AJ139" s="79" t="b">
        <v>0</v>
      </c>
      <c r="AK139" s="79">
        <v>0</v>
      </c>
      <c r="AL139" s="85" t="s">
        <v>1289</v>
      </c>
      <c r="AM139" s="79" t="s">
        <v>1304</v>
      </c>
      <c r="AN139" s="79" t="b">
        <v>0</v>
      </c>
      <c r="AO139" s="85" t="s">
        <v>1100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c r="BE139" s="49"/>
      <c r="BF139" s="48"/>
      <c r="BG139" s="49"/>
      <c r="BH139" s="48"/>
      <c r="BI139" s="49"/>
      <c r="BJ139" s="48"/>
      <c r="BK139" s="49"/>
      <c r="BL139" s="48"/>
    </row>
    <row r="140" spans="1:64" ht="15">
      <c r="A140" s="64" t="s">
        <v>248</v>
      </c>
      <c r="B140" s="64" t="s">
        <v>367</v>
      </c>
      <c r="C140" s="65" t="s">
        <v>3747</v>
      </c>
      <c r="D140" s="66">
        <v>3</v>
      </c>
      <c r="E140" s="67" t="s">
        <v>132</v>
      </c>
      <c r="F140" s="68">
        <v>35</v>
      </c>
      <c r="G140" s="65"/>
      <c r="H140" s="69"/>
      <c r="I140" s="70"/>
      <c r="J140" s="70"/>
      <c r="K140" s="34" t="s">
        <v>65</v>
      </c>
      <c r="L140" s="77">
        <v>140</v>
      </c>
      <c r="M140" s="77"/>
      <c r="N140" s="72"/>
      <c r="O140" s="79" t="s">
        <v>418</v>
      </c>
      <c r="P140" s="81">
        <v>43542.805138888885</v>
      </c>
      <c r="Q140" s="79" t="s">
        <v>450</v>
      </c>
      <c r="R140" s="79"/>
      <c r="S140" s="79"/>
      <c r="T140" s="79"/>
      <c r="U140" s="79"/>
      <c r="V140" s="82" t="s">
        <v>780</v>
      </c>
      <c r="W140" s="81">
        <v>43542.805138888885</v>
      </c>
      <c r="X140" s="82" t="s">
        <v>877</v>
      </c>
      <c r="Y140" s="79"/>
      <c r="Z140" s="79"/>
      <c r="AA140" s="85" t="s">
        <v>1100</v>
      </c>
      <c r="AB140" s="79"/>
      <c r="AC140" s="79" t="b">
        <v>0</v>
      </c>
      <c r="AD140" s="79">
        <v>0</v>
      </c>
      <c r="AE140" s="85" t="s">
        <v>1294</v>
      </c>
      <c r="AF140" s="79" t="b">
        <v>0</v>
      </c>
      <c r="AG140" s="79" t="s">
        <v>1302</v>
      </c>
      <c r="AH140" s="79"/>
      <c r="AI140" s="85" t="s">
        <v>1289</v>
      </c>
      <c r="AJ140" s="79" t="b">
        <v>0</v>
      </c>
      <c r="AK140" s="79">
        <v>0</v>
      </c>
      <c r="AL140" s="85" t="s">
        <v>1289</v>
      </c>
      <c r="AM140" s="79" t="s">
        <v>1304</v>
      </c>
      <c r="AN140" s="79" t="b">
        <v>0</v>
      </c>
      <c r="AO140" s="85" t="s">
        <v>1100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c r="BE140" s="49"/>
      <c r="BF140" s="48"/>
      <c r="BG140" s="49"/>
      <c r="BH140" s="48"/>
      <c r="BI140" s="49"/>
      <c r="BJ140" s="48"/>
      <c r="BK140" s="49"/>
      <c r="BL140" s="48"/>
    </row>
    <row r="141" spans="1:64" ht="15">
      <c r="A141" s="64" t="s">
        <v>248</v>
      </c>
      <c r="B141" s="64" t="s">
        <v>368</v>
      </c>
      <c r="C141" s="65" t="s">
        <v>3747</v>
      </c>
      <c r="D141" s="66">
        <v>3</v>
      </c>
      <c r="E141" s="67" t="s">
        <v>132</v>
      </c>
      <c r="F141" s="68">
        <v>35</v>
      </c>
      <c r="G141" s="65"/>
      <c r="H141" s="69"/>
      <c r="I141" s="70"/>
      <c r="J141" s="70"/>
      <c r="K141" s="34" t="s">
        <v>65</v>
      </c>
      <c r="L141" s="77">
        <v>141</v>
      </c>
      <c r="M141" s="77"/>
      <c r="N141" s="72"/>
      <c r="O141" s="79" t="s">
        <v>418</v>
      </c>
      <c r="P141" s="81">
        <v>43542.805138888885</v>
      </c>
      <c r="Q141" s="79" t="s">
        <v>450</v>
      </c>
      <c r="R141" s="79"/>
      <c r="S141" s="79"/>
      <c r="T141" s="79"/>
      <c r="U141" s="79"/>
      <c r="V141" s="82" t="s">
        <v>780</v>
      </c>
      <c r="W141" s="81">
        <v>43542.805138888885</v>
      </c>
      <c r="X141" s="82" t="s">
        <v>877</v>
      </c>
      <c r="Y141" s="79"/>
      <c r="Z141" s="79"/>
      <c r="AA141" s="85" t="s">
        <v>1100</v>
      </c>
      <c r="AB141" s="79"/>
      <c r="AC141" s="79" t="b">
        <v>0</v>
      </c>
      <c r="AD141" s="79">
        <v>0</v>
      </c>
      <c r="AE141" s="85" t="s">
        <v>1294</v>
      </c>
      <c r="AF141" s="79" t="b">
        <v>0</v>
      </c>
      <c r="AG141" s="79" t="s">
        <v>1302</v>
      </c>
      <c r="AH141" s="79"/>
      <c r="AI141" s="85" t="s">
        <v>1289</v>
      </c>
      <c r="AJ141" s="79" t="b">
        <v>0</v>
      </c>
      <c r="AK141" s="79">
        <v>0</v>
      </c>
      <c r="AL141" s="85" t="s">
        <v>1289</v>
      </c>
      <c r="AM141" s="79" t="s">
        <v>1304</v>
      </c>
      <c r="AN141" s="79" t="b">
        <v>0</v>
      </c>
      <c r="AO141" s="85" t="s">
        <v>1100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248</v>
      </c>
      <c r="B142" s="64" t="s">
        <v>369</v>
      </c>
      <c r="C142" s="65" t="s">
        <v>3747</v>
      </c>
      <c r="D142" s="66">
        <v>3</v>
      </c>
      <c r="E142" s="67" t="s">
        <v>132</v>
      </c>
      <c r="F142" s="68">
        <v>35</v>
      </c>
      <c r="G142" s="65"/>
      <c r="H142" s="69"/>
      <c r="I142" s="70"/>
      <c r="J142" s="70"/>
      <c r="K142" s="34" t="s">
        <v>65</v>
      </c>
      <c r="L142" s="77">
        <v>142</v>
      </c>
      <c r="M142" s="77"/>
      <c r="N142" s="72"/>
      <c r="O142" s="79" t="s">
        <v>418</v>
      </c>
      <c r="P142" s="81">
        <v>43542.805138888885</v>
      </c>
      <c r="Q142" s="79" t="s">
        <v>450</v>
      </c>
      <c r="R142" s="79"/>
      <c r="S142" s="79"/>
      <c r="T142" s="79"/>
      <c r="U142" s="79"/>
      <c r="V142" s="82" t="s">
        <v>780</v>
      </c>
      <c r="W142" s="81">
        <v>43542.805138888885</v>
      </c>
      <c r="X142" s="82" t="s">
        <v>877</v>
      </c>
      <c r="Y142" s="79"/>
      <c r="Z142" s="79"/>
      <c r="AA142" s="85" t="s">
        <v>1100</v>
      </c>
      <c r="AB142" s="79"/>
      <c r="AC142" s="79" t="b">
        <v>0</v>
      </c>
      <c r="AD142" s="79">
        <v>0</v>
      </c>
      <c r="AE142" s="85" t="s">
        <v>1294</v>
      </c>
      <c r="AF142" s="79" t="b">
        <v>0</v>
      </c>
      <c r="AG142" s="79" t="s">
        <v>1302</v>
      </c>
      <c r="AH142" s="79"/>
      <c r="AI142" s="85" t="s">
        <v>1289</v>
      </c>
      <c r="AJ142" s="79" t="b">
        <v>0</v>
      </c>
      <c r="AK142" s="79">
        <v>0</v>
      </c>
      <c r="AL142" s="85" t="s">
        <v>1289</v>
      </c>
      <c r="AM142" s="79" t="s">
        <v>1304</v>
      </c>
      <c r="AN142" s="79" t="b">
        <v>0</v>
      </c>
      <c r="AO142" s="85" t="s">
        <v>1100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248</v>
      </c>
      <c r="B143" s="64" t="s">
        <v>370</v>
      </c>
      <c r="C143" s="65" t="s">
        <v>3747</v>
      </c>
      <c r="D143" s="66">
        <v>3</v>
      </c>
      <c r="E143" s="67" t="s">
        <v>132</v>
      </c>
      <c r="F143" s="68">
        <v>35</v>
      </c>
      <c r="G143" s="65"/>
      <c r="H143" s="69"/>
      <c r="I143" s="70"/>
      <c r="J143" s="70"/>
      <c r="K143" s="34" t="s">
        <v>65</v>
      </c>
      <c r="L143" s="77">
        <v>143</v>
      </c>
      <c r="M143" s="77"/>
      <c r="N143" s="72"/>
      <c r="O143" s="79" t="s">
        <v>418</v>
      </c>
      <c r="P143" s="81">
        <v>43542.805138888885</v>
      </c>
      <c r="Q143" s="79" t="s">
        <v>450</v>
      </c>
      <c r="R143" s="79"/>
      <c r="S143" s="79"/>
      <c r="T143" s="79"/>
      <c r="U143" s="79"/>
      <c r="V143" s="82" t="s">
        <v>780</v>
      </c>
      <c r="W143" s="81">
        <v>43542.805138888885</v>
      </c>
      <c r="X143" s="82" t="s">
        <v>877</v>
      </c>
      <c r="Y143" s="79"/>
      <c r="Z143" s="79"/>
      <c r="AA143" s="85" t="s">
        <v>1100</v>
      </c>
      <c r="AB143" s="79"/>
      <c r="AC143" s="79" t="b">
        <v>0</v>
      </c>
      <c r="AD143" s="79">
        <v>0</v>
      </c>
      <c r="AE143" s="85" t="s">
        <v>1294</v>
      </c>
      <c r="AF143" s="79" t="b">
        <v>0</v>
      </c>
      <c r="AG143" s="79" t="s">
        <v>1302</v>
      </c>
      <c r="AH143" s="79"/>
      <c r="AI143" s="85" t="s">
        <v>1289</v>
      </c>
      <c r="AJ143" s="79" t="b">
        <v>0</v>
      </c>
      <c r="AK143" s="79">
        <v>0</v>
      </c>
      <c r="AL143" s="85" t="s">
        <v>1289</v>
      </c>
      <c r="AM143" s="79" t="s">
        <v>1304</v>
      </c>
      <c r="AN143" s="79" t="b">
        <v>0</v>
      </c>
      <c r="AO143" s="85" t="s">
        <v>1100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248</v>
      </c>
      <c r="B144" s="64" t="s">
        <v>371</v>
      </c>
      <c r="C144" s="65" t="s">
        <v>3747</v>
      </c>
      <c r="D144" s="66">
        <v>3</v>
      </c>
      <c r="E144" s="67" t="s">
        <v>132</v>
      </c>
      <c r="F144" s="68">
        <v>35</v>
      </c>
      <c r="G144" s="65"/>
      <c r="H144" s="69"/>
      <c r="I144" s="70"/>
      <c r="J144" s="70"/>
      <c r="K144" s="34" t="s">
        <v>65</v>
      </c>
      <c r="L144" s="77">
        <v>144</v>
      </c>
      <c r="M144" s="77"/>
      <c r="N144" s="72"/>
      <c r="O144" s="79" t="s">
        <v>418</v>
      </c>
      <c r="P144" s="81">
        <v>43542.805138888885</v>
      </c>
      <c r="Q144" s="79" t="s">
        <v>450</v>
      </c>
      <c r="R144" s="79"/>
      <c r="S144" s="79"/>
      <c r="T144" s="79"/>
      <c r="U144" s="79"/>
      <c r="V144" s="82" t="s">
        <v>780</v>
      </c>
      <c r="W144" s="81">
        <v>43542.805138888885</v>
      </c>
      <c r="X144" s="82" t="s">
        <v>877</v>
      </c>
      <c r="Y144" s="79"/>
      <c r="Z144" s="79"/>
      <c r="AA144" s="85" t="s">
        <v>1100</v>
      </c>
      <c r="AB144" s="79"/>
      <c r="AC144" s="79" t="b">
        <v>0</v>
      </c>
      <c r="AD144" s="79">
        <v>0</v>
      </c>
      <c r="AE144" s="85" t="s">
        <v>1294</v>
      </c>
      <c r="AF144" s="79" t="b">
        <v>0</v>
      </c>
      <c r="AG144" s="79" t="s">
        <v>1302</v>
      </c>
      <c r="AH144" s="79"/>
      <c r="AI144" s="85" t="s">
        <v>1289</v>
      </c>
      <c r="AJ144" s="79" t="b">
        <v>0</v>
      </c>
      <c r="AK144" s="79">
        <v>0</v>
      </c>
      <c r="AL144" s="85" t="s">
        <v>1289</v>
      </c>
      <c r="AM144" s="79" t="s">
        <v>1304</v>
      </c>
      <c r="AN144" s="79" t="b">
        <v>0</v>
      </c>
      <c r="AO144" s="85" t="s">
        <v>1100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248</v>
      </c>
      <c r="B145" s="64" t="s">
        <v>372</v>
      </c>
      <c r="C145" s="65" t="s">
        <v>3747</v>
      </c>
      <c r="D145" s="66">
        <v>3</v>
      </c>
      <c r="E145" s="67" t="s">
        <v>132</v>
      </c>
      <c r="F145" s="68">
        <v>35</v>
      </c>
      <c r="G145" s="65"/>
      <c r="H145" s="69"/>
      <c r="I145" s="70"/>
      <c r="J145" s="70"/>
      <c r="K145" s="34" t="s">
        <v>65</v>
      </c>
      <c r="L145" s="77">
        <v>145</v>
      </c>
      <c r="M145" s="77"/>
      <c r="N145" s="72"/>
      <c r="O145" s="79" t="s">
        <v>418</v>
      </c>
      <c r="P145" s="81">
        <v>43542.805138888885</v>
      </c>
      <c r="Q145" s="79" t="s">
        <v>450</v>
      </c>
      <c r="R145" s="79"/>
      <c r="S145" s="79"/>
      <c r="T145" s="79"/>
      <c r="U145" s="79"/>
      <c r="V145" s="82" t="s">
        <v>780</v>
      </c>
      <c r="W145" s="81">
        <v>43542.805138888885</v>
      </c>
      <c r="X145" s="82" t="s">
        <v>877</v>
      </c>
      <c r="Y145" s="79"/>
      <c r="Z145" s="79"/>
      <c r="AA145" s="85" t="s">
        <v>1100</v>
      </c>
      <c r="AB145" s="79"/>
      <c r="AC145" s="79" t="b">
        <v>0</v>
      </c>
      <c r="AD145" s="79">
        <v>0</v>
      </c>
      <c r="AE145" s="85" t="s">
        <v>1294</v>
      </c>
      <c r="AF145" s="79" t="b">
        <v>0</v>
      </c>
      <c r="AG145" s="79" t="s">
        <v>1302</v>
      </c>
      <c r="AH145" s="79"/>
      <c r="AI145" s="85" t="s">
        <v>1289</v>
      </c>
      <c r="AJ145" s="79" t="b">
        <v>0</v>
      </c>
      <c r="AK145" s="79">
        <v>0</v>
      </c>
      <c r="AL145" s="85" t="s">
        <v>1289</v>
      </c>
      <c r="AM145" s="79" t="s">
        <v>1304</v>
      </c>
      <c r="AN145" s="79" t="b">
        <v>0</v>
      </c>
      <c r="AO145" s="85" t="s">
        <v>1100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248</v>
      </c>
      <c r="B146" s="64" t="s">
        <v>373</v>
      </c>
      <c r="C146" s="65" t="s">
        <v>3747</v>
      </c>
      <c r="D146" s="66">
        <v>3</v>
      </c>
      <c r="E146" s="67" t="s">
        <v>132</v>
      </c>
      <c r="F146" s="68">
        <v>35</v>
      </c>
      <c r="G146" s="65"/>
      <c r="H146" s="69"/>
      <c r="I146" s="70"/>
      <c r="J146" s="70"/>
      <c r="K146" s="34" t="s">
        <v>65</v>
      </c>
      <c r="L146" s="77">
        <v>146</v>
      </c>
      <c r="M146" s="77"/>
      <c r="N146" s="72"/>
      <c r="O146" s="79" t="s">
        <v>417</v>
      </c>
      <c r="P146" s="81">
        <v>43542.805138888885</v>
      </c>
      <c r="Q146" s="79" t="s">
        <v>450</v>
      </c>
      <c r="R146" s="79"/>
      <c r="S146" s="79"/>
      <c r="T146" s="79"/>
      <c r="U146" s="79"/>
      <c r="V146" s="82" t="s">
        <v>780</v>
      </c>
      <c r="W146" s="81">
        <v>43542.805138888885</v>
      </c>
      <c r="X146" s="82" t="s">
        <v>877</v>
      </c>
      <c r="Y146" s="79"/>
      <c r="Z146" s="79"/>
      <c r="AA146" s="85" t="s">
        <v>1100</v>
      </c>
      <c r="AB146" s="79"/>
      <c r="AC146" s="79" t="b">
        <v>0</v>
      </c>
      <c r="AD146" s="79">
        <v>0</v>
      </c>
      <c r="AE146" s="85" t="s">
        <v>1294</v>
      </c>
      <c r="AF146" s="79" t="b">
        <v>0</v>
      </c>
      <c r="AG146" s="79" t="s">
        <v>1302</v>
      </c>
      <c r="AH146" s="79"/>
      <c r="AI146" s="85" t="s">
        <v>1289</v>
      </c>
      <c r="AJ146" s="79" t="b">
        <v>0</v>
      </c>
      <c r="AK146" s="79">
        <v>0</v>
      </c>
      <c r="AL146" s="85" t="s">
        <v>1289</v>
      </c>
      <c r="AM146" s="79" t="s">
        <v>1304</v>
      </c>
      <c r="AN146" s="79" t="b">
        <v>0</v>
      </c>
      <c r="AO146" s="85" t="s">
        <v>1100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v>1</v>
      </c>
      <c r="BE146" s="49">
        <v>3.4482758620689653</v>
      </c>
      <c r="BF146" s="48">
        <v>1</v>
      </c>
      <c r="BG146" s="49">
        <v>3.4482758620689653</v>
      </c>
      <c r="BH146" s="48">
        <v>0</v>
      </c>
      <c r="BI146" s="49">
        <v>0</v>
      </c>
      <c r="BJ146" s="48">
        <v>27</v>
      </c>
      <c r="BK146" s="49">
        <v>93.10344827586206</v>
      </c>
      <c r="BL146" s="48">
        <v>29</v>
      </c>
    </row>
    <row r="147" spans="1:64" ht="15">
      <c r="A147" s="64" t="s">
        <v>248</v>
      </c>
      <c r="B147" s="64" t="s">
        <v>292</v>
      </c>
      <c r="C147" s="65" t="s">
        <v>3747</v>
      </c>
      <c r="D147" s="66">
        <v>3</v>
      </c>
      <c r="E147" s="67" t="s">
        <v>132</v>
      </c>
      <c r="F147" s="68">
        <v>35</v>
      </c>
      <c r="G147" s="65"/>
      <c r="H147" s="69"/>
      <c r="I147" s="70"/>
      <c r="J147" s="70"/>
      <c r="K147" s="34" t="s">
        <v>65</v>
      </c>
      <c r="L147" s="77">
        <v>147</v>
      </c>
      <c r="M147" s="77"/>
      <c r="N147" s="72"/>
      <c r="O147" s="79" t="s">
        <v>418</v>
      </c>
      <c r="P147" s="81">
        <v>43542.805138888885</v>
      </c>
      <c r="Q147" s="79" t="s">
        <v>450</v>
      </c>
      <c r="R147" s="79"/>
      <c r="S147" s="79"/>
      <c r="T147" s="79"/>
      <c r="U147" s="79"/>
      <c r="V147" s="82" t="s">
        <v>780</v>
      </c>
      <c r="W147" s="81">
        <v>43542.805138888885</v>
      </c>
      <c r="X147" s="82" t="s">
        <v>877</v>
      </c>
      <c r="Y147" s="79"/>
      <c r="Z147" s="79"/>
      <c r="AA147" s="85" t="s">
        <v>1100</v>
      </c>
      <c r="AB147" s="79"/>
      <c r="AC147" s="79" t="b">
        <v>0</v>
      </c>
      <c r="AD147" s="79">
        <v>0</v>
      </c>
      <c r="AE147" s="85" t="s">
        <v>1294</v>
      </c>
      <c r="AF147" s="79" t="b">
        <v>0</v>
      </c>
      <c r="AG147" s="79" t="s">
        <v>1302</v>
      </c>
      <c r="AH147" s="79"/>
      <c r="AI147" s="85" t="s">
        <v>1289</v>
      </c>
      <c r="AJ147" s="79" t="b">
        <v>0</v>
      </c>
      <c r="AK147" s="79">
        <v>0</v>
      </c>
      <c r="AL147" s="85" t="s">
        <v>1289</v>
      </c>
      <c r="AM147" s="79" t="s">
        <v>1304</v>
      </c>
      <c r="AN147" s="79" t="b">
        <v>0</v>
      </c>
      <c r="AO147" s="85" t="s">
        <v>1100</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1</v>
      </c>
      <c r="BD147" s="48"/>
      <c r="BE147" s="49"/>
      <c r="BF147" s="48"/>
      <c r="BG147" s="49"/>
      <c r="BH147" s="48"/>
      <c r="BI147" s="49"/>
      <c r="BJ147" s="48"/>
      <c r="BK147" s="49"/>
      <c r="BL147" s="48"/>
    </row>
    <row r="148" spans="1:64" ht="15">
      <c r="A148" s="64" t="s">
        <v>249</v>
      </c>
      <c r="B148" s="64" t="s">
        <v>292</v>
      </c>
      <c r="C148" s="65" t="s">
        <v>3747</v>
      </c>
      <c r="D148" s="66">
        <v>3</v>
      </c>
      <c r="E148" s="67" t="s">
        <v>132</v>
      </c>
      <c r="F148" s="68">
        <v>35</v>
      </c>
      <c r="G148" s="65"/>
      <c r="H148" s="69"/>
      <c r="I148" s="70"/>
      <c r="J148" s="70"/>
      <c r="K148" s="34" t="s">
        <v>65</v>
      </c>
      <c r="L148" s="77">
        <v>148</v>
      </c>
      <c r="M148" s="77"/>
      <c r="N148" s="72"/>
      <c r="O148" s="79" t="s">
        <v>418</v>
      </c>
      <c r="P148" s="81">
        <v>43546.51865740741</v>
      </c>
      <c r="Q148" s="79" t="s">
        <v>451</v>
      </c>
      <c r="R148" s="82" t="s">
        <v>610</v>
      </c>
      <c r="S148" s="79" t="s">
        <v>677</v>
      </c>
      <c r="T148" s="79"/>
      <c r="U148" s="79"/>
      <c r="V148" s="82" t="s">
        <v>781</v>
      </c>
      <c r="W148" s="81">
        <v>43546.51865740741</v>
      </c>
      <c r="X148" s="82" t="s">
        <v>878</v>
      </c>
      <c r="Y148" s="79"/>
      <c r="Z148" s="79"/>
      <c r="AA148" s="85" t="s">
        <v>1101</v>
      </c>
      <c r="AB148" s="79"/>
      <c r="AC148" s="79" t="b">
        <v>0</v>
      </c>
      <c r="AD148" s="79">
        <v>0</v>
      </c>
      <c r="AE148" s="85" t="s">
        <v>1289</v>
      </c>
      <c r="AF148" s="79" t="b">
        <v>0</v>
      </c>
      <c r="AG148" s="79" t="s">
        <v>1302</v>
      </c>
      <c r="AH148" s="79"/>
      <c r="AI148" s="85" t="s">
        <v>1289</v>
      </c>
      <c r="AJ148" s="79" t="b">
        <v>0</v>
      </c>
      <c r="AK148" s="79">
        <v>3</v>
      </c>
      <c r="AL148" s="85" t="s">
        <v>1217</v>
      </c>
      <c r="AM148" s="79" t="s">
        <v>1304</v>
      </c>
      <c r="AN148" s="79" t="b">
        <v>0</v>
      </c>
      <c r="AO148" s="85" t="s">
        <v>1217</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1</v>
      </c>
      <c r="BD148" s="48"/>
      <c r="BE148" s="49"/>
      <c r="BF148" s="48"/>
      <c r="BG148" s="49"/>
      <c r="BH148" s="48"/>
      <c r="BI148" s="49"/>
      <c r="BJ148" s="48"/>
      <c r="BK148" s="49"/>
      <c r="BL148" s="48"/>
    </row>
    <row r="149" spans="1:64" ht="15">
      <c r="A149" s="64" t="s">
        <v>249</v>
      </c>
      <c r="B149" s="64" t="s">
        <v>309</v>
      </c>
      <c r="C149" s="65" t="s">
        <v>3747</v>
      </c>
      <c r="D149" s="66">
        <v>3</v>
      </c>
      <c r="E149" s="67" t="s">
        <v>132</v>
      </c>
      <c r="F149" s="68">
        <v>35</v>
      </c>
      <c r="G149" s="65"/>
      <c r="H149" s="69"/>
      <c r="I149" s="70"/>
      <c r="J149" s="70"/>
      <c r="K149" s="34" t="s">
        <v>65</v>
      </c>
      <c r="L149" s="77">
        <v>149</v>
      </c>
      <c r="M149" s="77"/>
      <c r="N149" s="72"/>
      <c r="O149" s="79" t="s">
        <v>418</v>
      </c>
      <c r="P149" s="81">
        <v>43546.51865740741</v>
      </c>
      <c r="Q149" s="79" t="s">
        <v>451</v>
      </c>
      <c r="R149" s="82" t="s">
        <v>610</v>
      </c>
      <c r="S149" s="79" t="s">
        <v>677</v>
      </c>
      <c r="T149" s="79"/>
      <c r="U149" s="79"/>
      <c r="V149" s="82" t="s">
        <v>781</v>
      </c>
      <c r="W149" s="81">
        <v>43546.51865740741</v>
      </c>
      <c r="X149" s="82" t="s">
        <v>878</v>
      </c>
      <c r="Y149" s="79"/>
      <c r="Z149" s="79"/>
      <c r="AA149" s="85" t="s">
        <v>1101</v>
      </c>
      <c r="AB149" s="79"/>
      <c r="AC149" s="79" t="b">
        <v>0</v>
      </c>
      <c r="AD149" s="79">
        <v>0</v>
      </c>
      <c r="AE149" s="85" t="s">
        <v>1289</v>
      </c>
      <c r="AF149" s="79" t="b">
        <v>0</v>
      </c>
      <c r="AG149" s="79" t="s">
        <v>1302</v>
      </c>
      <c r="AH149" s="79"/>
      <c r="AI149" s="85" t="s">
        <v>1289</v>
      </c>
      <c r="AJ149" s="79" t="b">
        <v>0</v>
      </c>
      <c r="AK149" s="79">
        <v>3</v>
      </c>
      <c r="AL149" s="85" t="s">
        <v>1217</v>
      </c>
      <c r="AM149" s="79" t="s">
        <v>1304</v>
      </c>
      <c r="AN149" s="79" t="b">
        <v>0</v>
      </c>
      <c r="AO149" s="85" t="s">
        <v>1217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249</v>
      </c>
      <c r="B150" s="64" t="s">
        <v>308</v>
      </c>
      <c r="C150" s="65" t="s">
        <v>3747</v>
      </c>
      <c r="D150" s="66">
        <v>3</v>
      </c>
      <c r="E150" s="67" t="s">
        <v>132</v>
      </c>
      <c r="F150" s="68">
        <v>35</v>
      </c>
      <c r="G150" s="65"/>
      <c r="H150" s="69"/>
      <c r="I150" s="70"/>
      <c r="J150" s="70"/>
      <c r="K150" s="34" t="s">
        <v>65</v>
      </c>
      <c r="L150" s="77">
        <v>150</v>
      </c>
      <c r="M150" s="77"/>
      <c r="N150" s="72"/>
      <c r="O150" s="79" t="s">
        <v>418</v>
      </c>
      <c r="P150" s="81">
        <v>43546.51865740741</v>
      </c>
      <c r="Q150" s="79" t="s">
        <v>451</v>
      </c>
      <c r="R150" s="82" t="s">
        <v>610</v>
      </c>
      <c r="S150" s="79" t="s">
        <v>677</v>
      </c>
      <c r="T150" s="79"/>
      <c r="U150" s="79"/>
      <c r="V150" s="82" t="s">
        <v>781</v>
      </c>
      <c r="W150" s="81">
        <v>43546.51865740741</v>
      </c>
      <c r="X150" s="82" t="s">
        <v>878</v>
      </c>
      <c r="Y150" s="79"/>
      <c r="Z150" s="79"/>
      <c r="AA150" s="85" t="s">
        <v>1101</v>
      </c>
      <c r="AB150" s="79"/>
      <c r="AC150" s="79" t="b">
        <v>0</v>
      </c>
      <c r="AD150" s="79">
        <v>0</v>
      </c>
      <c r="AE150" s="85" t="s">
        <v>1289</v>
      </c>
      <c r="AF150" s="79" t="b">
        <v>0</v>
      </c>
      <c r="AG150" s="79" t="s">
        <v>1302</v>
      </c>
      <c r="AH150" s="79"/>
      <c r="AI150" s="85" t="s">
        <v>1289</v>
      </c>
      <c r="AJ150" s="79" t="b">
        <v>0</v>
      </c>
      <c r="AK150" s="79">
        <v>3</v>
      </c>
      <c r="AL150" s="85" t="s">
        <v>1217</v>
      </c>
      <c r="AM150" s="79" t="s">
        <v>1304</v>
      </c>
      <c r="AN150" s="79" t="b">
        <v>0</v>
      </c>
      <c r="AO150" s="85" t="s">
        <v>1217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16</v>
      </c>
      <c r="BK150" s="49">
        <v>100</v>
      </c>
      <c r="BL150" s="48">
        <v>16</v>
      </c>
    </row>
    <row r="151" spans="1:64" ht="15">
      <c r="A151" s="64" t="s">
        <v>250</v>
      </c>
      <c r="B151" s="64" t="s">
        <v>292</v>
      </c>
      <c r="C151" s="65" t="s">
        <v>3747</v>
      </c>
      <c r="D151" s="66">
        <v>3</v>
      </c>
      <c r="E151" s="67" t="s">
        <v>132</v>
      </c>
      <c r="F151" s="68">
        <v>35</v>
      </c>
      <c r="G151" s="65"/>
      <c r="H151" s="69"/>
      <c r="I151" s="70"/>
      <c r="J151" s="70"/>
      <c r="K151" s="34" t="s">
        <v>65</v>
      </c>
      <c r="L151" s="77">
        <v>151</v>
      </c>
      <c r="M151" s="77"/>
      <c r="N151" s="72"/>
      <c r="O151" s="79" t="s">
        <v>417</v>
      </c>
      <c r="P151" s="81">
        <v>43550.30391203704</v>
      </c>
      <c r="Q151" s="79" t="s">
        <v>420</v>
      </c>
      <c r="R151" s="79"/>
      <c r="S151" s="79"/>
      <c r="T151" s="79"/>
      <c r="U151" s="79"/>
      <c r="V151" s="82" t="s">
        <v>750</v>
      </c>
      <c r="W151" s="81">
        <v>43550.30391203704</v>
      </c>
      <c r="X151" s="82" t="s">
        <v>879</v>
      </c>
      <c r="Y151" s="79"/>
      <c r="Z151" s="79"/>
      <c r="AA151" s="85" t="s">
        <v>1102</v>
      </c>
      <c r="AB151" s="79"/>
      <c r="AC151" s="79" t="b">
        <v>0</v>
      </c>
      <c r="AD151" s="79">
        <v>0</v>
      </c>
      <c r="AE151" s="85" t="s">
        <v>1288</v>
      </c>
      <c r="AF151" s="79" t="b">
        <v>0</v>
      </c>
      <c r="AG151" s="79" t="s">
        <v>1301</v>
      </c>
      <c r="AH151" s="79"/>
      <c r="AI151" s="85" t="s">
        <v>1289</v>
      </c>
      <c r="AJ151" s="79" t="b">
        <v>0</v>
      </c>
      <c r="AK151" s="79">
        <v>0</v>
      </c>
      <c r="AL151" s="85" t="s">
        <v>1289</v>
      </c>
      <c r="AM151" s="79" t="s">
        <v>1308</v>
      </c>
      <c r="AN151" s="79" t="b">
        <v>0</v>
      </c>
      <c r="AO151" s="85" t="s">
        <v>1102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v>
      </c>
      <c r="BK151" s="49">
        <v>100</v>
      </c>
      <c r="BL151" s="48">
        <v>1</v>
      </c>
    </row>
    <row r="152" spans="1:64" ht="15">
      <c r="A152" s="64" t="s">
        <v>251</v>
      </c>
      <c r="B152" s="64" t="s">
        <v>292</v>
      </c>
      <c r="C152" s="65" t="s">
        <v>3747</v>
      </c>
      <c r="D152" s="66">
        <v>3</v>
      </c>
      <c r="E152" s="67" t="s">
        <v>132</v>
      </c>
      <c r="F152" s="68">
        <v>35</v>
      </c>
      <c r="G152" s="65"/>
      <c r="H152" s="69"/>
      <c r="I152" s="70"/>
      <c r="J152" s="70"/>
      <c r="K152" s="34" t="s">
        <v>65</v>
      </c>
      <c r="L152" s="77">
        <v>152</v>
      </c>
      <c r="M152" s="77"/>
      <c r="N152" s="72"/>
      <c r="O152" s="79" t="s">
        <v>418</v>
      </c>
      <c r="P152" s="81">
        <v>43553.63741898148</v>
      </c>
      <c r="Q152" s="79" t="s">
        <v>452</v>
      </c>
      <c r="R152" s="82" t="s">
        <v>611</v>
      </c>
      <c r="S152" s="79" t="s">
        <v>671</v>
      </c>
      <c r="T152" s="79"/>
      <c r="U152" s="79"/>
      <c r="V152" s="82" t="s">
        <v>782</v>
      </c>
      <c r="W152" s="81">
        <v>43553.63741898148</v>
      </c>
      <c r="X152" s="82" t="s">
        <v>880</v>
      </c>
      <c r="Y152" s="79"/>
      <c r="Z152" s="79"/>
      <c r="AA152" s="85" t="s">
        <v>1103</v>
      </c>
      <c r="AB152" s="79"/>
      <c r="AC152" s="79" t="b">
        <v>0</v>
      </c>
      <c r="AD152" s="79">
        <v>0</v>
      </c>
      <c r="AE152" s="85" t="s">
        <v>1289</v>
      </c>
      <c r="AF152" s="79" t="b">
        <v>0</v>
      </c>
      <c r="AG152" s="79" t="s">
        <v>1302</v>
      </c>
      <c r="AH152" s="79"/>
      <c r="AI152" s="85" t="s">
        <v>1289</v>
      </c>
      <c r="AJ152" s="79" t="b">
        <v>0</v>
      </c>
      <c r="AK152" s="79">
        <v>2</v>
      </c>
      <c r="AL152" s="85" t="s">
        <v>1261</v>
      </c>
      <c r="AM152" s="79" t="s">
        <v>1304</v>
      </c>
      <c r="AN152" s="79" t="b">
        <v>0</v>
      </c>
      <c r="AO152" s="85" t="s">
        <v>1261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1</v>
      </c>
      <c r="BD152" s="48"/>
      <c r="BE152" s="49"/>
      <c r="BF152" s="48"/>
      <c r="BG152" s="49"/>
      <c r="BH152" s="48"/>
      <c r="BI152" s="49"/>
      <c r="BJ152" s="48"/>
      <c r="BK152" s="49"/>
      <c r="BL152" s="48"/>
    </row>
    <row r="153" spans="1:64" ht="15">
      <c r="A153" s="64" t="s">
        <v>251</v>
      </c>
      <c r="B153" s="64" t="s">
        <v>303</v>
      </c>
      <c r="C153" s="65" t="s">
        <v>3747</v>
      </c>
      <c r="D153" s="66">
        <v>3</v>
      </c>
      <c r="E153" s="67" t="s">
        <v>132</v>
      </c>
      <c r="F153" s="68">
        <v>35</v>
      </c>
      <c r="G153" s="65"/>
      <c r="H153" s="69"/>
      <c r="I153" s="70"/>
      <c r="J153" s="70"/>
      <c r="K153" s="34" t="s">
        <v>65</v>
      </c>
      <c r="L153" s="77">
        <v>153</v>
      </c>
      <c r="M153" s="77"/>
      <c r="N153" s="72"/>
      <c r="O153" s="79" t="s">
        <v>418</v>
      </c>
      <c r="P153" s="81">
        <v>43553.63741898148</v>
      </c>
      <c r="Q153" s="79" t="s">
        <v>452</v>
      </c>
      <c r="R153" s="82" t="s">
        <v>611</v>
      </c>
      <c r="S153" s="79" t="s">
        <v>671</v>
      </c>
      <c r="T153" s="79"/>
      <c r="U153" s="79"/>
      <c r="V153" s="82" t="s">
        <v>782</v>
      </c>
      <c r="W153" s="81">
        <v>43553.63741898148</v>
      </c>
      <c r="X153" s="82" t="s">
        <v>880</v>
      </c>
      <c r="Y153" s="79"/>
      <c r="Z153" s="79"/>
      <c r="AA153" s="85" t="s">
        <v>1103</v>
      </c>
      <c r="AB153" s="79"/>
      <c r="AC153" s="79" t="b">
        <v>0</v>
      </c>
      <c r="AD153" s="79">
        <v>0</v>
      </c>
      <c r="AE153" s="85" t="s">
        <v>1289</v>
      </c>
      <c r="AF153" s="79" t="b">
        <v>0</v>
      </c>
      <c r="AG153" s="79" t="s">
        <v>1302</v>
      </c>
      <c r="AH153" s="79"/>
      <c r="AI153" s="85" t="s">
        <v>1289</v>
      </c>
      <c r="AJ153" s="79" t="b">
        <v>0</v>
      </c>
      <c r="AK153" s="79">
        <v>2</v>
      </c>
      <c r="AL153" s="85" t="s">
        <v>1261</v>
      </c>
      <c r="AM153" s="79" t="s">
        <v>1304</v>
      </c>
      <c r="AN153" s="79" t="b">
        <v>0</v>
      </c>
      <c r="AO153" s="85" t="s">
        <v>1261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0</v>
      </c>
      <c r="BE153" s="49">
        <v>0</v>
      </c>
      <c r="BF153" s="48">
        <v>1</v>
      </c>
      <c r="BG153" s="49">
        <v>8.333333333333334</v>
      </c>
      <c r="BH153" s="48">
        <v>0</v>
      </c>
      <c r="BI153" s="49">
        <v>0</v>
      </c>
      <c r="BJ153" s="48">
        <v>11</v>
      </c>
      <c r="BK153" s="49">
        <v>91.66666666666667</v>
      </c>
      <c r="BL153" s="48">
        <v>12</v>
      </c>
    </row>
    <row r="154" spans="1:64" ht="15">
      <c r="A154" s="64" t="s">
        <v>252</v>
      </c>
      <c r="B154" s="64" t="s">
        <v>374</v>
      </c>
      <c r="C154" s="65" t="s">
        <v>3747</v>
      </c>
      <c r="D154" s="66">
        <v>3</v>
      </c>
      <c r="E154" s="67" t="s">
        <v>132</v>
      </c>
      <c r="F154" s="68">
        <v>35</v>
      </c>
      <c r="G154" s="65"/>
      <c r="H154" s="69"/>
      <c r="I154" s="70"/>
      <c r="J154" s="70"/>
      <c r="K154" s="34" t="s">
        <v>65</v>
      </c>
      <c r="L154" s="77">
        <v>154</v>
      </c>
      <c r="M154" s="77"/>
      <c r="N154" s="72"/>
      <c r="O154" s="79" t="s">
        <v>418</v>
      </c>
      <c r="P154" s="81">
        <v>43553.82083333333</v>
      </c>
      <c r="Q154" s="79" t="s">
        <v>453</v>
      </c>
      <c r="R154" s="79"/>
      <c r="S154" s="79"/>
      <c r="T154" s="79"/>
      <c r="U154" s="79"/>
      <c r="V154" s="82" t="s">
        <v>783</v>
      </c>
      <c r="W154" s="81">
        <v>43553.82083333333</v>
      </c>
      <c r="X154" s="82" t="s">
        <v>881</v>
      </c>
      <c r="Y154" s="79"/>
      <c r="Z154" s="79"/>
      <c r="AA154" s="85" t="s">
        <v>1104</v>
      </c>
      <c r="AB154" s="85" t="s">
        <v>1284</v>
      </c>
      <c r="AC154" s="79" t="b">
        <v>0</v>
      </c>
      <c r="AD154" s="79">
        <v>0</v>
      </c>
      <c r="AE154" s="85" t="s">
        <v>1295</v>
      </c>
      <c r="AF154" s="79" t="b">
        <v>0</v>
      </c>
      <c r="AG154" s="79" t="s">
        <v>1302</v>
      </c>
      <c r="AH154" s="79"/>
      <c r="AI154" s="85" t="s">
        <v>1289</v>
      </c>
      <c r="AJ154" s="79" t="b">
        <v>0</v>
      </c>
      <c r="AK154" s="79">
        <v>0</v>
      </c>
      <c r="AL154" s="85" t="s">
        <v>1289</v>
      </c>
      <c r="AM154" s="79" t="s">
        <v>1305</v>
      </c>
      <c r="AN154" s="79" t="b">
        <v>0</v>
      </c>
      <c r="AO154" s="85" t="s">
        <v>1284</v>
      </c>
      <c r="AP154" s="79" t="s">
        <v>176</v>
      </c>
      <c r="AQ154" s="79">
        <v>0</v>
      </c>
      <c r="AR154" s="79">
        <v>0</v>
      </c>
      <c r="AS154" s="79" t="s">
        <v>1323</v>
      </c>
      <c r="AT154" s="79" t="s">
        <v>1327</v>
      </c>
      <c r="AU154" s="79" t="s">
        <v>1331</v>
      </c>
      <c r="AV154" s="79" t="s">
        <v>1327</v>
      </c>
      <c r="AW154" s="79" t="s">
        <v>1336</v>
      </c>
      <c r="AX154" s="79" t="s">
        <v>1327</v>
      </c>
      <c r="AY154" s="79" t="s">
        <v>1339</v>
      </c>
      <c r="AZ154" s="82" t="s">
        <v>1343</v>
      </c>
      <c r="BA154">
        <v>1</v>
      </c>
      <c r="BB154" s="78" t="str">
        <f>REPLACE(INDEX(GroupVertices[Group],MATCH(Edges[[#This Row],[Vertex 1]],GroupVertices[Vertex],0)),1,1,"")</f>
        <v>10</v>
      </c>
      <c r="BC154" s="78" t="str">
        <f>REPLACE(INDEX(GroupVertices[Group],MATCH(Edges[[#This Row],[Vertex 2]],GroupVertices[Vertex],0)),1,1,"")</f>
        <v>10</v>
      </c>
      <c r="BD154" s="48"/>
      <c r="BE154" s="49"/>
      <c r="BF154" s="48"/>
      <c r="BG154" s="49"/>
      <c r="BH154" s="48"/>
      <c r="BI154" s="49"/>
      <c r="BJ154" s="48"/>
      <c r="BK154" s="49"/>
      <c r="BL154" s="48"/>
    </row>
    <row r="155" spans="1:64" ht="15">
      <c r="A155" s="64" t="s">
        <v>252</v>
      </c>
      <c r="B155" s="64" t="s">
        <v>375</v>
      </c>
      <c r="C155" s="65" t="s">
        <v>3747</v>
      </c>
      <c r="D155" s="66">
        <v>3</v>
      </c>
      <c r="E155" s="67" t="s">
        <v>132</v>
      </c>
      <c r="F155" s="68">
        <v>35</v>
      </c>
      <c r="G155" s="65"/>
      <c r="H155" s="69"/>
      <c r="I155" s="70"/>
      <c r="J155" s="70"/>
      <c r="K155" s="34" t="s">
        <v>65</v>
      </c>
      <c r="L155" s="77">
        <v>155</v>
      </c>
      <c r="M155" s="77"/>
      <c r="N155" s="72"/>
      <c r="O155" s="79" t="s">
        <v>417</v>
      </c>
      <c r="P155" s="81">
        <v>43553.82083333333</v>
      </c>
      <c r="Q155" s="79" t="s">
        <v>453</v>
      </c>
      <c r="R155" s="79"/>
      <c r="S155" s="79"/>
      <c r="T155" s="79"/>
      <c r="U155" s="79"/>
      <c r="V155" s="82" t="s">
        <v>783</v>
      </c>
      <c r="W155" s="81">
        <v>43553.82083333333</v>
      </c>
      <c r="X155" s="82" t="s">
        <v>881</v>
      </c>
      <c r="Y155" s="79"/>
      <c r="Z155" s="79"/>
      <c r="AA155" s="85" t="s">
        <v>1104</v>
      </c>
      <c r="AB155" s="85" t="s">
        <v>1284</v>
      </c>
      <c r="AC155" s="79" t="b">
        <v>0</v>
      </c>
      <c r="AD155" s="79">
        <v>0</v>
      </c>
      <c r="AE155" s="85" t="s">
        <v>1295</v>
      </c>
      <c r="AF155" s="79" t="b">
        <v>0</v>
      </c>
      <c r="AG155" s="79" t="s">
        <v>1302</v>
      </c>
      <c r="AH155" s="79"/>
      <c r="AI155" s="85" t="s">
        <v>1289</v>
      </c>
      <c r="AJ155" s="79" t="b">
        <v>0</v>
      </c>
      <c r="AK155" s="79">
        <v>0</v>
      </c>
      <c r="AL155" s="85" t="s">
        <v>1289</v>
      </c>
      <c r="AM155" s="79" t="s">
        <v>1305</v>
      </c>
      <c r="AN155" s="79" t="b">
        <v>0</v>
      </c>
      <c r="AO155" s="85" t="s">
        <v>1284</v>
      </c>
      <c r="AP155" s="79" t="s">
        <v>176</v>
      </c>
      <c r="AQ155" s="79">
        <v>0</v>
      </c>
      <c r="AR155" s="79">
        <v>0</v>
      </c>
      <c r="AS155" s="79" t="s">
        <v>1323</v>
      </c>
      <c r="AT155" s="79" t="s">
        <v>1327</v>
      </c>
      <c r="AU155" s="79" t="s">
        <v>1331</v>
      </c>
      <c r="AV155" s="79" t="s">
        <v>1327</v>
      </c>
      <c r="AW155" s="79" t="s">
        <v>1336</v>
      </c>
      <c r="AX155" s="79" t="s">
        <v>1327</v>
      </c>
      <c r="AY155" s="79" t="s">
        <v>1339</v>
      </c>
      <c r="AZ155" s="82" t="s">
        <v>1343</v>
      </c>
      <c r="BA155">
        <v>1</v>
      </c>
      <c r="BB155" s="78" t="str">
        <f>REPLACE(INDEX(GroupVertices[Group],MATCH(Edges[[#This Row],[Vertex 1]],GroupVertices[Vertex],0)),1,1,"")</f>
        <v>10</v>
      </c>
      <c r="BC155" s="78" t="str">
        <f>REPLACE(INDEX(GroupVertices[Group],MATCH(Edges[[#This Row],[Vertex 2]],GroupVertices[Vertex],0)),1,1,"")</f>
        <v>10</v>
      </c>
      <c r="BD155" s="48">
        <v>1</v>
      </c>
      <c r="BE155" s="49">
        <v>16.666666666666668</v>
      </c>
      <c r="BF155" s="48">
        <v>0</v>
      </c>
      <c r="BG155" s="49">
        <v>0</v>
      </c>
      <c r="BH155" s="48">
        <v>0</v>
      </c>
      <c r="BI155" s="49">
        <v>0</v>
      </c>
      <c r="BJ155" s="48">
        <v>5</v>
      </c>
      <c r="BK155" s="49">
        <v>83.33333333333333</v>
      </c>
      <c r="BL155" s="48">
        <v>6</v>
      </c>
    </row>
    <row r="156" spans="1:64" ht="15">
      <c r="A156" s="64" t="s">
        <v>252</v>
      </c>
      <c r="B156" s="64" t="s">
        <v>292</v>
      </c>
      <c r="C156" s="65" t="s">
        <v>3747</v>
      </c>
      <c r="D156" s="66">
        <v>3</v>
      </c>
      <c r="E156" s="67" t="s">
        <v>132</v>
      </c>
      <c r="F156" s="68">
        <v>35</v>
      </c>
      <c r="G156" s="65"/>
      <c r="H156" s="69"/>
      <c r="I156" s="70"/>
      <c r="J156" s="70"/>
      <c r="K156" s="34" t="s">
        <v>65</v>
      </c>
      <c r="L156" s="77">
        <v>156</v>
      </c>
      <c r="M156" s="77"/>
      <c r="N156" s="72"/>
      <c r="O156" s="79" t="s">
        <v>418</v>
      </c>
      <c r="P156" s="81">
        <v>43553.82083333333</v>
      </c>
      <c r="Q156" s="79" t="s">
        <v>453</v>
      </c>
      <c r="R156" s="79"/>
      <c r="S156" s="79"/>
      <c r="T156" s="79"/>
      <c r="U156" s="79"/>
      <c r="V156" s="82" t="s">
        <v>783</v>
      </c>
      <c r="W156" s="81">
        <v>43553.82083333333</v>
      </c>
      <c r="X156" s="82" t="s">
        <v>881</v>
      </c>
      <c r="Y156" s="79"/>
      <c r="Z156" s="79"/>
      <c r="AA156" s="85" t="s">
        <v>1104</v>
      </c>
      <c r="AB156" s="85" t="s">
        <v>1284</v>
      </c>
      <c r="AC156" s="79" t="b">
        <v>0</v>
      </c>
      <c r="AD156" s="79">
        <v>0</v>
      </c>
      <c r="AE156" s="85" t="s">
        <v>1295</v>
      </c>
      <c r="AF156" s="79" t="b">
        <v>0</v>
      </c>
      <c r="AG156" s="79" t="s">
        <v>1302</v>
      </c>
      <c r="AH156" s="79"/>
      <c r="AI156" s="85" t="s">
        <v>1289</v>
      </c>
      <c r="AJ156" s="79" t="b">
        <v>0</v>
      </c>
      <c r="AK156" s="79">
        <v>0</v>
      </c>
      <c r="AL156" s="85" t="s">
        <v>1289</v>
      </c>
      <c r="AM156" s="79" t="s">
        <v>1305</v>
      </c>
      <c r="AN156" s="79" t="b">
        <v>0</v>
      </c>
      <c r="AO156" s="85" t="s">
        <v>1284</v>
      </c>
      <c r="AP156" s="79" t="s">
        <v>176</v>
      </c>
      <c r="AQ156" s="79">
        <v>0</v>
      </c>
      <c r="AR156" s="79">
        <v>0</v>
      </c>
      <c r="AS156" s="79" t="s">
        <v>1323</v>
      </c>
      <c r="AT156" s="79" t="s">
        <v>1327</v>
      </c>
      <c r="AU156" s="79" t="s">
        <v>1331</v>
      </c>
      <c r="AV156" s="79" t="s">
        <v>1327</v>
      </c>
      <c r="AW156" s="79" t="s">
        <v>1336</v>
      </c>
      <c r="AX156" s="79" t="s">
        <v>1327</v>
      </c>
      <c r="AY156" s="79" t="s">
        <v>1339</v>
      </c>
      <c r="AZ156" s="82" t="s">
        <v>1343</v>
      </c>
      <c r="BA156">
        <v>1</v>
      </c>
      <c r="BB156" s="78" t="str">
        <f>REPLACE(INDEX(GroupVertices[Group],MATCH(Edges[[#This Row],[Vertex 1]],GroupVertices[Vertex],0)),1,1,"")</f>
        <v>10</v>
      </c>
      <c r="BC156" s="78" t="str">
        <f>REPLACE(INDEX(GroupVertices[Group],MATCH(Edges[[#This Row],[Vertex 2]],GroupVertices[Vertex],0)),1,1,"")</f>
        <v>1</v>
      </c>
      <c r="BD156" s="48"/>
      <c r="BE156" s="49"/>
      <c r="BF156" s="48"/>
      <c r="BG156" s="49"/>
      <c r="BH156" s="48"/>
      <c r="BI156" s="49"/>
      <c r="BJ156" s="48"/>
      <c r="BK156" s="49"/>
      <c r="BL156" s="48"/>
    </row>
    <row r="157" spans="1:64" ht="15">
      <c r="A157" s="64" t="s">
        <v>253</v>
      </c>
      <c r="B157" s="64" t="s">
        <v>292</v>
      </c>
      <c r="C157" s="65" t="s">
        <v>3747</v>
      </c>
      <c r="D157" s="66">
        <v>3</v>
      </c>
      <c r="E157" s="67" t="s">
        <v>132</v>
      </c>
      <c r="F157" s="68">
        <v>35</v>
      </c>
      <c r="G157" s="65"/>
      <c r="H157" s="69"/>
      <c r="I157" s="70"/>
      <c r="J157" s="70"/>
      <c r="K157" s="34" t="s">
        <v>65</v>
      </c>
      <c r="L157" s="77">
        <v>157</v>
      </c>
      <c r="M157" s="77"/>
      <c r="N157" s="72"/>
      <c r="O157" s="79" t="s">
        <v>418</v>
      </c>
      <c r="P157" s="81">
        <v>43555.16678240741</v>
      </c>
      <c r="Q157" s="79" t="s">
        <v>454</v>
      </c>
      <c r="R157" s="82" t="s">
        <v>612</v>
      </c>
      <c r="S157" s="79" t="s">
        <v>671</v>
      </c>
      <c r="T157" s="79"/>
      <c r="U157" s="79"/>
      <c r="V157" s="82" t="s">
        <v>784</v>
      </c>
      <c r="W157" s="81">
        <v>43555.16678240741</v>
      </c>
      <c r="X157" s="82" t="s">
        <v>882</v>
      </c>
      <c r="Y157" s="79"/>
      <c r="Z157" s="79"/>
      <c r="AA157" s="85" t="s">
        <v>1105</v>
      </c>
      <c r="AB157" s="79"/>
      <c r="AC157" s="79" t="b">
        <v>0</v>
      </c>
      <c r="AD157" s="79">
        <v>0</v>
      </c>
      <c r="AE157" s="85" t="s">
        <v>1289</v>
      </c>
      <c r="AF157" s="79" t="b">
        <v>0</v>
      </c>
      <c r="AG157" s="79" t="s">
        <v>1302</v>
      </c>
      <c r="AH157" s="79"/>
      <c r="AI157" s="85" t="s">
        <v>1289</v>
      </c>
      <c r="AJ157" s="79" t="b">
        <v>0</v>
      </c>
      <c r="AK157" s="79">
        <v>0</v>
      </c>
      <c r="AL157" s="85" t="s">
        <v>1289</v>
      </c>
      <c r="AM157" s="79" t="s">
        <v>1305</v>
      </c>
      <c r="AN157" s="79" t="b">
        <v>0</v>
      </c>
      <c r="AO157" s="85" t="s">
        <v>1105</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16</v>
      </c>
      <c r="BK157" s="49">
        <v>100</v>
      </c>
      <c r="BL157" s="48">
        <v>16</v>
      </c>
    </row>
    <row r="158" spans="1:64" ht="15">
      <c r="A158" s="64" t="s">
        <v>254</v>
      </c>
      <c r="B158" s="64" t="s">
        <v>292</v>
      </c>
      <c r="C158" s="65" t="s">
        <v>3747</v>
      </c>
      <c r="D158" s="66">
        <v>3</v>
      </c>
      <c r="E158" s="67" t="s">
        <v>132</v>
      </c>
      <c r="F158" s="68">
        <v>35</v>
      </c>
      <c r="G158" s="65"/>
      <c r="H158" s="69"/>
      <c r="I158" s="70"/>
      <c r="J158" s="70"/>
      <c r="K158" s="34" t="s">
        <v>65</v>
      </c>
      <c r="L158" s="77">
        <v>158</v>
      </c>
      <c r="M158" s="77"/>
      <c r="N158" s="72"/>
      <c r="O158" s="79" t="s">
        <v>418</v>
      </c>
      <c r="P158" s="81">
        <v>43557.707916666666</v>
      </c>
      <c r="Q158" s="79" t="s">
        <v>452</v>
      </c>
      <c r="R158" s="82" t="s">
        <v>611</v>
      </c>
      <c r="S158" s="79" t="s">
        <v>671</v>
      </c>
      <c r="T158" s="79"/>
      <c r="U158" s="79"/>
      <c r="V158" s="82" t="s">
        <v>785</v>
      </c>
      <c r="W158" s="81">
        <v>43557.707916666666</v>
      </c>
      <c r="X158" s="82" t="s">
        <v>883</v>
      </c>
      <c r="Y158" s="79"/>
      <c r="Z158" s="79"/>
      <c r="AA158" s="85" t="s">
        <v>1106</v>
      </c>
      <c r="AB158" s="79"/>
      <c r="AC158" s="79" t="b">
        <v>0</v>
      </c>
      <c r="AD158" s="79">
        <v>0</v>
      </c>
      <c r="AE158" s="85" t="s">
        <v>1289</v>
      </c>
      <c r="AF158" s="79" t="b">
        <v>0</v>
      </c>
      <c r="AG158" s="79" t="s">
        <v>1302</v>
      </c>
      <c r="AH158" s="79"/>
      <c r="AI158" s="85" t="s">
        <v>1289</v>
      </c>
      <c r="AJ158" s="79" t="b">
        <v>0</v>
      </c>
      <c r="AK158" s="79">
        <v>3</v>
      </c>
      <c r="AL158" s="85" t="s">
        <v>1261</v>
      </c>
      <c r="AM158" s="79" t="s">
        <v>1304</v>
      </c>
      <c r="AN158" s="79" t="b">
        <v>0</v>
      </c>
      <c r="AO158" s="85" t="s">
        <v>1261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1</v>
      </c>
      <c r="BD158" s="48"/>
      <c r="BE158" s="49"/>
      <c r="BF158" s="48"/>
      <c r="BG158" s="49"/>
      <c r="BH158" s="48"/>
      <c r="BI158" s="49"/>
      <c r="BJ158" s="48"/>
      <c r="BK158" s="49"/>
      <c r="BL158" s="48"/>
    </row>
    <row r="159" spans="1:64" ht="15">
      <c r="A159" s="64" t="s">
        <v>254</v>
      </c>
      <c r="B159" s="64" t="s">
        <v>303</v>
      </c>
      <c r="C159" s="65" t="s">
        <v>3747</v>
      </c>
      <c r="D159" s="66">
        <v>3</v>
      </c>
      <c r="E159" s="67" t="s">
        <v>132</v>
      </c>
      <c r="F159" s="68">
        <v>35</v>
      </c>
      <c r="G159" s="65"/>
      <c r="H159" s="69"/>
      <c r="I159" s="70"/>
      <c r="J159" s="70"/>
      <c r="K159" s="34" t="s">
        <v>65</v>
      </c>
      <c r="L159" s="77">
        <v>159</v>
      </c>
      <c r="M159" s="77"/>
      <c r="N159" s="72"/>
      <c r="O159" s="79" t="s">
        <v>418</v>
      </c>
      <c r="P159" s="81">
        <v>43557.707916666666</v>
      </c>
      <c r="Q159" s="79" t="s">
        <v>452</v>
      </c>
      <c r="R159" s="82" t="s">
        <v>611</v>
      </c>
      <c r="S159" s="79" t="s">
        <v>671</v>
      </c>
      <c r="T159" s="79"/>
      <c r="U159" s="79"/>
      <c r="V159" s="82" t="s">
        <v>785</v>
      </c>
      <c r="W159" s="81">
        <v>43557.707916666666</v>
      </c>
      <c r="X159" s="82" t="s">
        <v>883</v>
      </c>
      <c r="Y159" s="79"/>
      <c r="Z159" s="79"/>
      <c r="AA159" s="85" t="s">
        <v>1106</v>
      </c>
      <c r="AB159" s="79"/>
      <c r="AC159" s="79" t="b">
        <v>0</v>
      </c>
      <c r="AD159" s="79">
        <v>0</v>
      </c>
      <c r="AE159" s="85" t="s">
        <v>1289</v>
      </c>
      <c r="AF159" s="79" t="b">
        <v>0</v>
      </c>
      <c r="AG159" s="79" t="s">
        <v>1302</v>
      </c>
      <c r="AH159" s="79"/>
      <c r="AI159" s="85" t="s">
        <v>1289</v>
      </c>
      <c r="AJ159" s="79" t="b">
        <v>0</v>
      </c>
      <c r="AK159" s="79">
        <v>3</v>
      </c>
      <c r="AL159" s="85" t="s">
        <v>1261</v>
      </c>
      <c r="AM159" s="79" t="s">
        <v>1304</v>
      </c>
      <c r="AN159" s="79" t="b">
        <v>0</v>
      </c>
      <c r="AO159" s="85" t="s">
        <v>1261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v>0</v>
      </c>
      <c r="BE159" s="49">
        <v>0</v>
      </c>
      <c r="BF159" s="48">
        <v>1</v>
      </c>
      <c r="BG159" s="49">
        <v>8.333333333333334</v>
      </c>
      <c r="BH159" s="48">
        <v>0</v>
      </c>
      <c r="BI159" s="49">
        <v>0</v>
      </c>
      <c r="BJ159" s="48">
        <v>11</v>
      </c>
      <c r="BK159" s="49">
        <v>91.66666666666667</v>
      </c>
      <c r="BL159" s="48">
        <v>12</v>
      </c>
    </row>
    <row r="160" spans="1:64" ht="15">
      <c r="A160" s="64" t="s">
        <v>255</v>
      </c>
      <c r="B160" s="64" t="s">
        <v>376</v>
      </c>
      <c r="C160" s="65" t="s">
        <v>3747</v>
      </c>
      <c r="D160" s="66">
        <v>3</v>
      </c>
      <c r="E160" s="67" t="s">
        <v>132</v>
      </c>
      <c r="F160" s="68">
        <v>35</v>
      </c>
      <c r="G160" s="65"/>
      <c r="H160" s="69"/>
      <c r="I160" s="70"/>
      <c r="J160" s="70"/>
      <c r="K160" s="34" t="s">
        <v>65</v>
      </c>
      <c r="L160" s="77">
        <v>160</v>
      </c>
      <c r="M160" s="77"/>
      <c r="N160" s="72"/>
      <c r="O160" s="79" t="s">
        <v>418</v>
      </c>
      <c r="P160" s="81">
        <v>43557.95491898148</v>
      </c>
      <c r="Q160" s="79" t="s">
        <v>455</v>
      </c>
      <c r="R160" s="82" t="s">
        <v>613</v>
      </c>
      <c r="S160" s="79" t="s">
        <v>678</v>
      </c>
      <c r="T160" s="79" t="s">
        <v>710</v>
      </c>
      <c r="U160" s="79"/>
      <c r="V160" s="82" t="s">
        <v>786</v>
      </c>
      <c r="W160" s="81">
        <v>43557.95491898148</v>
      </c>
      <c r="X160" s="82" t="s">
        <v>884</v>
      </c>
      <c r="Y160" s="79"/>
      <c r="Z160" s="79"/>
      <c r="AA160" s="85" t="s">
        <v>1107</v>
      </c>
      <c r="AB160" s="79"/>
      <c r="AC160" s="79" t="b">
        <v>0</v>
      </c>
      <c r="AD160" s="79">
        <v>0</v>
      </c>
      <c r="AE160" s="85" t="s">
        <v>1289</v>
      </c>
      <c r="AF160" s="79" t="b">
        <v>0</v>
      </c>
      <c r="AG160" s="79" t="s">
        <v>1302</v>
      </c>
      <c r="AH160" s="79"/>
      <c r="AI160" s="85" t="s">
        <v>1289</v>
      </c>
      <c r="AJ160" s="79" t="b">
        <v>0</v>
      </c>
      <c r="AK160" s="79">
        <v>2</v>
      </c>
      <c r="AL160" s="85" t="s">
        <v>1289</v>
      </c>
      <c r="AM160" s="79" t="s">
        <v>1309</v>
      </c>
      <c r="AN160" s="79" t="b">
        <v>0</v>
      </c>
      <c r="AO160" s="85" t="s">
        <v>1107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9</v>
      </c>
      <c r="BC160" s="78" t="str">
        <f>REPLACE(INDEX(GroupVertices[Group],MATCH(Edges[[#This Row],[Vertex 2]],GroupVertices[Vertex],0)),1,1,"")</f>
        <v>9</v>
      </c>
      <c r="BD160" s="48"/>
      <c r="BE160" s="49"/>
      <c r="BF160" s="48"/>
      <c r="BG160" s="49"/>
      <c r="BH160" s="48"/>
      <c r="BI160" s="49"/>
      <c r="BJ160" s="48"/>
      <c r="BK160" s="49"/>
      <c r="BL160" s="48"/>
    </row>
    <row r="161" spans="1:64" ht="15">
      <c r="A161" s="64" t="s">
        <v>255</v>
      </c>
      <c r="B161" s="64" t="s">
        <v>377</v>
      </c>
      <c r="C161" s="65" t="s">
        <v>3747</v>
      </c>
      <c r="D161" s="66">
        <v>3</v>
      </c>
      <c r="E161" s="67" t="s">
        <v>132</v>
      </c>
      <c r="F161" s="68">
        <v>35</v>
      </c>
      <c r="G161" s="65"/>
      <c r="H161" s="69"/>
      <c r="I161" s="70"/>
      <c r="J161" s="70"/>
      <c r="K161" s="34" t="s">
        <v>65</v>
      </c>
      <c r="L161" s="77">
        <v>161</v>
      </c>
      <c r="M161" s="77"/>
      <c r="N161" s="72"/>
      <c r="O161" s="79" t="s">
        <v>418</v>
      </c>
      <c r="P161" s="81">
        <v>43557.95491898148</v>
      </c>
      <c r="Q161" s="79" t="s">
        <v>455</v>
      </c>
      <c r="R161" s="82" t="s">
        <v>613</v>
      </c>
      <c r="S161" s="79" t="s">
        <v>678</v>
      </c>
      <c r="T161" s="79" t="s">
        <v>710</v>
      </c>
      <c r="U161" s="79"/>
      <c r="V161" s="82" t="s">
        <v>786</v>
      </c>
      <c r="W161" s="81">
        <v>43557.95491898148</v>
      </c>
      <c r="X161" s="82" t="s">
        <v>884</v>
      </c>
      <c r="Y161" s="79"/>
      <c r="Z161" s="79"/>
      <c r="AA161" s="85" t="s">
        <v>1107</v>
      </c>
      <c r="AB161" s="79"/>
      <c r="AC161" s="79" t="b">
        <v>0</v>
      </c>
      <c r="AD161" s="79">
        <v>0</v>
      </c>
      <c r="AE161" s="85" t="s">
        <v>1289</v>
      </c>
      <c r="AF161" s="79" t="b">
        <v>0</v>
      </c>
      <c r="AG161" s="79" t="s">
        <v>1302</v>
      </c>
      <c r="AH161" s="79"/>
      <c r="AI161" s="85" t="s">
        <v>1289</v>
      </c>
      <c r="AJ161" s="79" t="b">
        <v>0</v>
      </c>
      <c r="AK161" s="79">
        <v>2</v>
      </c>
      <c r="AL161" s="85" t="s">
        <v>1289</v>
      </c>
      <c r="AM161" s="79" t="s">
        <v>1309</v>
      </c>
      <c r="AN161" s="79" t="b">
        <v>0</v>
      </c>
      <c r="AO161" s="85" t="s">
        <v>1107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9</v>
      </c>
      <c r="BC161" s="78" t="str">
        <f>REPLACE(INDEX(GroupVertices[Group],MATCH(Edges[[#This Row],[Vertex 2]],GroupVertices[Vertex],0)),1,1,"")</f>
        <v>9</v>
      </c>
      <c r="BD161" s="48"/>
      <c r="BE161" s="49"/>
      <c r="BF161" s="48"/>
      <c r="BG161" s="49"/>
      <c r="BH161" s="48"/>
      <c r="BI161" s="49"/>
      <c r="BJ161" s="48"/>
      <c r="BK161" s="49"/>
      <c r="BL161" s="48"/>
    </row>
    <row r="162" spans="1:64" ht="15">
      <c r="A162" s="64" t="s">
        <v>255</v>
      </c>
      <c r="B162" s="64" t="s">
        <v>378</v>
      </c>
      <c r="C162" s="65" t="s">
        <v>3747</v>
      </c>
      <c r="D162" s="66">
        <v>3</v>
      </c>
      <c r="E162" s="67" t="s">
        <v>132</v>
      </c>
      <c r="F162" s="68">
        <v>35</v>
      </c>
      <c r="G162" s="65"/>
      <c r="H162" s="69"/>
      <c r="I162" s="70"/>
      <c r="J162" s="70"/>
      <c r="K162" s="34" t="s">
        <v>65</v>
      </c>
      <c r="L162" s="77">
        <v>162</v>
      </c>
      <c r="M162" s="77"/>
      <c r="N162" s="72"/>
      <c r="O162" s="79" t="s">
        <v>418</v>
      </c>
      <c r="P162" s="81">
        <v>43557.95491898148</v>
      </c>
      <c r="Q162" s="79" t="s">
        <v>455</v>
      </c>
      <c r="R162" s="82" t="s">
        <v>613</v>
      </c>
      <c r="S162" s="79" t="s">
        <v>678</v>
      </c>
      <c r="T162" s="79" t="s">
        <v>710</v>
      </c>
      <c r="U162" s="79"/>
      <c r="V162" s="82" t="s">
        <v>786</v>
      </c>
      <c r="W162" s="81">
        <v>43557.95491898148</v>
      </c>
      <c r="X162" s="82" t="s">
        <v>884</v>
      </c>
      <c r="Y162" s="79"/>
      <c r="Z162" s="79"/>
      <c r="AA162" s="85" t="s">
        <v>1107</v>
      </c>
      <c r="AB162" s="79"/>
      <c r="AC162" s="79" t="b">
        <v>0</v>
      </c>
      <c r="AD162" s="79">
        <v>0</v>
      </c>
      <c r="AE162" s="85" t="s">
        <v>1289</v>
      </c>
      <c r="AF162" s="79" t="b">
        <v>0</v>
      </c>
      <c r="AG162" s="79" t="s">
        <v>1302</v>
      </c>
      <c r="AH162" s="79"/>
      <c r="AI162" s="85" t="s">
        <v>1289</v>
      </c>
      <c r="AJ162" s="79" t="b">
        <v>0</v>
      </c>
      <c r="AK162" s="79">
        <v>2</v>
      </c>
      <c r="AL162" s="85" t="s">
        <v>1289</v>
      </c>
      <c r="AM162" s="79" t="s">
        <v>1309</v>
      </c>
      <c r="AN162" s="79" t="b">
        <v>0</v>
      </c>
      <c r="AO162" s="85" t="s">
        <v>1107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9</v>
      </c>
      <c r="BC162" s="78" t="str">
        <f>REPLACE(INDEX(GroupVertices[Group],MATCH(Edges[[#This Row],[Vertex 2]],GroupVertices[Vertex],0)),1,1,"")</f>
        <v>9</v>
      </c>
      <c r="BD162" s="48">
        <v>3</v>
      </c>
      <c r="BE162" s="49">
        <v>10</v>
      </c>
      <c r="BF162" s="48">
        <v>0</v>
      </c>
      <c r="BG162" s="49">
        <v>0</v>
      </c>
      <c r="BH162" s="48">
        <v>0</v>
      </c>
      <c r="BI162" s="49">
        <v>0</v>
      </c>
      <c r="BJ162" s="48">
        <v>27</v>
      </c>
      <c r="BK162" s="49">
        <v>90</v>
      </c>
      <c r="BL162" s="48">
        <v>30</v>
      </c>
    </row>
    <row r="163" spans="1:64" ht="15">
      <c r="A163" s="64" t="s">
        <v>256</v>
      </c>
      <c r="B163" s="64" t="s">
        <v>255</v>
      </c>
      <c r="C163" s="65" t="s">
        <v>3747</v>
      </c>
      <c r="D163" s="66">
        <v>3</v>
      </c>
      <c r="E163" s="67" t="s">
        <v>132</v>
      </c>
      <c r="F163" s="68">
        <v>35</v>
      </c>
      <c r="G163" s="65"/>
      <c r="H163" s="69"/>
      <c r="I163" s="70"/>
      <c r="J163" s="70"/>
      <c r="K163" s="34" t="s">
        <v>65</v>
      </c>
      <c r="L163" s="77">
        <v>163</v>
      </c>
      <c r="M163" s="77"/>
      <c r="N163" s="72"/>
      <c r="O163" s="79" t="s">
        <v>418</v>
      </c>
      <c r="P163" s="81">
        <v>43557.97724537037</v>
      </c>
      <c r="Q163" s="79" t="s">
        <v>456</v>
      </c>
      <c r="R163" s="79"/>
      <c r="S163" s="79"/>
      <c r="T163" s="79" t="s">
        <v>710</v>
      </c>
      <c r="U163" s="79"/>
      <c r="V163" s="82" t="s">
        <v>787</v>
      </c>
      <c r="W163" s="81">
        <v>43557.97724537037</v>
      </c>
      <c r="X163" s="82" t="s">
        <v>885</v>
      </c>
      <c r="Y163" s="79"/>
      <c r="Z163" s="79"/>
      <c r="AA163" s="85" t="s">
        <v>1108</v>
      </c>
      <c r="AB163" s="79"/>
      <c r="AC163" s="79" t="b">
        <v>0</v>
      </c>
      <c r="AD163" s="79">
        <v>0</v>
      </c>
      <c r="AE163" s="85" t="s">
        <v>1289</v>
      </c>
      <c r="AF163" s="79" t="b">
        <v>0</v>
      </c>
      <c r="AG163" s="79" t="s">
        <v>1302</v>
      </c>
      <c r="AH163" s="79"/>
      <c r="AI163" s="85" t="s">
        <v>1289</v>
      </c>
      <c r="AJ163" s="79" t="b">
        <v>0</v>
      </c>
      <c r="AK163" s="79">
        <v>2</v>
      </c>
      <c r="AL163" s="85" t="s">
        <v>1107</v>
      </c>
      <c r="AM163" s="79" t="s">
        <v>1305</v>
      </c>
      <c r="AN163" s="79" t="b">
        <v>0</v>
      </c>
      <c r="AO163" s="85" t="s">
        <v>1107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9</v>
      </c>
      <c r="BC163" s="78" t="str">
        <f>REPLACE(INDEX(GroupVertices[Group],MATCH(Edges[[#This Row],[Vertex 2]],GroupVertices[Vertex],0)),1,1,"")</f>
        <v>9</v>
      </c>
      <c r="BD163" s="48">
        <v>3</v>
      </c>
      <c r="BE163" s="49">
        <v>12</v>
      </c>
      <c r="BF163" s="48">
        <v>0</v>
      </c>
      <c r="BG163" s="49">
        <v>0</v>
      </c>
      <c r="BH163" s="48">
        <v>0</v>
      </c>
      <c r="BI163" s="49">
        <v>0</v>
      </c>
      <c r="BJ163" s="48">
        <v>22</v>
      </c>
      <c r="BK163" s="49">
        <v>88</v>
      </c>
      <c r="BL163" s="48">
        <v>25</v>
      </c>
    </row>
    <row r="164" spans="1:64" ht="15">
      <c r="A164" s="64" t="s">
        <v>255</v>
      </c>
      <c r="B164" s="64" t="s">
        <v>292</v>
      </c>
      <c r="C164" s="65" t="s">
        <v>3747</v>
      </c>
      <c r="D164" s="66">
        <v>3</v>
      </c>
      <c r="E164" s="67" t="s">
        <v>132</v>
      </c>
      <c r="F164" s="68">
        <v>35</v>
      </c>
      <c r="G164" s="65"/>
      <c r="H164" s="69"/>
      <c r="I164" s="70"/>
      <c r="J164" s="70"/>
      <c r="K164" s="34" t="s">
        <v>65</v>
      </c>
      <c r="L164" s="77">
        <v>164</v>
      </c>
      <c r="M164" s="77"/>
      <c r="N164" s="72"/>
      <c r="O164" s="79" t="s">
        <v>418</v>
      </c>
      <c r="P164" s="81">
        <v>43557.95491898148</v>
      </c>
      <c r="Q164" s="79" t="s">
        <v>455</v>
      </c>
      <c r="R164" s="82" t="s">
        <v>613</v>
      </c>
      <c r="S164" s="79" t="s">
        <v>678</v>
      </c>
      <c r="T164" s="79" t="s">
        <v>710</v>
      </c>
      <c r="U164" s="79"/>
      <c r="V164" s="82" t="s">
        <v>786</v>
      </c>
      <c r="W164" s="81">
        <v>43557.95491898148</v>
      </c>
      <c r="X164" s="82" t="s">
        <v>884</v>
      </c>
      <c r="Y164" s="79"/>
      <c r="Z164" s="79"/>
      <c r="AA164" s="85" t="s">
        <v>1107</v>
      </c>
      <c r="AB164" s="79"/>
      <c r="AC164" s="79" t="b">
        <v>0</v>
      </c>
      <c r="AD164" s="79">
        <v>0</v>
      </c>
      <c r="AE164" s="85" t="s">
        <v>1289</v>
      </c>
      <c r="AF164" s="79" t="b">
        <v>0</v>
      </c>
      <c r="AG164" s="79" t="s">
        <v>1302</v>
      </c>
      <c r="AH164" s="79"/>
      <c r="AI164" s="85" t="s">
        <v>1289</v>
      </c>
      <c r="AJ164" s="79" t="b">
        <v>0</v>
      </c>
      <c r="AK164" s="79">
        <v>2</v>
      </c>
      <c r="AL164" s="85" t="s">
        <v>1289</v>
      </c>
      <c r="AM164" s="79" t="s">
        <v>1309</v>
      </c>
      <c r="AN164" s="79" t="b">
        <v>0</v>
      </c>
      <c r="AO164" s="85" t="s">
        <v>1107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9</v>
      </c>
      <c r="BC164" s="78" t="str">
        <f>REPLACE(INDEX(GroupVertices[Group],MATCH(Edges[[#This Row],[Vertex 2]],GroupVertices[Vertex],0)),1,1,"")</f>
        <v>1</v>
      </c>
      <c r="BD164" s="48"/>
      <c r="BE164" s="49"/>
      <c r="BF164" s="48"/>
      <c r="BG164" s="49"/>
      <c r="BH164" s="48"/>
      <c r="BI164" s="49"/>
      <c r="BJ164" s="48"/>
      <c r="BK164" s="49"/>
      <c r="BL164" s="48"/>
    </row>
    <row r="165" spans="1:64" ht="15">
      <c r="A165" s="64" t="s">
        <v>257</v>
      </c>
      <c r="B165" s="64" t="s">
        <v>255</v>
      </c>
      <c r="C165" s="65" t="s">
        <v>3747</v>
      </c>
      <c r="D165" s="66">
        <v>3</v>
      </c>
      <c r="E165" s="67" t="s">
        <v>132</v>
      </c>
      <c r="F165" s="68">
        <v>35</v>
      </c>
      <c r="G165" s="65"/>
      <c r="H165" s="69"/>
      <c r="I165" s="70"/>
      <c r="J165" s="70"/>
      <c r="K165" s="34" t="s">
        <v>65</v>
      </c>
      <c r="L165" s="77">
        <v>165</v>
      </c>
      <c r="M165" s="77"/>
      <c r="N165" s="72"/>
      <c r="O165" s="79" t="s">
        <v>418</v>
      </c>
      <c r="P165" s="81">
        <v>43557.99012731481</v>
      </c>
      <c r="Q165" s="79" t="s">
        <v>456</v>
      </c>
      <c r="R165" s="79"/>
      <c r="S165" s="79"/>
      <c r="T165" s="79" t="s">
        <v>710</v>
      </c>
      <c r="U165" s="79"/>
      <c r="V165" s="82" t="s">
        <v>788</v>
      </c>
      <c r="W165" s="81">
        <v>43557.99012731481</v>
      </c>
      <c r="X165" s="82" t="s">
        <v>886</v>
      </c>
      <c r="Y165" s="79"/>
      <c r="Z165" s="79"/>
      <c r="AA165" s="85" t="s">
        <v>1109</v>
      </c>
      <c r="AB165" s="79"/>
      <c r="AC165" s="79" t="b">
        <v>0</v>
      </c>
      <c r="AD165" s="79">
        <v>0</v>
      </c>
      <c r="AE165" s="85" t="s">
        <v>1289</v>
      </c>
      <c r="AF165" s="79" t="b">
        <v>0</v>
      </c>
      <c r="AG165" s="79" t="s">
        <v>1302</v>
      </c>
      <c r="AH165" s="79"/>
      <c r="AI165" s="85" t="s">
        <v>1289</v>
      </c>
      <c r="AJ165" s="79" t="b">
        <v>0</v>
      </c>
      <c r="AK165" s="79">
        <v>2</v>
      </c>
      <c r="AL165" s="85" t="s">
        <v>1107</v>
      </c>
      <c r="AM165" s="79" t="s">
        <v>1305</v>
      </c>
      <c r="AN165" s="79" t="b">
        <v>0</v>
      </c>
      <c r="AO165" s="85" t="s">
        <v>1107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9</v>
      </c>
      <c r="BC165" s="78" t="str">
        <f>REPLACE(INDEX(GroupVertices[Group],MATCH(Edges[[#This Row],[Vertex 2]],GroupVertices[Vertex],0)),1,1,"")</f>
        <v>9</v>
      </c>
      <c r="BD165" s="48">
        <v>3</v>
      </c>
      <c r="BE165" s="49">
        <v>12</v>
      </c>
      <c r="BF165" s="48">
        <v>0</v>
      </c>
      <c r="BG165" s="49">
        <v>0</v>
      </c>
      <c r="BH165" s="48">
        <v>0</v>
      </c>
      <c r="BI165" s="49">
        <v>0</v>
      </c>
      <c r="BJ165" s="48">
        <v>22</v>
      </c>
      <c r="BK165" s="49">
        <v>88</v>
      </c>
      <c r="BL165" s="48">
        <v>25</v>
      </c>
    </row>
    <row r="166" spans="1:64" ht="15">
      <c r="A166" s="64" t="s">
        <v>258</v>
      </c>
      <c r="B166" s="64" t="s">
        <v>292</v>
      </c>
      <c r="C166" s="65" t="s">
        <v>3747</v>
      </c>
      <c r="D166" s="66">
        <v>3</v>
      </c>
      <c r="E166" s="67" t="s">
        <v>132</v>
      </c>
      <c r="F166" s="68">
        <v>35</v>
      </c>
      <c r="G166" s="65"/>
      <c r="H166" s="69"/>
      <c r="I166" s="70"/>
      <c r="J166" s="70"/>
      <c r="K166" s="34" t="s">
        <v>65</v>
      </c>
      <c r="L166" s="77">
        <v>166</v>
      </c>
      <c r="M166" s="77"/>
      <c r="N166" s="72"/>
      <c r="O166" s="79" t="s">
        <v>417</v>
      </c>
      <c r="P166" s="81">
        <v>43559.3843287037</v>
      </c>
      <c r="Q166" s="79" t="s">
        <v>420</v>
      </c>
      <c r="R166" s="79"/>
      <c r="S166" s="79"/>
      <c r="T166" s="79"/>
      <c r="U166" s="79"/>
      <c r="V166" s="82" t="s">
        <v>789</v>
      </c>
      <c r="W166" s="81">
        <v>43559.3843287037</v>
      </c>
      <c r="X166" s="82" t="s">
        <v>887</v>
      </c>
      <c r="Y166" s="79"/>
      <c r="Z166" s="79"/>
      <c r="AA166" s="85" t="s">
        <v>1110</v>
      </c>
      <c r="AB166" s="79"/>
      <c r="AC166" s="79" t="b">
        <v>0</v>
      </c>
      <c r="AD166" s="79">
        <v>0</v>
      </c>
      <c r="AE166" s="85" t="s">
        <v>1288</v>
      </c>
      <c r="AF166" s="79" t="b">
        <v>0</v>
      </c>
      <c r="AG166" s="79" t="s">
        <v>1301</v>
      </c>
      <c r="AH166" s="79"/>
      <c r="AI166" s="85" t="s">
        <v>1289</v>
      </c>
      <c r="AJ166" s="79" t="b">
        <v>0</v>
      </c>
      <c r="AK166" s="79">
        <v>0</v>
      </c>
      <c r="AL166" s="85" t="s">
        <v>1289</v>
      </c>
      <c r="AM166" s="79" t="s">
        <v>1304</v>
      </c>
      <c r="AN166" s="79" t="b">
        <v>0</v>
      </c>
      <c r="AO166" s="85" t="s">
        <v>1110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1</v>
      </c>
      <c r="BK166" s="49">
        <v>100</v>
      </c>
      <c r="BL166" s="48">
        <v>1</v>
      </c>
    </row>
    <row r="167" spans="1:64" ht="15">
      <c r="A167" s="64" t="s">
        <v>259</v>
      </c>
      <c r="B167" s="64" t="s">
        <v>379</v>
      </c>
      <c r="C167" s="65" t="s">
        <v>3747</v>
      </c>
      <c r="D167" s="66">
        <v>3</v>
      </c>
      <c r="E167" s="67" t="s">
        <v>132</v>
      </c>
      <c r="F167" s="68">
        <v>35</v>
      </c>
      <c r="G167" s="65"/>
      <c r="H167" s="69"/>
      <c r="I167" s="70"/>
      <c r="J167" s="70"/>
      <c r="K167" s="34" t="s">
        <v>65</v>
      </c>
      <c r="L167" s="77">
        <v>167</v>
      </c>
      <c r="M167" s="77"/>
      <c r="N167" s="72"/>
      <c r="O167" s="79" t="s">
        <v>418</v>
      </c>
      <c r="P167" s="81">
        <v>43559.88644675926</v>
      </c>
      <c r="Q167" s="79" t="s">
        <v>457</v>
      </c>
      <c r="R167" s="79"/>
      <c r="S167" s="79"/>
      <c r="T167" s="79" t="s">
        <v>711</v>
      </c>
      <c r="U167" s="82" t="s">
        <v>732</v>
      </c>
      <c r="V167" s="82" t="s">
        <v>732</v>
      </c>
      <c r="W167" s="81">
        <v>43559.88644675926</v>
      </c>
      <c r="X167" s="82" t="s">
        <v>888</v>
      </c>
      <c r="Y167" s="79"/>
      <c r="Z167" s="79"/>
      <c r="AA167" s="85" t="s">
        <v>1111</v>
      </c>
      <c r="AB167" s="79"/>
      <c r="AC167" s="79" t="b">
        <v>0</v>
      </c>
      <c r="AD167" s="79">
        <v>0</v>
      </c>
      <c r="AE167" s="85" t="s">
        <v>1289</v>
      </c>
      <c r="AF167" s="79" t="b">
        <v>0</v>
      </c>
      <c r="AG167" s="79" t="s">
        <v>1302</v>
      </c>
      <c r="AH167" s="79"/>
      <c r="AI167" s="85" t="s">
        <v>1289</v>
      </c>
      <c r="AJ167" s="79" t="b">
        <v>0</v>
      </c>
      <c r="AK167" s="79">
        <v>1</v>
      </c>
      <c r="AL167" s="85" t="s">
        <v>1165</v>
      </c>
      <c r="AM167" s="79" t="s">
        <v>1304</v>
      </c>
      <c r="AN167" s="79" t="b">
        <v>0</v>
      </c>
      <c r="AO167" s="85" t="s">
        <v>1165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11</v>
      </c>
      <c r="BK167" s="49">
        <v>100</v>
      </c>
      <c r="BL167" s="48">
        <v>11</v>
      </c>
    </row>
    <row r="168" spans="1:64" ht="15">
      <c r="A168" s="64" t="s">
        <v>259</v>
      </c>
      <c r="B168" s="64" t="s">
        <v>292</v>
      </c>
      <c r="C168" s="65" t="s">
        <v>3747</v>
      </c>
      <c r="D168" s="66">
        <v>3</v>
      </c>
      <c r="E168" s="67" t="s">
        <v>132</v>
      </c>
      <c r="F168" s="68">
        <v>35</v>
      </c>
      <c r="G168" s="65"/>
      <c r="H168" s="69"/>
      <c r="I168" s="70"/>
      <c r="J168" s="70"/>
      <c r="K168" s="34" t="s">
        <v>65</v>
      </c>
      <c r="L168" s="77">
        <v>168</v>
      </c>
      <c r="M168" s="77"/>
      <c r="N168" s="72"/>
      <c r="O168" s="79" t="s">
        <v>418</v>
      </c>
      <c r="P168" s="81">
        <v>43559.88644675926</v>
      </c>
      <c r="Q168" s="79" t="s">
        <v>457</v>
      </c>
      <c r="R168" s="79"/>
      <c r="S168" s="79"/>
      <c r="T168" s="79" t="s">
        <v>711</v>
      </c>
      <c r="U168" s="82" t="s">
        <v>732</v>
      </c>
      <c r="V168" s="82" t="s">
        <v>732</v>
      </c>
      <c r="W168" s="81">
        <v>43559.88644675926</v>
      </c>
      <c r="X168" s="82" t="s">
        <v>888</v>
      </c>
      <c r="Y168" s="79"/>
      <c r="Z168" s="79"/>
      <c r="AA168" s="85" t="s">
        <v>1111</v>
      </c>
      <c r="AB168" s="79"/>
      <c r="AC168" s="79" t="b">
        <v>0</v>
      </c>
      <c r="AD168" s="79">
        <v>0</v>
      </c>
      <c r="AE168" s="85" t="s">
        <v>1289</v>
      </c>
      <c r="AF168" s="79" t="b">
        <v>0</v>
      </c>
      <c r="AG168" s="79" t="s">
        <v>1302</v>
      </c>
      <c r="AH168" s="79"/>
      <c r="AI168" s="85" t="s">
        <v>1289</v>
      </c>
      <c r="AJ168" s="79" t="b">
        <v>0</v>
      </c>
      <c r="AK168" s="79">
        <v>1</v>
      </c>
      <c r="AL168" s="85" t="s">
        <v>1165</v>
      </c>
      <c r="AM168" s="79" t="s">
        <v>1304</v>
      </c>
      <c r="AN168" s="79" t="b">
        <v>0</v>
      </c>
      <c r="AO168" s="85" t="s">
        <v>1165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260</v>
      </c>
      <c r="B169" s="64" t="s">
        <v>292</v>
      </c>
      <c r="C169" s="65" t="s">
        <v>3747</v>
      </c>
      <c r="D169" s="66">
        <v>3</v>
      </c>
      <c r="E169" s="67" t="s">
        <v>132</v>
      </c>
      <c r="F169" s="68">
        <v>35</v>
      </c>
      <c r="G169" s="65"/>
      <c r="H169" s="69"/>
      <c r="I169" s="70"/>
      <c r="J169" s="70"/>
      <c r="K169" s="34" t="s">
        <v>65</v>
      </c>
      <c r="L169" s="77">
        <v>169</v>
      </c>
      <c r="M169" s="77"/>
      <c r="N169" s="72"/>
      <c r="O169" s="79" t="s">
        <v>418</v>
      </c>
      <c r="P169" s="81">
        <v>43560.87535879629</v>
      </c>
      <c r="Q169" s="79" t="s">
        <v>458</v>
      </c>
      <c r="R169" s="82" t="s">
        <v>614</v>
      </c>
      <c r="S169" s="79" t="s">
        <v>679</v>
      </c>
      <c r="T169" s="79" t="s">
        <v>260</v>
      </c>
      <c r="U169" s="82" t="s">
        <v>733</v>
      </c>
      <c r="V169" s="82" t="s">
        <v>733</v>
      </c>
      <c r="W169" s="81">
        <v>43560.87535879629</v>
      </c>
      <c r="X169" s="82" t="s">
        <v>889</v>
      </c>
      <c r="Y169" s="79"/>
      <c r="Z169" s="79"/>
      <c r="AA169" s="85" t="s">
        <v>1112</v>
      </c>
      <c r="AB169" s="79"/>
      <c r="AC169" s="79" t="b">
        <v>0</v>
      </c>
      <c r="AD169" s="79">
        <v>2</v>
      </c>
      <c r="AE169" s="85" t="s">
        <v>1289</v>
      </c>
      <c r="AF169" s="79" t="b">
        <v>0</v>
      </c>
      <c r="AG169" s="79" t="s">
        <v>1302</v>
      </c>
      <c r="AH169" s="79"/>
      <c r="AI169" s="85" t="s">
        <v>1289</v>
      </c>
      <c r="AJ169" s="79" t="b">
        <v>0</v>
      </c>
      <c r="AK169" s="79">
        <v>0</v>
      </c>
      <c r="AL169" s="85" t="s">
        <v>1289</v>
      </c>
      <c r="AM169" s="79" t="s">
        <v>1312</v>
      </c>
      <c r="AN169" s="79" t="b">
        <v>0</v>
      </c>
      <c r="AO169" s="85" t="s">
        <v>1112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2</v>
      </c>
      <c r="BE169" s="49">
        <v>5.128205128205129</v>
      </c>
      <c r="BF169" s="48">
        <v>0</v>
      </c>
      <c r="BG169" s="49">
        <v>0</v>
      </c>
      <c r="BH169" s="48">
        <v>0</v>
      </c>
      <c r="BI169" s="49">
        <v>0</v>
      </c>
      <c r="BJ169" s="48">
        <v>37</v>
      </c>
      <c r="BK169" s="49">
        <v>94.87179487179488</v>
      </c>
      <c r="BL169" s="48">
        <v>39</v>
      </c>
    </row>
    <row r="170" spans="1:64" ht="15">
      <c r="A170" s="64" t="s">
        <v>261</v>
      </c>
      <c r="B170" s="64" t="s">
        <v>380</v>
      </c>
      <c r="C170" s="65" t="s">
        <v>3747</v>
      </c>
      <c r="D170" s="66">
        <v>3</v>
      </c>
      <c r="E170" s="67" t="s">
        <v>132</v>
      </c>
      <c r="F170" s="68">
        <v>35</v>
      </c>
      <c r="G170" s="65"/>
      <c r="H170" s="69"/>
      <c r="I170" s="70"/>
      <c r="J170" s="70"/>
      <c r="K170" s="34" t="s">
        <v>65</v>
      </c>
      <c r="L170" s="77">
        <v>170</v>
      </c>
      <c r="M170" s="77"/>
      <c r="N170" s="72"/>
      <c r="O170" s="79" t="s">
        <v>418</v>
      </c>
      <c r="P170" s="81">
        <v>43565.44440972222</v>
      </c>
      <c r="Q170" s="79" t="s">
        <v>459</v>
      </c>
      <c r="R170" s="79"/>
      <c r="S170" s="79"/>
      <c r="T170" s="79"/>
      <c r="U170" s="79"/>
      <c r="V170" s="82" t="s">
        <v>790</v>
      </c>
      <c r="W170" s="81">
        <v>43565.44440972222</v>
      </c>
      <c r="X170" s="82" t="s">
        <v>890</v>
      </c>
      <c r="Y170" s="79"/>
      <c r="Z170" s="79"/>
      <c r="AA170" s="85" t="s">
        <v>1113</v>
      </c>
      <c r="AB170" s="79"/>
      <c r="AC170" s="79" t="b">
        <v>0</v>
      </c>
      <c r="AD170" s="79">
        <v>0</v>
      </c>
      <c r="AE170" s="85" t="s">
        <v>1289</v>
      </c>
      <c r="AF170" s="79" t="b">
        <v>0</v>
      </c>
      <c r="AG170" s="79" t="s">
        <v>1302</v>
      </c>
      <c r="AH170" s="79"/>
      <c r="AI170" s="85" t="s">
        <v>1289</v>
      </c>
      <c r="AJ170" s="79" t="b">
        <v>0</v>
      </c>
      <c r="AK170" s="79">
        <v>1</v>
      </c>
      <c r="AL170" s="85" t="s">
        <v>1128</v>
      </c>
      <c r="AM170" s="79" t="s">
        <v>1307</v>
      </c>
      <c r="AN170" s="79" t="b">
        <v>0</v>
      </c>
      <c r="AO170" s="85" t="s">
        <v>1128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3</v>
      </c>
      <c r="BD170" s="48"/>
      <c r="BE170" s="49"/>
      <c r="BF170" s="48"/>
      <c r="BG170" s="49"/>
      <c r="BH170" s="48"/>
      <c r="BI170" s="49"/>
      <c r="BJ170" s="48"/>
      <c r="BK170" s="49"/>
      <c r="BL170" s="48"/>
    </row>
    <row r="171" spans="1:64" ht="15">
      <c r="A171" s="64" t="s">
        <v>261</v>
      </c>
      <c r="B171" s="64" t="s">
        <v>292</v>
      </c>
      <c r="C171" s="65" t="s">
        <v>3747</v>
      </c>
      <c r="D171" s="66">
        <v>3</v>
      </c>
      <c r="E171" s="67" t="s">
        <v>132</v>
      </c>
      <c r="F171" s="68">
        <v>35</v>
      </c>
      <c r="G171" s="65"/>
      <c r="H171" s="69"/>
      <c r="I171" s="70"/>
      <c r="J171" s="70"/>
      <c r="K171" s="34" t="s">
        <v>65</v>
      </c>
      <c r="L171" s="77">
        <v>171</v>
      </c>
      <c r="M171" s="77"/>
      <c r="N171" s="72"/>
      <c r="O171" s="79" t="s">
        <v>418</v>
      </c>
      <c r="P171" s="81">
        <v>43565.44440972222</v>
      </c>
      <c r="Q171" s="79" t="s">
        <v>459</v>
      </c>
      <c r="R171" s="79"/>
      <c r="S171" s="79"/>
      <c r="T171" s="79"/>
      <c r="U171" s="79"/>
      <c r="V171" s="82" t="s">
        <v>790</v>
      </c>
      <c r="W171" s="81">
        <v>43565.44440972222</v>
      </c>
      <c r="X171" s="82" t="s">
        <v>890</v>
      </c>
      <c r="Y171" s="79"/>
      <c r="Z171" s="79"/>
      <c r="AA171" s="85" t="s">
        <v>1113</v>
      </c>
      <c r="AB171" s="79"/>
      <c r="AC171" s="79" t="b">
        <v>0</v>
      </c>
      <c r="AD171" s="79">
        <v>0</v>
      </c>
      <c r="AE171" s="85" t="s">
        <v>1289</v>
      </c>
      <c r="AF171" s="79" t="b">
        <v>0</v>
      </c>
      <c r="AG171" s="79" t="s">
        <v>1302</v>
      </c>
      <c r="AH171" s="79"/>
      <c r="AI171" s="85" t="s">
        <v>1289</v>
      </c>
      <c r="AJ171" s="79" t="b">
        <v>0</v>
      </c>
      <c r="AK171" s="79">
        <v>1</v>
      </c>
      <c r="AL171" s="85" t="s">
        <v>1128</v>
      </c>
      <c r="AM171" s="79" t="s">
        <v>1307</v>
      </c>
      <c r="AN171" s="79" t="b">
        <v>0</v>
      </c>
      <c r="AO171" s="85" t="s">
        <v>1128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1</v>
      </c>
      <c r="BD171" s="48"/>
      <c r="BE171" s="49"/>
      <c r="BF171" s="48"/>
      <c r="BG171" s="49"/>
      <c r="BH171" s="48"/>
      <c r="BI171" s="49"/>
      <c r="BJ171" s="48"/>
      <c r="BK171" s="49"/>
      <c r="BL171" s="48"/>
    </row>
    <row r="172" spans="1:64" ht="15">
      <c r="A172" s="64" t="s">
        <v>261</v>
      </c>
      <c r="B172" s="64" t="s">
        <v>273</v>
      </c>
      <c r="C172" s="65" t="s">
        <v>3747</v>
      </c>
      <c r="D172" s="66">
        <v>3</v>
      </c>
      <c r="E172" s="67" t="s">
        <v>132</v>
      </c>
      <c r="F172" s="68">
        <v>35</v>
      </c>
      <c r="G172" s="65"/>
      <c r="H172" s="69"/>
      <c r="I172" s="70"/>
      <c r="J172" s="70"/>
      <c r="K172" s="34" t="s">
        <v>65</v>
      </c>
      <c r="L172" s="77">
        <v>172</v>
      </c>
      <c r="M172" s="77"/>
      <c r="N172" s="72"/>
      <c r="O172" s="79" t="s">
        <v>418</v>
      </c>
      <c r="P172" s="81">
        <v>43565.44440972222</v>
      </c>
      <c r="Q172" s="79" t="s">
        <v>459</v>
      </c>
      <c r="R172" s="79"/>
      <c r="S172" s="79"/>
      <c r="T172" s="79"/>
      <c r="U172" s="79"/>
      <c r="V172" s="82" t="s">
        <v>790</v>
      </c>
      <c r="W172" s="81">
        <v>43565.44440972222</v>
      </c>
      <c r="X172" s="82" t="s">
        <v>890</v>
      </c>
      <c r="Y172" s="79"/>
      <c r="Z172" s="79"/>
      <c r="AA172" s="85" t="s">
        <v>1113</v>
      </c>
      <c r="AB172" s="79"/>
      <c r="AC172" s="79" t="b">
        <v>0</v>
      </c>
      <c r="AD172" s="79">
        <v>0</v>
      </c>
      <c r="AE172" s="85" t="s">
        <v>1289</v>
      </c>
      <c r="AF172" s="79" t="b">
        <v>0</v>
      </c>
      <c r="AG172" s="79" t="s">
        <v>1302</v>
      </c>
      <c r="AH172" s="79"/>
      <c r="AI172" s="85" t="s">
        <v>1289</v>
      </c>
      <c r="AJ172" s="79" t="b">
        <v>0</v>
      </c>
      <c r="AK172" s="79">
        <v>1</v>
      </c>
      <c r="AL172" s="85" t="s">
        <v>1128</v>
      </c>
      <c r="AM172" s="79" t="s">
        <v>1307</v>
      </c>
      <c r="AN172" s="79" t="b">
        <v>0</v>
      </c>
      <c r="AO172" s="85" t="s">
        <v>1128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3</v>
      </c>
      <c r="BD172" s="48">
        <v>2</v>
      </c>
      <c r="BE172" s="49">
        <v>10</v>
      </c>
      <c r="BF172" s="48">
        <v>0</v>
      </c>
      <c r="BG172" s="49">
        <v>0</v>
      </c>
      <c r="BH172" s="48">
        <v>0</v>
      </c>
      <c r="BI172" s="49">
        <v>0</v>
      </c>
      <c r="BJ172" s="48">
        <v>18</v>
      </c>
      <c r="BK172" s="49">
        <v>90</v>
      </c>
      <c r="BL172" s="48">
        <v>20</v>
      </c>
    </row>
    <row r="173" spans="1:64" ht="15">
      <c r="A173" s="64" t="s">
        <v>262</v>
      </c>
      <c r="B173" s="64" t="s">
        <v>262</v>
      </c>
      <c r="C173" s="65" t="s">
        <v>3750</v>
      </c>
      <c r="D173" s="66">
        <v>5.333333333333334</v>
      </c>
      <c r="E173" s="67" t="s">
        <v>136</v>
      </c>
      <c r="F173" s="68">
        <v>27.333333333333332</v>
      </c>
      <c r="G173" s="65"/>
      <c r="H173" s="69"/>
      <c r="I173" s="70"/>
      <c r="J173" s="70"/>
      <c r="K173" s="34" t="s">
        <v>65</v>
      </c>
      <c r="L173" s="77">
        <v>173</v>
      </c>
      <c r="M173" s="77"/>
      <c r="N173" s="72"/>
      <c r="O173" s="79" t="s">
        <v>176</v>
      </c>
      <c r="P173" s="81">
        <v>43565.34462962963</v>
      </c>
      <c r="Q173" s="79" t="s">
        <v>460</v>
      </c>
      <c r="R173" s="82" t="s">
        <v>615</v>
      </c>
      <c r="S173" s="79" t="s">
        <v>680</v>
      </c>
      <c r="T173" s="79"/>
      <c r="U173" s="79"/>
      <c r="V173" s="82" t="s">
        <v>791</v>
      </c>
      <c r="W173" s="81">
        <v>43565.34462962963</v>
      </c>
      <c r="X173" s="82" t="s">
        <v>891</v>
      </c>
      <c r="Y173" s="79"/>
      <c r="Z173" s="79"/>
      <c r="AA173" s="85" t="s">
        <v>1114</v>
      </c>
      <c r="AB173" s="79"/>
      <c r="AC173" s="79" t="b">
        <v>0</v>
      </c>
      <c r="AD173" s="79">
        <v>0</v>
      </c>
      <c r="AE173" s="85" t="s">
        <v>1289</v>
      </c>
      <c r="AF173" s="79" t="b">
        <v>0</v>
      </c>
      <c r="AG173" s="79" t="s">
        <v>1302</v>
      </c>
      <c r="AH173" s="79"/>
      <c r="AI173" s="85" t="s">
        <v>1289</v>
      </c>
      <c r="AJ173" s="79" t="b">
        <v>0</v>
      </c>
      <c r="AK173" s="79">
        <v>0</v>
      </c>
      <c r="AL173" s="85" t="s">
        <v>1289</v>
      </c>
      <c r="AM173" s="79" t="s">
        <v>1313</v>
      </c>
      <c r="AN173" s="79" t="b">
        <v>0</v>
      </c>
      <c r="AO173" s="85" t="s">
        <v>1114</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11</v>
      </c>
      <c r="BC173" s="78" t="str">
        <f>REPLACE(INDEX(GroupVertices[Group],MATCH(Edges[[#This Row],[Vertex 2]],GroupVertices[Vertex],0)),1,1,"")</f>
        <v>11</v>
      </c>
      <c r="BD173" s="48">
        <v>2</v>
      </c>
      <c r="BE173" s="49">
        <v>10</v>
      </c>
      <c r="BF173" s="48">
        <v>0</v>
      </c>
      <c r="BG173" s="49">
        <v>0</v>
      </c>
      <c r="BH173" s="48">
        <v>0</v>
      </c>
      <c r="BI173" s="49">
        <v>0</v>
      </c>
      <c r="BJ173" s="48">
        <v>18</v>
      </c>
      <c r="BK173" s="49">
        <v>90</v>
      </c>
      <c r="BL173" s="48">
        <v>20</v>
      </c>
    </row>
    <row r="174" spans="1:64" ht="15">
      <c r="A174" s="64" t="s">
        <v>262</v>
      </c>
      <c r="B174" s="64" t="s">
        <v>262</v>
      </c>
      <c r="C174" s="65" t="s">
        <v>3750</v>
      </c>
      <c r="D174" s="66">
        <v>5.333333333333334</v>
      </c>
      <c r="E174" s="67" t="s">
        <v>136</v>
      </c>
      <c r="F174" s="68">
        <v>27.333333333333332</v>
      </c>
      <c r="G174" s="65"/>
      <c r="H174" s="69"/>
      <c r="I174" s="70"/>
      <c r="J174" s="70"/>
      <c r="K174" s="34" t="s">
        <v>65</v>
      </c>
      <c r="L174" s="77">
        <v>174</v>
      </c>
      <c r="M174" s="77"/>
      <c r="N174" s="72"/>
      <c r="O174" s="79" t="s">
        <v>176</v>
      </c>
      <c r="P174" s="81">
        <v>43565.351435185185</v>
      </c>
      <c r="Q174" s="79" t="s">
        <v>461</v>
      </c>
      <c r="R174" s="82" t="s">
        <v>615</v>
      </c>
      <c r="S174" s="79" t="s">
        <v>680</v>
      </c>
      <c r="T174" s="79"/>
      <c r="U174" s="79"/>
      <c r="V174" s="82" t="s">
        <v>791</v>
      </c>
      <c r="W174" s="81">
        <v>43565.351435185185</v>
      </c>
      <c r="X174" s="82" t="s">
        <v>892</v>
      </c>
      <c r="Y174" s="79"/>
      <c r="Z174" s="79"/>
      <c r="AA174" s="85" t="s">
        <v>1115</v>
      </c>
      <c r="AB174" s="79"/>
      <c r="AC174" s="79" t="b">
        <v>0</v>
      </c>
      <c r="AD174" s="79">
        <v>0</v>
      </c>
      <c r="AE174" s="85" t="s">
        <v>1289</v>
      </c>
      <c r="AF174" s="79" t="b">
        <v>0</v>
      </c>
      <c r="AG174" s="79" t="s">
        <v>1302</v>
      </c>
      <c r="AH174" s="79"/>
      <c r="AI174" s="85" t="s">
        <v>1289</v>
      </c>
      <c r="AJ174" s="79" t="b">
        <v>0</v>
      </c>
      <c r="AK174" s="79">
        <v>0</v>
      </c>
      <c r="AL174" s="85" t="s">
        <v>1289</v>
      </c>
      <c r="AM174" s="79" t="s">
        <v>1313</v>
      </c>
      <c r="AN174" s="79" t="b">
        <v>0</v>
      </c>
      <c r="AO174" s="85" t="s">
        <v>1115</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11</v>
      </c>
      <c r="BC174" s="78" t="str">
        <f>REPLACE(INDEX(GroupVertices[Group],MATCH(Edges[[#This Row],[Vertex 2]],GroupVertices[Vertex],0)),1,1,"")</f>
        <v>11</v>
      </c>
      <c r="BD174" s="48">
        <v>2</v>
      </c>
      <c r="BE174" s="49">
        <v>10.526315789473685</v>
      </c>
      <c r="BF174" s="48">
        <v>0</v>
      </c>
      <c r="BG174" s="49">
        <v>0</v>
      </c>
      <c r="BH174" s="48">
        <v>0</v>
      </c>
      <c r="BI174" s="49">
        <v>0</v>
      </c>
      <c r="BJ174" s="48">
        <v>17</v>
      </c>
      <c r="BK174" s="49">
        <v>89.47368421052632</v>
      </c>
      <c r="BL174" s="48">
        <v>19</v>
      </c>
    </row>
    <row r="175" spans="1:64" ht="15">
      <c r="A175" s="64" t="s">
        <v>262</v>
      </c>
      <c r="B175" s="64" t="s">
        <v>262</v>
      </c>
      <c r="C175" s="65" t="s">
        <v>3750</v>
      </c>
      <c r="D175" s="66">
        <v>5.333333333333334</v>
      </c>
      <c r="E175" s="67" t="s">
        <v>136</v>
      </c>
      <c r="F175" s="68">
        <v>27.333333333333332</v>
      </c>
      <c r="G175" s="65"/>
      <c r="H175" s="69"/>
      <c r="I175" s="70"/>
      <c r="J175" s="70"/>
      <c r="K175" s="34" t="s">
        <v>65</v>
      </c>
      <c r="L175" s="77">
        <v>175</v>
      </c>
      <c r="M175" s="77"/>
      <c r="N175" s="72"/>
      <c r="O175" s="79" t="s">
        <v>176</v>
      </c>
      <c r="P175" s="81">
        <v>43565.44616898148</v>
      </c>
      <c r="Q175" s="79" t="s">
        <v>462</v>
      </c>
      <c r="R175" s="82" t="s">
        <v>615</v>
      </c>
      <c r="S175" s="79" t="s">
        <v>680</v>
      </c>
      <c r="T175" s="79"/>
      <c r="U175" s="79"/>
      <c r="V175" s="82" t="s">
        <v>791</v>
      </c>
      <c r="W175" s="81">
        <v>43565.44616898148</v>
      </c>
      <c r="X175" s="82" t="s">
        <v>893</v>
      </c>
      <c r="Y175" s="79"/>
      <c r="Z175" s="79"/>
      <c r="AA175" s="85" t="s">
        <v>1116</v>
      </c>
      <c r="AB175" s="79"/>
      <c r="AC175" s="79" t="b">
        <v>0</v>
      </c>
      <c r="AD175" s="79">
        <v>0</v>
      </c>
      <c r="AE175" s="85" t="s">
        <v>1289</v>
      </c>
      <c r="AF175" s="79" t="b">
        <v>0</v>
      </c>
      <c r="AG175" s="79" t="s">
        <v>1302</v>
      </c>
      <c r="AH175" s="79"/>
      <c r="AI175" s="85" t="s">
        <v>1289</v>
      </c>
      <c r="AJ175" s="79" t="b">
        <v>0</v>
      </c>
      <c r="AK175" s="79">
        <v>0</v>
      </c>
      <c r="AL175" s="85" t="s">
        <v>1289</v>
      </c>
      <c r="AM175" s="79" t="s">
        <v>1313</v>
      </c>
      <c r="AN175" s="79" t="b">
        <v>0</v>
      </c>
      <c r="AO175" s="85" t="s">
        <v>1116</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11</v>
      </c>
      <c r="BC175" s="78" t="str">
        <f>REPLACE(INDEX(GroupVertices[Group],MATCH(Edges[[#This Row],[Vertex 2]],GroupVertices[Vertex],0)),1,1,"")</f>
        <v>11</v>
      </c>
      <c r="BD175" s="48">
        <v>2</v>
      </c>
      <c r="BE175" s="49">
        <v>9.523809523809524</v>
      </c>
      <c r="BF175" s="48">
        <v>0</v>
      </c>
      <c r="BG175" s="49">
        <v>0</v>
      </c>
      <c r="BH175" s="48">
        <v>0</v>
      </c>
      <c r="BI175" s="49">
        <v>0</v>
      </c>
      <c r="BJ175" s="48">
        <v>19</v>
      </c>
      <c r="BK175" s="49">
        <v>90.47619047619048</v>
      </c>
      <c r="BL175" s="48">
        <v>21</v>
      </c>
    </row>
    <row r="176" spans="1:64" ht="15">
      <c r="A176" s="64" t="s">
        <v>263</v>
      </c>
      <c r="B176" s="64" t="s">
        <v>381</v>
      </c>
      <c r="C176" s="65" t="s">
        <v>3747</v>
      </c>
      <c r="D176" s="66">
        <v>3</v>
      </c>
      <c r="E176" s="67" t="s">
        <v>132</v>
      </c>
      <c r="F176" s="68">
        <v>35</v>
      </c>
      <c r="G176" s="65"/>
      <c r="H176" s="69"/>
      <c r="I176" s="70"/>
      <c r="J176" s="70"/>
      <c r="K176" s="34" t="s">
        <v>65</v>
      </c>
      <c r="L176" s="77">
        <v>176</v>
      </c>
      <c r="M176" s="77"/>
      <c r="N176" s="72"/>
      <c r="O176" s="79" t="s">
        <v>418</v>
      </c>
      <c r="P176" s="81">
        <v>43565.56153935185</v>
      </c>
      <c r="Q176" s="79" t="s">
        <v>463</v>
      </c>
      <c r="R176" s="79"/>
      <c r="S176" s="79"/>
      <c r="T176" s="79"/>
      <c r="U176" s="79"/>
      <c r="V176" s="82" t="s">
        <v>792</v>
      </c>
      <c r="W176" s="81">
        <v>43565.56153935185</v>
      </c>
      <c r="X176" s="82" t="s">
        <v>894</v>
      </c>
      <c r="Y176" s="79"/>
      <c r="Z176" s="79"/>
      <c r="AA176" s="85" t="s">
        <v>1117</v>
      </c>
      <c r="AB176" s="79"/>
      <c r="AC176" s="79" t="b">
        <v>0</v>
      </c>
      <c r="AD176" s="79">
        <v>0</v>
      </c>
      <c r="AE176" s="85" t="s">
        <v>1289</v>
      </c>
      <c r="AF176" s="79" t="b">
        <v>0</v>
      </c>
      <c r="AG176" s="79" t="s">
        <v>1302</v>
      </c>
      <c r="AH176" s="79"/>
      <c r="AI176" s="85" t="s">
        <v>1289</v>
      </c>
      <c r="AJ176" s="79" t="b">
        <v>0</v>
      </c>
      <c r="AK176" s="79">
        <v>3</v>
      </c>
      <c r="AL176" s="85" t="s">
        <v>1263</v>
      </c>
      <c r="AM176" s="79" t="s">
        <v>1304</v>
      </c>
      <c r="AN176" s="79" t="b">
        <v>0</v>
      </c>
      <c r="AO176" s="85" t="s">
        <v>1263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0</v>
      </c>
      <c r="BE176" s="49">
        <v>0</v>
      </c>
      <c r="BF176" s="48">
        <v>0</v>
      </c>
      <c r="BG176" s="49">
        <v>0</v>
      </c>
      <c r="BH176" s="48">
        <v>0</v>
      </c>
      <c r="BI176" s="49">
        <v>0</v>
      </c>
      <c r="BJ176" s="48">
        <v>22</v>
      </c>
      <c r="BK176" s="49">
        <v>100</v>
      </c>
      <c r="BL176" s="48">
        <v>22</v>
      </c>
    </row>
    <row r="177" spans="1:64" ht="15">
      <c r="A177" s="64" t="s">
        <v>263</v>
      </c>
      <c r="B177" s="64" t="s">
        <v>380</v>
      </c>
      <c r="C177" s="65" t="s">
        <v>3747</v>
      </c>
      <c r="D177" s="66">
        <v>3</v>
      </c>
      <c r="E177" s="67" t="s">
        <v>132</v>
      </c>
      <c r="F177" s="68">
        <v>35</v>
      </c>
      <c r="G177" s="65"/>
      <c r="H177" s="69"/>
      <c r="I177" s="70"/>
      <c r="J177" s="70"/>
      <c r="K177" s="34" t="s">
        <v>65</v>
      </c>
      <c r="L177" s="77">
        <v>177</v>
      </c>
      <c r="M177" s="77"/>
      <c r="N177" s="72"/>
      <c r="O177" s="79" t="s">
        <v>418</v>
      </c>
      <c r="P177" s="81">
        <v>43565.56153935185</v>
      </c>
      <c r="Q177" s="79" t="s">
        <v>463</v>
      </c>
      <c r="R177" s="79"/>
      <c r="S177" s="79"/>
      <c r="T177" s="79"/>
      <c r="U177" s="79"/>
      <c r="V177" s="82" t="s">
        <v>792</v>
      </c>
      <c r="W177" s="81">
        <v>43565.56153935185</v>
      </c>
      <c r="X177" s="82" t="s">
        <v>894</v>
      </c>
      <c r="Y177" s="79"/>
      <c r="Z177" s="79"/>
      <c r="AA177" s="85" t="s">
        <v>1117</v>
      </c>
      <c r="AB177" s="79"/>
      <c r="AC177" s="79" t="b">
        <v>0</v>
      </c>
      <c r="AD177" s="79">
        <v>0</v>
      </c>
      <c r="AE177" s="85" t="s">
        <v>1289</v>
      </c>
      <c r="AF177" s="79" t="b">
        <v>0</v>
      </c>
      <c r="AG177" s="79" t="s">
        <v>1302</v>
      </c>
      <c r="AH177" s="79"/>
      <c r="AI177" s="85" t="s">
        <v>1289</v>
      </c>
      <c r="AJ177" s="79" t="b">
        <v>0</v>
      </c>
      <c r="AK177" s="79">
        <v>3</v>
      </c>
      <c r="AL177" s="85" t="s">
        <v>1263</v>
      </c>
      <c r="AM177" s="79" t="s">
        <v>1304</v>
      </c>
      <c r="AN177" s="79" t="b">
        <v>0</v>
      </c>
      <c r="AO177" s="85" t="s">
        <v>1263</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c r="BE177" s="49"/>
      <c r="BF177" s="48"/>
      <c r="BG177" s="49"/>
      <c r="BH177" s="48"/>
      <c r="BI177" s="49"/>
      <c r="BJ177" s="48"/>
      <c r="BK177" s="49"/>
      <c r="BL177" s="48"/>
    </row>
    <row r="178" spans="1:64" ht="15">
      <c r="A178" s="64" t="s">
        <v>263</v>
      </c>
      <c r="B178" s="64" t="s">
        <v>303</v>
      </c>
      <c r="C178" s="65" t="s">
        <v>3747</v>
      </c>
      <c r="D178" s="66">
        <v>3</v>
      </c>
      <c r="E178" s="67" t="s">
        <v>132</v>
      </c>
      <c r="F178" s="68">
        <v>35</v>
      </c>
      <c r="G178" s="65"/>
      <c r="H178" s="69"/>
      <c r="I178" s="70"/>
      <c r="J178" s="70"/>
      <c r="K178" s="34" t="s">
        <v>65</v>
      </c>
      <c r="L178" s="77">
        <v>178</v>
      </c>
      <c r="M178" s="77"/>
      <c r="N178" s="72"/>
      <c r="O178" s="79" t="s">
        <v>418</v>
      </c>
      <c r="P178" s="81">
        <v>43565.56153935185</v>
      </c>
      <c r="Q178" s="79" t="s">
        <v>463</v>
      </c>
      <c r="R178" s="79"/>
      <c r="S178" s="79"/>
      <c r="T178" s="79"/>
      <c r="U178" s="79"/>
      <c r="V178" s="82" t="s">
        <v>792</v>
      </c>
      <c r="W178" s="81">
        <v>43565.56153935185</v>
      </c>
      <c r="X178" s="82" t="s">
        <v>894</v>
      </c>
      <c r="Y178" s="79"/>
      <c r="Z178" s="79"/>
      <c r="AA178" s="85" t="s">
        <v>1117</v>
      </c>
      <c r="AB178" s="79"/>
      <c r="AC178" s="79" t="b">
        <v>0</v>
      </c>
      <c r="AD178" s="79">
        <v>0</v>
      </c>
      <c r="AE178" s="85" t="s">
        <v>1289</v>
      </c>
      <c r="AF178" s="79" t="b">
        <v>0</v>
      </c>
      <c r="AG178" s="79" t="s">
        <v>1302</v>
      </c>
      <c r="AH178" s="79"/>
      <c r="AI178" s="85" t="s">
        <v>1289</v>
      </c>
      <c r="AJ178" s="79" t="b">
        <v>0</v>
      </c>
      <c r="AK178" s="79">
        <v>3</v>
      </c>
      <c r="AL178" s="85" t="s">
        <v>1263</v>
      </c>
      <c r="AM178" s="79" t="s">
        <v>1304</v>
      </c>
      <c r="AN178" s="79" t="b">
        <v>0</v>
      </c>
      <c r="AO178" s="85" t="s">
        <v>1263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2</v>
      </c>
      <c r="BD178" s="48"/>
      <c r="BE178" s="49"/>
      <c r="BF178" s="48"/>
      <c r="BG178" s="49"/>
      <c r="BH178" s="48"/>
      <c r="BI178" s="49"/>
      <c r="BJ178" s="48"/>
      <c r="BK178" s="49"/>
      <c r="BL178" s="48"/>
    </row>
    <row r="179" spans="1:64" ht="15">
      <c r="A179" s="64" t="s">
        <v>264</v>
      </c>
      <c r="B179" s="64" t="s">
        <v>380</v>
      </c>
      <c r="C179" s="65" t="s">
        <v>3747</v>
      </c>
      <c r="D179" s="66">
        <v>3</v>
      </c>
      <c r="E179" s="67" t="s">
        <v>132</v>
      </c>
      <c r="F179" s="68">
        <v>35</v>
      </c>
      <c r="G179" s="65"/>
      <c r="H179" s="69"/>
      <c r="I179" s="70"/>
      <c r="J179" s="70"/>
      <c r="K179" s="34" t="s">
        <v>65</v>
      </c>
      <c r="L179" s="77">
        <v>179</v>
      </c>
      <c r="M179" s="77"/>
      <c r="N179" s="72"/>
      <c r="O179" s="79" t="s">
        <v>418</v>
      </c>
      <c r="P179" s="81">
        <v>43565.56721064815</v>
      </c>
      <c r="Q179" s="79" t="s">
        <v>464</v>
      </c>
      <c r="R179" s="82" t="s">
        <v>616</v>
      </c>
      <c r="S179" s="79" t="s">
        <v>671</v>
      </c>
      <c r="T179" s="79"/>
      <c r="U179" s="79"/>
      <c r="V179" s="82" t="s">
        <v>793</v>
      </c>
      <c r="W179" s="81">
        <v>43565.56721064815</v>
      </c>
      <c r="X179" s="82" t="s">
        <v>895</v>
      </c>
      <c r="Y179" s="79"/>
      <c r="Z179" s="79"/>
      <c r="AA179" s="85" t="s">
        <v>1118</v>
      </c>
      <c r="AB179" s="79"/>
      <c r="AC179" s="79" t="b">
        <v>0</v>
      </c>
      <c r="AD179" s="79">
        <v>0</v>
      </c>
      <c r="AE179" s="85" t="s">
        <v>1289</v>
      </c>
      <c r="AF179" s="79" t="b">
        <v>0</v>
      </c>
      <c r="AG179" s="79" t="s">
        <v>1302</v>
      </c>
      <c r="AH179" s="79"/>
      <c r="AI179" s="85" t="s">
        <v>1289</v>
      </c>
      <c r="AJ179" s="79" t="b">
        <v>0</v>
      </c>
      <c r="AK179" s="79">
        <v>0</v>
      </c>
      <c r="AL179" s="85" t="s">
        <v>1289</v>
      </c>
      <c r="AM179" s="79" t="s">
        <v>1305</v>
      </c>
      <c r="AN179" s="79" t="b">
        <v>0</v>
      </c>
      <c r="AO179" s="85" t="s">
        <v>1118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3</v>
      </c>
      <c r="BC179" s="78" t="str">
        <f>REPLACE(INDEX(GroupVertices[Group],MATCH(Edges[[#This Row],[Vertex 2]],GroupVertices[Vertex],0)),1,1,"")</f>
        <v>3</v>
      </c>
      <c r="BD179" s="48"/>
      <c r="BE179" s="49"/>
      <c r="BF179" s="48"/>
      <c r="BG179" s="49"/>
      <c r="BH179" s="48"/>
      <c r="BI179" s="49"/>
      <c r="BJ179" s="48"/>
      <c r="BK179" s="49"/>
      <c r="BL179" s="48"/>
    </row>
    <row r="180" spans="1:64" ht="15">
      <c r="A180" s="64" t="s">
        <v>264</v>
      </c>
      <c r="B180" s="64" t="s">
        <v>292</v>
      </c>
      <c r="C180" s="65" t="s">
        <v>3747</v>
      </c>
      <c r="D180" s="66">
        <v>3</v>
      </c>
      <c r="E180" s="67" t="s">
        <v>132</v>
      </c>
      <c r="F180" s="68">
        <v>35</v>
      </c>
      <c r="G180" s="65"/>
      <c r="H180" s="69"/>
      <c r="I180" s="70"/>
      <c r="J180" s="70"/>
      <c r="K180" s="34" t="s">
        <v>65</v>
      </c>
      <c r="L180" s="77">
        <v>180</v>
      </c>
      <c r="M180" s="77"/>
      <c r="N180" s="72"/>
      <c r="O180" s="79" t="s">
        <v>418</v>
      </c>
      <c r="P180" s="81">
        <v>43565.56721064815</v>
      </c>
      <c r="Q180" s="79" t="s">
        <v>464</v>
      </c>
      <c r="R180" s="82" t="s">
        <v>616</v>
      </c>
      <c r="S180" s="79" t="s">
        <v>671</v>
      </c>
      <c r="T180" s="79"/>
      <c r="U180" s="79"/>
      <c r="V180" s="82" t="s">
        <v>793</v>
      </c>
      <c r="W180" s="81">
        <v>43565.56721064815</v>
      </c>
      <c r="X180" s="82" t="s">
        <v>895</v>
      </c>
      <c r="Y180" s="79"/>
      <c r="Z180" s="79"/>
      <c r="AA180" s="85" t="s">
        <v>1118</v>
      </c>
      <c r="AB180" s="79"/>
      <c r="AC180" s="79" t="b">
        <v>0</v>
      </c>
      <c r="AD180" s="79">
        <v>0</v>
      </c>
      <c r="AE180" s="85" t="s">
        <v>1289</v>
      </c>
      <c r="AF180" s="79" t="b">
        <v>0</v>
      </c>
      <c r="AG180" s="79" t="s">
        <v>1302</v>
      </c>
      <c r="AH180" s="79"/>
      <c r="AI180" s="85" t="s">
        <v>1289</v>
      </c>
      <c r="AJ180" s="79" t="b">
        <v>0</v>
      </c>
      <c r="AK180" s="79">
        <v>0</v>
      </c>
      <c r="AL180" s="85" t="s">
        <v>1289</v>
      </c>
      <c r="AM180" s="79" t="s">
        <v>1305</v>
      </c>
      <c r="AN180" s="79" t="b">
        <v>0</v>
      </c>
      <c r="AO180" s="85" t="s">
        <v>1118</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1</v>
      </c>
      <c r="BD180" s="48">
        <v>1</v>
      </c>
      <c r="BE180" s="49">
        <v>5.882352941176471</v>
      </c>
      <c r="BF180" s="48">
        <v>0</v>
      </c>
      <c r="BG180" s="49">
        <v>0</v>
      </c>
      <c r="BH180" s="48">
        <v>0</v>
      </c>
      <c r="BI180" s="49">
        <v>0</v>
      </c>
      <c r="BJ180" s="48">
        <v>16</v>
      </c>
      <c r="BK180" s="49">
        <v>94.11764705882354</v>
      </c>
      <c r="BL180" s="48">
        <v>17</v>
      </c>
    </row>
    <row r="181" spans="1:64" ht="15">
      <c r="A181" s="64" t="s">
        <v>265</v>
      </c>
      <c r="B181" s="64" t="s">
        <v>380</v>
      </c>
      <c r="C181" s="65" t="s">
        <v>3747</v>
      </c>
      <c r="D181" s="66">
        <v>3</v>
      </c>
      <c r="E181" s="67" t="s">
        <v>132</v>
      </c>
      <c r="F181" s="68">
        <v>35</v>
      </c>
      <c r="G181" s="65"/>
      <c r="H181" s="69"/>
      <c r="I181" s="70"/>
      <c r="J181" s="70"/>
      <c r="K181" s="34" t="s">
        <v>65</v>
      </c>
      <c r="L181" s="77">
        <v>181</v>
      </c>
      <c r="M181" s="77"/>
      <c r="N181" s="72"/>
      <c r="O181" s="79" t="s">
        <v>418</v>
      </c>
      <c r="P181" s="81">
        <v>43565.577314814815</v>
      </c>
      <c r="Q181" s="79" t="s">
        <v>465</v>
      </c>
      <c r="R181" s="79"/>
      <c r="S181" s="79"/>
      <c r="T181" s="79"/>
      <c r="U181" s="79"/>
      <c r="V181" s="82" t="s">
        <v>794</v>
      </c>
      <c r="W181" s="81">
        <v>43565.577314814815</v>
      </c>
      <c r="X181" s="82" t="s">
        <v>896</v>
      </c>
      <c r="Y181" s="79"/>
      <c r="Z181" s="79"/>
      <c r="AA181" s="85" t="s">
        <v>1119</v>
      </c>
      <c r="AB181" s="79"/>
      <c r="AC181" s="79" t="b">
        <v>0</v>
      </c>
      <c r="AD181" s="79">
        <v>0</v>
      </c>
      <c r="AE181" s="85" t="s">
        <v>1289</v>
      </c>
      <c r="AF181" s="79" t="b">
        <v>0</v>
      </c>
      <c r="AG181" s="79" t="s">
        <v>1302</v>
      </c>
      <c r="AH181" s="79"/>
      <c r="AI181" s="85" t="s">
        <v>1289</v>
      </c>
      <c r="AJ181" s="79" t="b">
        <v>0</v>
      </c>
      <c r="AK181" s="79">
        <v>2</v>
      </c>
      <c r="AL181" s="85" t="s">
        <v>1166</v>
      </c>
      <c r="AM181" s="79" t="s">
        <v>1307</v>
      </c>
      <c r="AN181" s="79" t="b">
        <v>0</v>
      </c>
      <c r="AO181" s="85" t="s">
        <v>1166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3</v>
      </c>
      <c r="BC181" s="78" t="str">
        <f>REPLACE(INDEX(GroupVertices[Group],MATCH(Edges[[#This Row],[Vertex 2]],GroupVertices[Vertex],0)),1,1,"")</f>
        <v>3</v>
      </c>
      <c r="BD181" s="48"/>
      <c r="BE181" s="49"/>
      <c r="BF181" s="48"/>
      <c r="BG181" s="49"/>
      <c r="BH181" s="48"/>
      <c r="BI181" s="49"/>
      <c r="BJ181" s="48"/>
      <c r="BK181" s="49"/>
      <c r="BL181" s="48"/>
    </row>
    <row r="182" spans="1:64" ht="15">
      <c r="A182" s="64" t="s">
        <v>265</v>
      </c>
      <c r="B182" s="64" t="s">
        <v>292</v>
      </c>
      <c r="C182" s="65" t="s">
        <v>3747</v>
      </c>
      <c r="D182" s="66">
        <v>3</v>
      </c>
      <c r="E182" s="67" t="s">
        <v>132</v>
      </c>
      <c r="F182" s="68">
        <v>35</v>
      </c>
      <c r="G182" s="65"/>
      <c r="H182" s="69"/>
      <c r="I182" s="70"/>
      <c r="J182" s="70"/>
      <c r="K182" s="34" t="s">
        <v>65</v>
      </c>
      <c r="L182" s="77">
        <v>182</v>
      </c>
      <c r="M182" s="77"/>
      <c r="N182" s="72"/>
      <c r="O182" s="79" t="s">
        <v>418</v>
      </c>
      <c r="P182" s="81">
        <v>43565.577314814815</v>
      </c>
      <c r="Q182" s="79" t="s">
        <v>465</v>
      </c>
      <c r="R182" s="79"/>
      <c r="S182" s="79"/>
      <c r="T182" s="79"/>
      <c r="U182" s="79"/>
      <c r="V182" s="82" t="s">
        <v>794</v>
      </c>
      <c r="W182" s="81">
        <v>43565.577314814815</v>
      </c>
      <c r="X182" s="82" t="s">
        <v>896</v>
      </c>
      <c r="Y182" s="79"/>
      <c r="Z182" s="79"/>
      <c r="AA182" s="85" t="s">
        <v>1119</v>
      </c>
      <c r="AB182" s="79"/>
      <c r="AC182" s="79" t="b">
        <v>0</v>
      </c>
      <c r="AD182" s="79">
        <v>0</v>
      </c>
      <c r="AE182" s="85" t="s">
        <v>1289</v>
      </c>
      <c r="AF182" s="79" t="b">
        <v>0</v>
      </c>
      <c r="AG182" s="79" t="s">
        <v>1302</v>
      </c>
      <c r="AH182" s="79"/>
      <c r="AI182" s="85" t="s">
        <v>1289</v>
      </c>
      <c r="AJ182" s="79" t="b">
        <v>0</v>
      </c>
      <c r="AK182" s="79">
        <v>2</v>
      </c>
      <c r="AL182" s="85" t="s">
        <v>1166</v>
      </c>
      <c r="AM182" s="79" t="s">
        <v>1307</v>
      </c>
      <c r="AN182" s="79" t="b">
        <v>0</v>
      </c>
      <c r="AO182" s="85" t="s">
        <v>1166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1</v>
      </c>
      <c r="BD182" s="48"/>
      <c r="BE182" s="49"/>
      <c r="BF182" s="48"/>
      <c r="BG182" s="49"/>
      <c r="BH182" s="48"/>
      <c r="BI182" s="49"/>
      <c r="BJ182" s="48"/>
      <c r="BK182" s="49"/>
      <c r="BL182" s="48"/>
    </row>
    <row r="183" spans="1:64" ht="15">
      <c r="A183" s="64" t="s">
        <v>265</v>
      </c>
      <c r="B183" s="64" t="s">
        <v>296</v>
      </c>
      <c r="C183" s="65" t="s">
        <v>3747</v>
      </c>
      <c r="D183" s="66">
        <v>3</v>
      </c>
      <c r="E183" s="67" t="s">
        <v>132</v>
      </c>
      <c r="F183" s="68">
        <v>35</v>
      </c>
      <c r="G183" s="65"/>
      <c r="H183" s="69"/>
      <c r="I183" s="70"/>
      <c r="J183" s="70"/>
      <c r="K183" s="34" t="s">
        <v>65</v>
      </c>
      <c r="L183" s="77">
        <v>183</v>
      </c>
      <c r="M183" s="77"/>
      <c r="N183" s="72"/>
      <c r="O183" s="79" t="s">
        <v>418</v>
      </c>
      <c r="P183" s="81">
        <v>43565.577314814815</v>
      </c>
      <c r="Q183" s="79" t="s">
        <v>465</v>
      </c>
      <c r="R183" s="79"/>
      <c r="S183" s="79"/>
      <c r="T183" s="79"/>
      <c r="U183" s="79"/>
      <c r="V183" s="82" t="s">
        <v>794</v>
      </c>
      <c r="W183" s="81">
        <v>43565.577314814815</v>
      </c>
      <c r="X183" s="82" t="s">
        <v>896</v>
      </c>
      <c r="Y183" s="79"/>
      <c r="Z183" s="79"/>
      <c r="AA183" s="85" t="s">
        <v>1119</v>
      </c>
      <c r="AB183" s="79"/>
      <c r="AC183" s="79" t="b">
        <v>0</v>
      </c>
      <c r="AD183" s="79">
        <v>0</v>
      </c>
      <c r="AE183" s="85" t="s">
        <v>1289</v>
      </c>
      <c r="AF183" s="79" t="b">
        <v>0</v>
      </c>
      <c r="AG183" s="79" t="s">
        <v>1302</v>
      </c>
      <c r="AH183" s="79"/>
      <c r="AI183" s="85" t="s">
        <v>1289</v>
      </c>
      <c r="AJ183" s="79" t="b">
        <v>0</v>
      </c>
      <c r="AK183" s="79">
        <v>2</v>
      </c>
      <c r="AL183" s="85" t="s">
        <v>1166</v>
      </c>
      <c r="AM183" s="79" t="s">
        <v>1307</v>
      </c>
      <c r="AN183" s="79" t="b">
        <v>0</v>
      </c>
      <c r="AO183" s="85" t="s">
        <v>1166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v>1</v>
      </c>
      <c r="BE183" s="49">
        <v>5.2631578947368425</v>
      </c>
      <c r="BF183" s="48">
        <v>0</v>
      </c>
      <c r="BG183" s="49">
        <v>0</v>
      </c>
      <c r="BH183" s="48">
        <v>0</v>
      </c>
      <c r="BI183" s="49">
        <v>0</v>
      </c>
      <c r="BJ183" s="48">
        <v>18</v>
      </c>
      <c r="BK183" s="49">
        <v>94.73684210526316</v>
      </c>
      <c r="BL183" s="48">
        <v>19</v>
      </c>
    </row>
    <row r="184" spans="1:64" ht="15">
      <c r="A184" s="64" t="s">
        <v>266</v>
      </c>
      <c r="B184" s="64" t="s">
        <v>380</v>
      </c>
      <c r="C184" s="65" t="s">
        <v>3747</v>
      </c>
      <c r="D184" s="66">
        <v>3</v>
      </c>
      <c r="E184" s="67" t="s">
        <v>132</v>
      </c>
      <c r="F184" s="68">
        <v>35</v>
      </c>
      <c r="G184" s="65"/>
      <c r="H184" s="69"/>
      <c r="I184" s="70"/>
      <c r="J184" s="70"/>
      <c r="K184" s="34" t="s">
        <v>65</v>
      </c>
      <c r="L184" s="77">
        <v>184</v>
      </c>
      <c r="M184" s="77"/>
      <c r="N184" s="72"/>
      <c r="O184" s="79" t="s">
        <v>418</v>
      </c>
      <c r="P184" s="81">
        <v>43565.586493055554</v>
      </c>
      <c r="Q184" s="79" t="s">
        <v>466</v>
      </c>
      <c r="R184" s="79"/>
      <c r="S184" s="79"/>
      <c r="T184" s="79"/>
      <c r="U184" s="79"/>
      <c r="V184" s="82" t="s">
        <v>795</v>
      </c>
      <c r="W184" s="81">
        <v>43565.586493055554</v>
      </c>
      <c r="X184" s="82" t="s">
        <v>897</v>
      </c>
      <c r="Y184" s="79"/>
      <c r="Z184" s="79"/>
      <c r="AA184" s="85" t="s">
        <v>1120</v>
      </c>
      <c r="AB184" s="79"/>
      <c r="AC184" s="79" t="b">
        <v>0</v>
      </c>
      <c r="AD184" s="79">
        <v>0</v>
      </c>
      <c r="AE184" s="85" t="s">
        <v>1289</v>
      </c>
      <c r="AF184" s="79" t="b">
        <v>0</v>
      </c>
      <c r="AG184" s="79" t="s">
        <v>1302</v>
      </c>
      <c r="AH184" s="79"/>
      <c r="AI184" s="85" t="s">
        <v>1289</v>
      </c>
      <c r="AJ184" s="79" t="b">
        <v>0</v>
      </c>
      <c r="AK184" s="79">
        <v>3</v>
      </c>
      <c r="AL184" s="85" t="s">
        <v>1276</v>
      </c>
      <c r="AM184" s="79" t="s">
        <v>1304</v>
      </c>
      <c r="AN184" s="79" t="b">
        <v>0</v>
      </c>
      <c r="AO184" s="85" t="s">
        <v>1276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3</v>
      </c>
      <c r="BC184" s="78" t="str">
        <f>REPLACE(INDEX(GroupVertices[Group],MATCH(Edges[[#This Row],[Vertex 2]],GroupVertices[Vertex],0)),1,1,"")</f>
        <v>3</v>
      </c>
      <c r="BD184" s="48"/>
      <c r="BE184" s="49"/>
      <c r="BF184" s="48"/>
      <c r="BG184" s="49"/>
      <c r="BH184" s="48"/>
      <c r="BI184" s="49"/>
      <c r="BJ184" s="48"/>
      <c r="BK184" s="49"/>
      <c r="BL184" s="48"/>
    </row>
    <row r="185" spans="1:64" ht="15">
      <c r="A185" s="64" t="s">
        <v>266</v>
      </c>
      <c r="B185" s="64" t="s">
        <v>292</v>
      </c>
      <c r="C185" s="65" t="s">
        <v>3747</v>
      </c>
      <c r="D185" s="66">
        <v>3</v>
      </c>
      <c r="E185" s="67" t="s">
        <v>132</v>
      </c>
      <c r="F185" s="68">
        <v>35</v>
      </c>
      <c r="G185" s="65"/>
      <c r="H185" s="69"/>
      <c r="I185" s="70"/>
      <c r="J185" s="70"/>
      <c r="K185" s="34" t="s">
        <v>65</v>
      </c>
      <c r="L185" s="77">
        <v>185</v>
      </c>
      <c r="M185" s="77"/>
      <c r="N185" s="72"/>
      <c r="O185" s="79" t="s">
        <v>418</v>
      </c>
      <c r="P185" s="81">
        <v>43565.586493055554</v>
      </c>
      <c r="Q185" s="79" t="s">
        <v>466</v>
      </c>
      <c r="R185" s="79"/>
      <c r="S185" s="79"/>
      <c r="T185" s="79"/>
      <c r="U185" s="79"/>
      <c r="V185" s="82" t="s">
        <v>795</v>
      </c>
      <c r="W185" s="81">
        <v>43565.586493055554</v>
      </c>
      <c r="X185" s="82" t="s">
        <v>897</v>
      </c>
      <c r="Y185" s="79"/>
      <c r="Z185" s="79"/>
      <c r="AA185" s="85" t="s">
        <v>1120</v>
      </c>
      <c r="AB185" s="79"/>
      <c r="AC185" s="79" t="b">
        <v>0</v>
      </c>
      <c r="AD185" s="79">
        <v>0</v>
      </c>
      <c r="AE185" s="85" t="s">
        <v>1289</v>
      </c>
      <c r="AF185" s="79" t="b">
        <v>0</v>
      </c>
      <c r="AG185" s="79" t="s">
        <v>1302</v>
      </c>
      <c r="AH185" s="79"/>
      <c r="AI185" s="85" t="s">
        <v>1289</v>
      </c>
      <c r="AJ185" s="79" t="b">
        <v>0</v>
      </c>
      <c r="AK185" s="79">
        <v>3</v>
      </c>
      <c r="AL185" s="85" t="s">
        <v>1276</v>
      </c>
      <c r="AM185" s="79" t="s">
        <v>1304</v>
      </c>
      <c r="AN185" s="79" t="b">
        <v>0</v>
      </c>
      <c r="AO185" s="85" t="s">
        <v>1276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1</v>
      </c>
      <c r="BD185" s="48">
        <v>1</v>
      </c>
      <c r="BE185" s="49">
        <v>4.3478260869565215</v>
      </c>
      <c r="BF185" s="48">
        <v>0</v>
      </c>
      <c r="BG185" s="49">
        <v>0</v>
      </c>
      <c r="BH185" s="48">
        <v>0</v>
      </c>
      <c r="BI185" s="49">
        <v>0</v>
      </c>
      <c r="BJ185" s="48">
        <v>22</v>
      </c>
      <c r="BK185" s="49">
        <v>95.65217391304348</v>
      </c>
      <c r="BL185" s="48">
        <v>23</v>
      </c>
    </row>
    <row r="186" spans="1:64" ht="15">
      <c r="A186" s="64" t="s">
        <v>267</v>
      </c>
      <c r="B186" s="64" t="s">
        <v>380</v>
      </c>
      <c r="C186" s="65" t="s">
        <v>3747</v>
      </c>
      <c r="D186" s="66">
        <v>3</v>
      </c>
      <c r="E186" s="67" t="s">
        <v>132</v>
      </c>
      <c r="F186" s="68">
        <v>35</v>
      </c>
      <c r="G186" s="65"/>
      <c r="H186" s="69"/>
      <c r="I186" s="70"/>
      <c r="J186" s="70"/>
      <c r="K186" s="34" t="s">
        <v>65</v>
      </c>
      <c r="L186" s="77">
        <v>186</v>
      </c>
      <c r="M186" s="77"/>
      <c r="N186" s="72"/>
      <c r="O186" s="79" t="s">
        <v>418</v>
      </c>
      <c r="P186" s="81">
        <v>43565.60952546296</v>
      </c>
      <c r="Q186" s="79" t="s">
        <v>467</v>
      </c>
      <c r="R186" s="82" t="s">
        <v>616</v>
      </c>
      <c r="S186" s="79" t="s">
        <v>671</v>
      </c>
      <c r="T186" s="79"/>
      <c r="U186" s="79"/>
      <c r="V186" s="82" t="s">
        <v>796</v>
      </c>
      <c r="W186" s="81">
        <v>43565.60952546296</v>
      </c>
      <c r="X186" s="82" t="s">
        <v>898</v>
      </c>
      <c r="Y186" s="79"/>
      <c r="Z186" s="79"/>
      <c r="AA186" s="85" t="s">
        <v>1121</v>
      </c>
      <c r="AB186" s="79"/>
      <c r="AC186" s="79" t="b">
        <v>0</v>
      </c>
      <c r="AD186" s="79">
        <v>1</v>
      </c>
      <c r="AE186" s="85" t="s">
        <v>1289</v>
      </c>
      <c r="AF186" s="79" t="b">
        <v>0</v>
      </c>
      <c r="AG186" s="79" t="s">
        <v>1302</v>
      </c>
      <c r="AH186" s="79"/>
      <c r="AI186" s="85" t="s">
        <v>1289</v>
      </c>
      <c r="AJ186" s="79" t="b">
        <v>0</v>
      </c>
      <c r="AK186" s="79">
        <v>0</v>
      </c>
      <c r="AL186" s="85" t="s">
        <v>1289</v>
      </c>
      <c r="AM186" s="79" t="s">
        <v>1307</v>
      </c>
      <c r="AN186" s="79" t="b">
        <v>0</v>
      </c>
      <c r="AO186" s="85" t="s">
        <v>1121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c r="BE186" s="49"/>
      <c r="BF186" s="48"/>
      <c r="BG186" s="49"/>
      <c r="BH186" s="48"/>
      <c r="BI186" s="49"/>
      <c r="BJ186" s="48"/>
      <c r="BK186" s="49"/>
      <c r="BL186" s="48"/>
    </row>
    <row r="187" spans="1:64" ht="15">
      <c r="A187" s="64" t="s">
        <v>267</v>
      </c>
      <c r="B187" s="64" t="s">
        <v>292</v>
      </c>
      <c r="C187" s="65" t="s">
        <v>3747</v>
      </c>
      <c r="D187" s="66">
        <v>3</v>
      </c>
      <c r="E187" s="67" t="s">
        <v>132</v>
      </c>
      <c r="F187" s="68">
        <v>35</v>
      </c>
      <c r="G187" s="65"/>
      <c r="H187" s="69"/>
      <c r="I187" s="70"/>
      <c r="J187" s="70"/>
      <c r="K187" s="34" t="s">
        <v>65</v>
      </c>
      <c r="L187" s="77">
        <v>187</v>
      </c>
      <c r="M187" s="77"/>
      <c r="N187" s="72"/>
      <c r="O187" s="79" t="s">
        <v>418</v>
      </c>
      <c r="P187" s="81">
        <v>43565.60952546296</v>
      </c>
      <c r="Q187" s="79" t="s">
        <v>467</v>
      </c>
      <c r="R187" s="82" t="s">
        <v>616</v>
      </c>
      <c r="S187" s="79" t="s">
        <v>671</v>
      </c>
      <c r="T187" s="79"/>
      <c r="U187" s="79"/>
      <c r="V187" s="82" t="s">
        <v>796</v>
      </c>
      <c r="W187" s="81">
        <v>43565.60952546296</v>
      </c>
      <c r="X187" s="82" t="s">
        <v>898</v>
      </c>
      <c r="Y187" s="79"/>
      <c r="Z187" s="79"/>
      <c r="AA187" s="85" t="s">
        <v>1121</v>
      </c>
      <c r="AB187" s="79"/>
      <c r="AC187" s="79" t="b">
        <v>0</v>
      </c>
      <c r="AD187" s="79">
        <v>1</v>
      </c>
      <c r="AE187" s="85" t="s">
        <v>1289</v>
      </c>
      <c r="AF187" s="79" t="b">
        <v>0</v>
      </c>
      <c r="AG187" s="79" t="s">
        <v>1302</v>
      </c>
      <c r="AH187" s="79"/>
      <c r="AI187" s="85" t="s">
        <v>1289</v>
      </c>
      <c r="AJ187" s="79" t="b">
        <v>0</v>
      </c>
      <c r="AK187" s="79">
        <v>0</v>
      </c>
      <c r="AL187" s="85" t="s">
        <v>1289</v>
      </c>
      <c r="AM187" s="79" t="s">
        <v>1307</v>
      </c>
      <c r="AN187" s="79" t="b">
        <v>0</v>
      </c>
      <c r="AO187" s="85" t="s">
        <v>1121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3</v>
      </c>
      <c r="BC187" s="78" t="str">
        <f>REPLACE(INDEX(GroupVertices[Group],MATCH(Edges[[#This Row],[Vertex 2]],GroupVertices[Vertex],0)),1,1,"")</f>
        <v>1</v>
      </c>
      <c r="BD187" s="48">
        <v>1</v>
      </c>
      <c r="BE187" s="49">
        <v>5.882352941176471</v>
      </c>
      <c r="BF187" s="48">
        <v>0</v>
      </c>
      <c r="BG187" s="49">
        <v>0</v>
      </c>
      <c r="BH187" s="48">
        <v>0</v>
      </c>
      <c r="BI187" s="49">
        <v>0</v>
      </c>
      <c r="BJ187" s="48">
        <v>16</v>
      </c>
      <c r="BK187" s="49">
        <v>94.11764705882354</v>
      </c>
      <c r="BL187" s="48">
        <v>17</v>
      </c>
    </row>
    <row r="188" spans="1:64" ht="15">
      <c r="A188" s="64" t="s">
        <v>268</v>
      </c>
      <c r="B188" s="64" t="s">
        <v>382</v>
      </c>
      <c r="C188" s="65" t="s">
        <v>3747</v>
      </c>
      <c r="D188" s="66">
        <v>3</v>
      </c>
      <c r="E188" s="67" t="s">
        <v>132</v>
      </c>
      <c r="F188" s="68">
        <v>35</v>
      </c>
      <c r="G188" s="65"/>
      <c r="H188" s="69"/>
      <c r="I188" s="70"/>
      <c r="J188" s="70"/>
      <c r="K188" s="34" t="s">
        <v>65</v>
      </c>
      <c r="L188" s="77">
        <v>188</v>
      </c>
      <c r="M188" s="77"/>
      <c r="N188" s="72"/>
      <c r="O188" s="79" t="s">
        <v>418</v>
      </c>
      <c r="P188" s="81">
        <v>43565.61704861111</v>
      </c>
      <c r="Q188" s="79" t="s">
        <v>468</v>
      </c>
      <c r="R188" s="82" t="s">
        <v>617</v>
      </c>
      <c r="S188" s="79" t="s">
        <v>672</v>
      </c>
      <c r="T188" s="79"/>
      <c r="U188" s="79"/>
      <c r="V188" s="82" t="s">
        <v>797</v>
      </c>
      <c r="W188" s="81">
        <v>43565.61704861111</v>
      </c>
      <c r="X188" s="82" t="s">
        <v>899</v>
      </c>
      <c r="Y188" s="79"/>
      <c r="Z188" s="79"/>
      <c r="AA188" s="85" t="s">
        <v>1122</v>
      </c>
      <c r="AB188" s="79"/>
      <c r="AC188" s="79" t="b">
        <v>0</v>
      </c>
      <c r="AD188" s="79">
        <v>0</v>
      </c>
      <c r="AE188" s="85" t="s">
        <v>1289</v>
      </c>
      <c r="AF188" s="79" t="b">
        <v>0</v>
      </c>
      <c r="AG188" s="79" t="s">
        <v>1302</v>
      </c>
      <c r="AH188" s="79"/>
      <c r="AI188" s="85" t="s">
        <v>1289</v>
      </c>
      <c r="AJ188" s="79" t="b">
        <v>0</v>
      </c>
      <c r="AK188" s="79">
        <v>0</v>
      </c>
      <c r="AL188" s="85" t="s">
        <v>1289</v>
      </c>
      <c r="AM188" s="79" t="s">
        <v>1307</v>
      </c>
      <c r="AN188" s="79" t="b">
        <v>0</v>
      </c>
      <c r="AO188" s="85" t="s">
        <v>1122</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c r="BE188" s="49"/>
      <c r="BF188" s="48"/>
      <c r="BG188" s="49"/>
      <c r="BH188" s="48"/>
      <c r="BI188" s="49"/>
      <c r="BJ188" s="48"/>
      <c r="BK188" s="49"/>
      <c r="BL188" s="48"/>
    </row>
    <row r="189" spans="1:64" ht="15">
      <c r="A189" s="64" t="s">
        <v>268</v>
      </c>
      <c r="B189" s="64" t="s">
        <v>383</v>
      </c>
      <c r="C189" s="65" t="s">
        <v>3747</v>
      </c>
      <c r="D189" s="66">
        <v>3</v>
      </c>
      <c r="E189" s="67" t="s">
        <v>132</v>
      </c>
      <c r="F189" s="68">
        <v>35</v>
      </c>
      <c r="G189" s="65"/>
      <c r="H189" s="69"/>
      <c r="I189" s="70"/>
      <c r="J189" s="70"/>
      <c r="K189" s="34" t="s">
        <v>65</v>
      </c>
      <c r="L189" s="77">
        <v>189</v>
      </c>
      <c r="M189" s="77"/>
      <c r="N189" s="72"/>
      <c r="O189" s="79" t="s">
        <v>418</v>
      </c>
      <c r="P189" s="81">
        <v>43565.61704861111</v>
      </c>
      <c r="Q189" s="79" t="s">
        <v>468</v>
      </c>
      <c r="R189" s="82" t="s">
        <v>617</v>
      </c>
      <c r="S189" s="79" t="s">
        <v>672</v>
      </c>
      <c r="T189" s="79"/>
      <c r="U189" s="79"/>
      <c r="V189" s="82" t="s">
        <v>797</v>
      </c>
      <c r="W189" s="81">
        <v>43565.61704861111</v>
      </c>
      <c r="X189" s="82" t="s">
        <v>899</v>
      </c>
      <c r="Y189" s="79"/>
      <c r="Z189" s="79"/>
      <c r="AA189" s="85" t="s">
        <v>1122</v>
      </c>
      <c r="AB189" s="79"/>
      <c r="AC189" s="79" t="b">
        <v>0</v>
      </c>
      <c r="AD189" s="79">
        <v>0</v>
      </c>
      <c r="AE189" s="85" t="s">
        <v>1289</v>
      </c>
      <c r="AF189" s="79" t="b">
        <v>0</v>
      </c>
      <c r="AG189" s="79" t="s">
        <v>1302</v>
      </c>
      <c r="AH189" s="79"/>
      <c r="AI189" s="85" t="s">
        <v>1289</v>
      </c>
      <c r="AJ189" s="79" t="b">
        <v>0</v>
      </c>
      <c r="AK189" s="79">
        <v>0</v>
      </c>
      <c r="AL189" s="85" t="s">
        <v>1289</v>
      </c>
      <c r="AM189" s="79" t="s">
        <v>1307</v>
      </c>
      <c r="AN189" s="79" t="b">
        <v>0</v>
      </c>
      <c r="AO189" s="85" t="s">
        <v>1122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v>
      </c>
      <c r="BC189" s="78" t="str">
        <f>REPLACE(INDEX(GroupVertices[Group],MATCH(Edges[[#This Row],[Vertex 2]],GroupVertices[Vertex],0)),1,1,"")</f>
        <v>3</v>
      </c>
      <c r="BD189" s="48">
        <v>1</v>
      </c>
      <c r="BE189" s="49">
        <v>3.7037037037037037</v>
      </c>
      <c r="BF189" s="48">
        <v>0</v>
      </c>
      <c r="BG189" s="49">
        <v>0</v>
      </c>
      <c r="BH189" s="48">
        <v>0</v>
      </c>
      <c r="BI189" s="49">
        <v>0</v>
      </c>
      <c r="BJ189" s="48">
        <v>26</v>
      </c>
      <c r="BK189" s="49">
        <v>96.29629629629629</v>
      </c>
      <c r="BL189" s="48">
        <v>27</v>
      </c>
    </row>
    <row r="190" spans="1:64" ht="15">
      <c r="A190" s="64" t="s">
        <v>268</v>
      </c>
      <c r="B190" s="64" t="s">
        <v>305</v>
      </c>
      <c r="C190" s="65" t="s">
        <v>3747</v>
      </c>
      <c r="D190" s="66">
        <v>3</v>
      </c>
      <c r="E190" s="67" t="s">
        <v>132</v>
      </c>
      <c r="F190" s="68">
        <v>35</v>
      </c>
      <c r="G190" s="65"/>
      <c r="H190" s="69"/>
      <c r="I190" s="70"/>
      <c r="J190" s="70"/>
      <c r="K190" s="34" t="s">
        <v>65</v>
      </c>
      <c r="L190" s="77">
        <v>190</v>
      </c>
      <c r="M190" s="77"/>
      <c r="N190" s="72"/>
      <c r="O190" s="79" t="s">
        <v>418</v>
      </c>
      <c r="P190" s="81">
        <v>43565.61704861111</v>
      </c>
      <c r="Q190" s="79" t="s">
        <v>468</v>
      </c>
      <c r="R190" s="82" t="s">
        <v>617</v>
      </c>
      <c r="S190" s="79" t="s">
        <v>672</v>
      </c>
      <c r="T190" s="79"/>
      <c r="U190" s="79"/>
      <c r="V190" s="82" t="s">
        <v>797</v>
      </c>
      <c r="W190" s="81">
        <v>43565.61704861111</v>
      </c>
      <c r="X190" s="82" t="s">
        <v>899</v>
      </c>
      <c r="Y190" s="79"/>
      <c r="Z190" s="79"/>
      <c r="AA190" s="85" t="s">
        <v>1122</v>
      </c>
      <c r="AB190" s="79"/>
      <c r="AC190" s="79" t="b">
        <v>0</v>
      </c>
      <c r="AD190" s="79">
        <v>0</v>
      </c>
      <c r="AE190" s="85" t="s">
        <v>1289</v>
      </c>
      <c r="AF190" s="79" t="b">
        <v>0</v>
      </c>
      <c r="AG190" s="79" t="s">
        <v>1302</v>
      </c>
      <c r="AH190" s="79"/>
      <c r="AI190" s="85" t="s">
        <v>1289</v>
      </c>
      <c r="AJ190" s="79" t="b">
        <v>0</v>
      </c>
      <c r="AK190" s="79">
        <v>0</v>
      </c>
      <c r="AL190" s="85" t="s">
        <v>1289</v>
      </c>
      <c r="AM190" s="79" t="s">
        <v>1307</v>
      </c>
      <c r="AN190" s="79" t="b">
        <v>0</v>
      </c>
      <c r="AO190" s="85" t="s">
        <v>1122</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2</v>
      </c>
      <c r="BD190" s="48"/>
      <c r="BE190" s="49"/>
      <c r="BF190" s="48"/>
      <c r="BG190" s="49"/>
      <c r="BH190" s="48"/>
      <c r="BI190" s="49"/>
      <c r="BJ190" s="48"/>
      <c r="BK190" s="49"/>
      <c r="BL190" s="48"/>
    </row>
    <row r="191" spans="1:64" ht="15">
      <c r="A191" s="64" t="s">
        <v>268</v>
      </c>
      <c r="B191" s="64" t="s">
        <v>381</v>
      </c>
      <c r="C191" s="65" t="s">
        <v>3747</v>
      </c>
      <c r="D191" s="66">
        <v>3</v>
      </c>
      <c r="E191" s="67" t="s">
        <v>132</v>
      </c>
      <c r="F191" s="68">
        <v>35</v>
      </c>
      <c r="G191" s="65"/>
      <c r="H191" s="69"/>
      <c r="I191" s="70"/>
      <c r="J191" s="70"/>
      <c r="K191" s="34" t="s">
        <v>65</v>
      </c>
      <c r="L191" s="77">
        <v>191</v>
      </c>
      <c r="M191" s="77"/>
      <c r="N191" s="72"/>
      <c r="O191" s="79" t="s">
        <v>418</v>
      </c>
      <c r="P191" s="81">
        <v>43565.61704861111</v>
      </c>
      <c r="Q191" s="79" t="s">
        <v>468</v>
      </c>
      <c r="R191" s="82" t="s">
        <v>617</v>
      </c>
      <c r="S191" s="79" t="s">
        <v>672</v>
      </c>
      <c r="T191" s="79"/>
      <c r="U191" s="79"/>
      <c r="V191" s="82" t="s">
        <v>797</v>
      </c>
      <c r="W191" s="81">
        <v>43565.61704861111</v>
      </c>
      <c r="X191" s="82" t="s">
        <v>899</v>
      </c>
      <c r="Y191" s="79"/>
      <c r="Z191" s="79"/>
      <c r="AA191" s="85" t="s">
        <v>1122</v>
      </c>
      <c r="AB191" s="79"/>
      <c r="AC191" s="79" t="b">
        <v>0</v>
      </c>
      <c r="AD191" s="79">
        <v>0</v>
      </c>
      <c r="AE191" s="85" t="s">
        <v>1289</v>
      </c>
      <c r="AF191" s="79" t="b">
        <v>0</v>
      </c>
      <c r="AG191" s="79" t="s">
        <v>1302</v>
      </c>
      <c r="AH191" s="79"/>
      <c r="AI191" s="85" t="s">
        <v>1289</v>
      </c>
      <c r="AJ191" s="79" t="b">
        <v>0</v>
      </c>
      <c r="AK191" s="79">
        <v>0</v>
      </c>
      <c r="AL191" s="85" t="s">
        <v>1289</v>
      </c>
      <c r="AM191" s="79" t="s">
        <v>1307</v>
      </c>
      <c r="AN191" s="79" t="b">
        <v>0</v>
      </c>
      <c r="AO191" s="85" t="s">
        <v>1122</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c r="BE191" s="49"/>
      <c r="BF191" s="48"/>
      <c r="BG191" s="49"/>
      <c r="BH191" s="48"/>
      <c r="BI191" s="49"/>
      <c r="BJ191" s="48"/>
      <c r="BK191" s="49"/>
      <c r="BL191" s="48"/>
    </row>
    <row r="192" spans="1:64" ht="15">
      <c r="A192" s="64" t="s">
        <v>268</v>
      </c>
      <c r="B192" s="64" t="s">
        <v>292</v>
      </c>
      <c r="C192" s="65" t="s">
        <v>3747</v>
      </c>
      <c r="D192" s="66">
        <v>3</v>
      </c>
      <c r="E192" s="67" t="s">
        <v>132</v>
      </c>
      <c r="F192" s="68">
        <v>35</v>
      </c>
      <c r="G192" s="65"/>
      <c r="H192" s="69"/>
      <c r="I192" s="70"/>
      <c r="J192" s="70"/>
      <c r="K192" s="34" t="s">
        <v>65</v>
      </c>
      <c r="L192" s="77">
        <v>192</v>
      </c>
      <c r="M192" s="77"/>
      <c r="N192" s="72"/>
      <c r="O192" s="79" t="s">
        <v>418</v>
      </c>
      <c r="P192" s="81">
        <v>43565.61704861111</v>
      </c>
      <c r="Q192" s="79" t="s">
        <v>468</v>
      </c>
      <c r="R192" s="82" t="s">
        <v>617</v>
      </c>
      <c r="S192" s="79" t="s">
        <v>672</v>
      </c>
      <c r="T192" s="79"/>
      <c r="U192" s="79"/>
      <c r="V192" s="82" t="s">
        <v>797</v>
      </c>
      <c r="W192" s="81">
        <v>43565.61704861111</v>
      </c>
      <c r="X192" s="82" t="s">
        <v>899</v>
      </c>
      <c r="Y192" s="79"/>
      <c r="Z192" s="79"/>
      <c r="AA192" s="85" t="s">
        <v>1122</v>
      </c>
      <c r="AB192" s="79"/>
      <c r="AC192" s="79" t="b">
        <v>0</v>
      </c>
      <c r="AD192" s="79">
        <v>0</v>
      </c>
      <c r="AE192" s="85" t="s">
        <v>1289</v>
      </c>
      <c r="AF192" s="79" t="b">
        <v>0</v>
      </c>
      <c r="AG192" s="79" t="s">
        <v>1302</v>
      </c>
      <c r="AH192" s="79"/>
      <c r="AI192" s="85" t="s">
        <v>1289</v>
      </c>
      <c r="AJ192" s="79" t="b">
        <v>0</v>
      </c>
      <c r="AK192" s="79">
        <v>0</v>
      </c>
      <c r="AL192" s="85" t="s">
        <v>1289</v>
      </c>
      <c r="AM192" s="79" t="s">
        <v>1307</v>
      </c>
      <c r="AN192" s="79" t="b">
        <v>0</v>
      </c>
      <c r="AO192" s="85" t="s">
        <v>1122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1</v>
      </c>
      <c r="BD192" s="48"/>
      <c r="BE192" s="49"/>
      <c r="BF192" s="48"/>
      <c r="BG192" s="49"/>
      <c r="BH192" s="48"/>
      <c r="BI192" s="49"/>
      <c r="BJ192" s="48"/>
      <c r="BK192" s="49"/>
      <c r="BL192" s="48"/>
    </row>
    <row r="193" spans="1:64" ht="15">
      <c r="A193" s="64" t="s">
        <v>268</v>
      </c>
      <c r="B193" s="64" t="s">
        <v>380</v>
      </c>
      <c r="C193" s="65" t="s">
        <v>3747</v>
      </c>
      <c r="D193" s="66">
        <v>3</v>
      </c>
      <c r="E193" s="67" t="s">
        <v>132</v>
      </c>
      <c r="F193" s="68">
        <v>35</v>
      </c>
      <c r="G193" s="65"/>
      <c r="H193" s="69"/>
      <c r="I193" s="70"/>
      <c r="J193" s="70"/>
      <c r="K193" s="34" t="s">
        <v>65</v>
      </c>
      <c r="L193" s="77">
        <v>193</v>
      </c>
      <c r="M193" s="77"/>
      <c r="N193" s="72"/>
      <c r="O193" s="79" t="s">
        <v>418</v>
      </c>
      <c r="P193" s="81">
        <v>43565.61704861111</v>
      </c>
      <c r="Q193" s="79" t="s">
        <v>468</v>
      </c>
      <c r="R193" s="82" t="s">
        <v>617</v>
      </c>
      <c r="S193" s="79" t="s">
        <v>672</v>
      </c>
      <c r="T193" s="79"/>
      <c r="U193" s="79"/>
      <c r="V193" s="82" t="s">
        <v>797</v>
      </c>
      <c r="W193" s="81">
        <v>43565.61704861111</v>
      </c>
      <c r="X193" s="82" t="s">
        <v>899</v>
      </c>
      <c r="Y193" s="79"/>
      <c r="Z193" s="79"/>
      <c r="AA193" s="85" t="s">
        <v>1122</v>
      </c>
      <c r="AB193" s="79"/>
      <c r="AC193" s="79" t="b">
        <v>0</v>
      </c>
      <c r="AD193" s="79">
        <v>0</v>
      </c>
      <c r="AE193" s="85" t="s">
        <v>1289</v>
      </c>
      <c r="AF193" s="79" t="b">
        <v>0</v>
      </c>
      <c r="AG193" s="79" t="s">
        <v>1302</v>
      </c>
      <c r="AH193" s="79"/>
      <c r="AI193" s="85" t="s">
        <v>1289</v>
      </c>
      <c r="AJ193" s="79" t="b">
        <v>0</v>
      </c>
      <c r="AK193" s="79">
        <v>0</v>
      </c>
      <c r="AL193" s="85" t="s">
        <v>1289</v>
      </c>
      <c r="AM193" s="79" t="s">
        <v>1307</v>
      </c>
      <c r="AN193" s="79" t="b">
        <v>0</v>
      </c>
      <c r="AO193" s="85" t="s">
        <v>1122</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c r="BE193" s="49"/>
      <c r="BF193" s="48"/>
      <c r="BG193" s="49"/>
      <c r="BH193" s="48"/>
      <c r="BI193" s="49"/>
      <c r="BJ193" s="48"/>
      <c r="BK193" s="49"/>
      <c r="BL193" s="48"/>
    </row>
    <row r="194" spans="1:64" ht="15">
      <c r="A194" s="64" t="s">
        <v>269</v>
      </c>
      <c r="B194" s="64" t="s">
        <v>269</v>
      </c>
      <c r="C194" s="65" t="s">
        <v>3747</v>
      </c>
      <c r="D194" s="66">
        <v>3</v>
      </c>
      <c r="E194" s="67" t="s">
        <v>132</v>
      </c>
      <c r="F194" s="68">
        <v>35</v>
      </c>
      <c r="G194" s="65"/>
      <c r="H194" s="69"/>
      <c r="I194" s="70"/>
      <c r="J194" s="70"/>
      <c r="K194" s="34" t="s">
        <v>65</v>
      </c>
      <c r="L194" s="77">
        <v>194</v>
      </c>
      <c r="M194" s="77"/>
      <c r="N194" s="72"/>
      <c r="O194" s="79" t="s">
        <v>176</v>
      </c>
      <c r="P194" s="81">
        <v>43565.65552083333</v>
      </c>
      <c r="Q194" s="79" t="s">
        <v>469</v>
      </c>
      <c r="R194" s="82" t="s">
        <v>616</v>
      </c>
      <c r="S194" s="79" t="s">
        <v>671</v>
      </c>
      <c r="T194" s="79"/>
      <c r="U194" s="79"/>
      <c r="V194" s="82" t="s">
        <v>798</v>
      </c>
      <c r="W194" s="81">
        <v>43565.65552083333</v>
      </c>
      <c r="X194" s="82" t="s">
        <v>900</v>
      </c>
      <c r="Y194" s="79"/>
      <c r="Z194" s="79"/>
      <c r="AA194" s="85" t="s">
        <v>1123</v>
      </c>
      <c r="AB194" s="79"/>
      <c r="AC194" s="79" t="b">
        <v>0</v>
      </c>
      <c r="AD194" s="79">
        <v>0</v>
      </c>
      <c r="AE194" s="85" t="s">
        <v>1289</v>
      </c>
      <c r="AF194" s="79" t="b">
        <v>0</v>
      </c>
      <c r="AG194" s="79" t="s">
        <v>1302</v>
      </c>
      <c r="AH194" s="79"/>
      <c r="AI194" s="85" t="s">
        <v>1289</v>
      </c>
      <c r="AJ194" s="79" t="b">
        <v>0</v>
      </c>
      <c r="AK194" s="79">
        <v>0</v>
      </c>
      <c r="AL194" s="85" t="s">
        <v>1289</v>
      </c>
      <c r="AM194" s="79" t="s">
        <v>1314</v>
      </c>
      <c r="AN194" s="79" t="b">
        <v>0</v>
      </c>
      <c r="AO194" s="85" t="s">
        <v>1123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11</v>
      </c>
      <c r="BC194" s="78" t="str">
        <f>REPLACE(INDEX(GroupVertices[Group],MATCH(Edges[[#This Row],[Vertex 2]],GroupVertices[Vertex],0)),1,1,"")</f>
        <v>11</v>
      </c>
      <c r="BD194" s="48">
        <v>1</v>
      </c>
      <c r="BE194" s="49">
        <v>5.882352941176471</v>
      </c>
      <c r="BF194" s="48">
        <v>0</v>
      </c>
      <c r="BG194" s="49">
        <v>0</v>
      </c>
      <c r="BH194" s="48">
        <v>0</v>
      </c>
      <c r="BI194" s="49">
        <v>0</v>
      </c>
      <c r="BJ194" s="48">
        <v>16</v>
      </c>
      <c r="BK194" s="49">
        <v>94.11764705882354</v>
      </c>
      <c r="BL194" s="48">
        <v>17</v>
      </c>
    </row>
    <row r="195" spans="1:64" ht="15">
      <c r="A195" s="64" t="s">
        <v>270</v>
      </c>
      <c r="B195" s="64" t="s">
        <v>381</v>
      </c>
      <c r="C195" s="65" t="s">
        <v>3747</v>
      </c>
      <c r="D195" s="66">
        <v>3</v>
      </c>
      <c r="E195" s="67" t="s">
        <v>132</v>
      </c>
      <c r="F195" s="68">
        <v>35</v>
      </c>
      <c r="G195" s="65"/>
      <c r="H195" s="69"/>
      <c r="I195" s="70"/>
      <c r="J195" s="70"/>
      <c r="K195" s="34" t="s">
        <v>65</v>
      </c>
      <c r="L195" s="77">
        <v>195</v>
      </c>
      <c r="M195" s="77"/>
      <c r="N195" s="72"/>
      <c r="O195" s="79" t="s">
        <v>418</v>
      </c>
      <c r="P195" s="81">
        <v>43565.488020833334</v>
      </c>
      <c r="Q195" s="79" t="s">
        <v>463</v>
      </c>
      <c r="R195" s="79"/>
      <c r="S195" s="79"/>
      <c r="T195" s="79"/>
      <c r="U195" s="79"/>
      <c r="V195" s="82" t="s">
        <v>799</v>
      </c>
      <c r="W195" s="81">
        <v>43565.488020833334</v>
      </c>
      <c r="X195" s="82" t="s">
        <v>901</v>
      </c>
      <c r="Y195" s="79"/>
      <c r="Z195" s="79"/>
      <c r="AA195" s="85" t="s">
        <v>1124</v>
      </c>
      <c r="AB195" s="79"/>
      <c r="AC195" s="79" t="b">
        <v>0</v>
      </c>
      <c r="AD195" s="79">
        <v>0</v>
      </c>
      <c r="AE195" s="85" t="s">
        <v>1289</v>
      </c>
      <c r="AF195" s="79" t="b">
        <v>0</v>
      </c>
      <c r="AG195" s="79" t="s">
        <v>1302</v>
      </c>
      <c r="AH195" s="79"/>
      <c r="AI195" s="85" t="s">
        <v>1289</v>
      </c>
      <c r="AJ195" s="79" t="b">
        <v>0</v>
      </c>
      <c r="AK195" s="79">
        <v>3</v>
      </c>
      <c r="AL195" s="85" t="s">
        <v>1263</v>
      </c>
      <c r="AM195" s="79" t="s">
        <v>1305</v>
      </c>
      <c r="AN195" s="79" t="b">
        <v>0</v>
      </c>
      <c r="AO195" s="85" t="s">
        <v>1263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c r="BE195" s="49"/>
      <c r="BF195" s="48"/>
      <c r="BG195" s="49"/>
      <c r="BH195" s="48"/>
      <c r="BI195" s="49"/>
      <c r="BJ195" s="48"/>
      <c r="BK195" s="49"/>
      <c r="BL195" s="48"/>
    </row>
    <row r="196" spans="1:64" ht="15">
      <c r="A196" s="64" t="s">
        <v>270</v>
      </c>
      <c r="B196" s="64" t="s">
        <v>380</v>
      </c>
      <c r="C196" s="65" t="s">
        <v>3748</v>
      </c>
      <c r="D196" s="66">
        <v>4.166666666666667</v>
      </c>
      <c r="E196" s="67" t="s">
        <v>136</v>
      </c>
      <c r="F196" s="68">
        <v>31.166666666666668</v>
      </c>
      <c r="G196" s="65"/>
      <c r="H196" s="69"/>
      <c r="I196" s="70"/>
      <c r="J196" s="70"/>
      <c r="K196" s="34" t="s">
        <v>65</v>
      </c>
      <c r="L196" s="77">
        <v>196</v>
      </c>
      <c r="M196" s="77"/>
      <c r="N196" s="72"/>
      <c r="O196" s="79" t="s">
        <v>418</v>
      </c>
      <c r="P196" s="81">
        <v>43565.488020833334</v>
      </c>
      <c r="Q196" s="79" t="s">
        <v>463</v>
      </c>
      <c r="R196" s="79"/>
      <c r="S196" s="79"/>
      <c r="T196" s="79"/>
      <c r="U196" s="79"/>
      <c r="V196" s="82" t="s">
        <v>799</v>
      </c>
      <c r="W196" s="81">
        <v>43565.488020833334</v>
      </c>
      <c r="X196" s="82" t="s">
        <v>901</v>
      </c>
      <c r="Y196" s="79"/>
      <c r="Z196" s="79"/>
      <c r="AA196" s="85" t="s">
        <v>1124</v>
      </c>
      <c r="AB196" s="79"/>
      <c r="AC196" s="79" t="b">
        <v>0</v>
      </c>
      <c r="AD196" s="79">
        <v>0</v>
      </c>
      <c r="AE196" s="85" t="s">
        <v>1289</v>
      </c>
      <c r="AF196" s="79" t="b">
        <v>0</v>
      </c>
      <c r="AG196" s="79" t="s">
        <v>1302</v>
      </c>
      <c r="AH196" s="79"/>
      <c r="AI196" s="85" t="s">
        <v>1289</v>
      </c>
      <c r="AJ196" s="79" t="b">
        <v>0</v>
      </c>
      <c r="AK196" s="79">
        <v>3</v>
      </c>
      <c r="AL196" s="85" t="s">
        <v>1263</v>
      </c>
      <c r="AM196" s="79" t="s">
        <v>1305</v>
      </c>
      <c r="AN196" s="79" t="b">
        <v>0</v>
      </c>
      <c r="AO196" s="85" t="s">
        <v>1263</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270</v>
      </c>
      <c r="B197" s="64" t="s">
        <v>303</v>
      </c>
      <c r="C197" s="65" t="s">
        <v>3747</v>
      </c>
      <c r="D197" s="66">
        <v>3</v>
      </c>
      <c r="E197" s="67" t="s">
        <v>132</v>
      </c>
      <c r="F197" s="68">
        <v>35</v>
      </c>
      <c r="G197" s="65"/>
      <c r="H197" s="69"/>
      <c r="I197" s="70"/>
      <c r="J197" s="70"/>
      <c r="K197" s="34" t="s">
        <v>65</v>
      </c>
      <c r="L197" s="77">
        <v>197</v>
      </c>
      <c r="M197" s="77"/>
      <c r="N197" s="72"/>
      <c r="O197" s="79" t="s">
        <v>418</v>
      </c>
      <c r="P197" s="81">
        <v>43565.488020833334</v>
      </c>
      <c r="Q197" s="79" t="s">
        <v>463</v>
      </c>
      <c r="R197" s="79"/>
      <c r="S197" s="79"/>
      <c r="T197" s="79"/>
      <c r="U197" s="79"/>
      <c r="V197" s="82" t="s">
        <v>799</v>
      </c>
      <c r="W197" s="81">
        <v>43565.488020833334</v>
      </c>
      <c r="X197" s="82" t="s">
        <v>901</v>
      </c>
      <c r="Y197" s="79"/>
      <c r="Z197" s="79"/>
      <c r="AA197" s="85" t="s">
        <v>1124</v>
      </c>
      <c r="AB197" s="79"/>
      <c r="AC197" s="79" t="b">
        <v>0</v>
      </c>
      <c r="AD197" s="79">
        <v>0</v>
      </c>
      <c r="AE197" s="85" t="s">
        <v>1289</v>
      </c>
      <c r="AF197" s="79" t="b">
        <v>0</v>
      </c>
      <c r="AG197" s="79" t="s">
        <v>1302</v>
      </c>
      <c r="AH197" s="79"/>
      <c r="AI197" s="85" t="s">
        <v>1289</v>
      </c>
      <c r="AJ197" s="79" t="b">
        <v>0</v>
      </c>
      <c r="AK197" s="79">
        <v>3</v>
      </c>
      <c r="AL197" s="85" t="s">
        <v>1263</v>
      </c>
      <c r="AM197" s="79" t="s">
        <v>1305</v>
      </c>
      <c r="AN197" s="79" t="b">
        <v>0</v>
      </c>
      <c r="AO197" s="85" t="s">
        <v>1263</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2</v>
      </c>
      <c r="BD197" s="48">
        <v>0</v>
      </c>
      <c r="BE197" s="49">
        <v>0</v>
      </c>
      <c r="BF197" s="48">
        <v>0</v>
      </c>
      <c r="BG197" s="49">
        <v>0</v>
      </c>
      <c r="BH197" s="48">
        <v>0</v>
      </c>
      <c r="BI197" s="49">
        <v>0</v>
      </c>
      <c r="BJ197" s="48">
        <v>22</v>
      </c>
      <c r="BK197" s="49">
        <v>100</v>
      </c>
      <c r="BL197" s="48">
        <v>22</v>
      </c>
    </row>
    <row r="198" spans="1:64" ht="15">
      <c r="A198" s="64" t="s">
        <v>270</v>
      </c>
      <c r="B198" s="64" t="s">
        <v>380</v>
      </c>
      <c r="C198" s="65" t="s">
        <v>3748</v>
      </c>
      <c r="D198" s="66">
        <v>4.166666666666667</v>
      </c>
      <c r="E198" s="67" t="s">
        <v>136</v>
      </c>
      <c r="F198" s="68">
        <v>31.166666666666668</v>
      </c>
      <c r="G198" s="65"/>
      <c r="H198" s="69"/>
      <c r="I198" s="70"/>
      <c r="J198" s="70"/>
      <c r="K198" s="34" t="s">
        <v>65</v>
      </c>
      <c r="L198" s="77">
        <v>198</v>
      </c>
      <c r="M198" s="77"/>
      <c r="N198" s="72"/>
      <c r="O198" s="79" t="s">
        <v>418</v>
      </c>
      <c r="P198" s="81">
        <v>43565.737604166665</v>
      </c>
      <c r="Q198" s="79" t="s">
        <v>466</v>
      </c>
      <c r="R198" s="79"/>
      <c r="S198" s="79"/>
      <c r="T198" s="79"/>
      <c r="U198" s="79"/>
      <c r="V198" s="82" t="s">
        <v>799</v>
      </c>
      <c r="W198" s="81">
        <v>43565.737604166665</v>
      </c>
      <c r="X198" s="82" t="s">
        <v>902</v>
      </c>
      <c r="Y198" s="79"/>
      <c r="Z198" s="79"/>
      <c r="AA198" s="85" t="s">
        <v>1125</v>
      </c>
      <c r="AB198" s="79"/>
      <c r="AC198" s="79" t="b">
        <v>0</v>
      </c>
      <c r="AD198" s="79">
        <v>0</v>
      </c>
      <c r="AE198" s="85" t="s">
        <v>1289</v>
      </c>
      <c r="AF198" s="79" t="b">
        <v>0</v>
      </c>
      <c r="AG198" s="79" t="s">
        <v>1302</v>
      </c>
      <c r="AH198" s="79"/>
      <c r="AI198" s="85" t="s">
        <v>1289</v>
      </c>
      <c r="AJ198" s="79" t="b">
        <v>0</v>
      </c>
      <c r="AK198" s="79">
        <v>3</v>
      </c>
      <c r="AL198" s="85" t="s">
        <v>1276</v>
      </c>
      <c r="AM198" s="79" t="s">
        <v>1305</v>
      </c>
      <c r="AN198" s="79" t="b">
        <v>0</v>
      </c>
      <c r="AO198" s="85" t="s">
        <v>1276</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270</v>
      </c>
      <c r="B199" s="64" t="s">
        <v>292</v>
      </c>
      <c r="C199" s="65" t="s">
        <v>3747</v>
      </c>
      <c r="D199" s="66">
        <v>3</v>
      </c>
      <c r="E199" s="67" t="s">
        <v>132</v>
      </c>
      <c r="F199" s="68">
        <v>35</v>
      </c>
      <c r="G199" s="65"/>
      <c r="H199" s="69"/>
      <c r="I199" s="70"/>
      <c r="J199" s="70"/>
      <c r="K199" s="34" t="s">
        <v>65</v>
      </c>
      <c r="L199" s="77">
        <v>199</v>
      </c>
      <c r="M199" s="77"/>
      <c r="N199" s="72"/>
      <c r="O199" s="79" t="s">
        <v>418</v>
      </c>
      <c r="P199" s="81">
        <v>43565.737604166665</v>
      </c>
      <c r="Q199" s="79" t="s">
        <v>466</v>
      </c>
      <c r="R199" s="79"/>
      <c r="S199" s="79"/>
      <c r="T199" s="79"/>
      <c r="U199" s="79"/>
      <c r="V199" s="82" t="s">
        <v>799</v>
      </c>
      <c r="W199" s="81">
        <v>43565.737604166665</v>
      </c>
      <c r="X199" s="82" t="s">
        <v>902</v>
      </c>
      <c r="Y199" s="79"/>
      <c r="Z199" s="79"/>
      <c r="AA199" s="85" t="s">
        <v>1125</v>
      </c>
      <c r="AB199" s="79"/>
      <c r="AC199" s="79" t="b">
        <v>0</v>
      </c>
      <c r="AD199" s="79">
        <v>0</v>
      </c>
      <c r="AE199" s="85" t="s">
        <v>1289</v>
      </c>
      <c r="AF199" s="79" t="b">
        <v>0</v>
      </c>
      <c r="AG199" s="79" t="s">
        <v>1302</v>
      </c>
      <c r="AH199" s="79"/>
      <c r="AI199" s="85" t="s">
        <v>1289</v>
      </c>
      <c r="AJ199" s="79" t="b">
        <v>0</v>
      </c>
      <c r="AK199" s="79">
        <v>3</v>
      </c>
      <c r="AL199" s="85" t="s">
        <v>1276</v>
      </c>
      <c r="AM199" s="79" t="s">
        <v>1305</v>
      </c>
      <c r="AN199" s="79" t="b">
        <v>0</v>
      </c>
      <c r="AO199" s="85" t="s">
        <v>1276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1</v>
      </c>
      <c r="BD199" s="48">
        <v>1</v>
      </c>
      <c r="BE199" s="49">
        <v>4.3478260869565215</v>
      </c>
      <c r="BF199" s="48">
        <v>0</v>
      </c>
      <c r="BG199" s="49">
        <v>0</v>
      </c>
      <c r="BH199" s="48">
        <v>0</v>
      </c>
      <c r="BI199" s="49">
        <v>0</v>
      </c>
      <c r="BJ199" s="48">
        <v>22</v>
      </c>
      <c r="BK199" s="49">
        <v>95.65217391304348</v>
      </c>
      <c r="BL199" s="48">
        <v>23</v>
      </c>
    </row>
    <row r="200" spans="1:64" ht="15">
      <c r="A200" s="64" t="s">
        <v>271</v>
      </c>
      <c r="B200" s="64" t="s">
        <v>384</v>
      </c>
      <c r="C200" s="65" t="s">
        <v>3747</v>
      </c>
      <c r="D200" s="66">
        <v>3</v>
      </c>
      <c r="E200" s="67" t="s">
        <v>132</v>
      </c>
      <c r="F200" s="68">
        <v>35</v>
      </c>
      <c r="G200" s="65"/>
      <c r="H200" s="69"/>
      <c r="I200" s="70"/>
      <c r="J200" s="70"/>
      <c r="K200" s="34" t="s">
        <v>65</v>
      </c>
      <c r="L200" s="77">
        <v>200</v>
      </c>
      <c r="M200" s="77"/>
      <c r="N200" s="72"/>
      <c r="O200" s="79" t="s">
        <v>418</v>
      </c>
      <c r="P200" s="81">
        <v>43565.8125</v>
      </c>
      <c r="Q200" s="79" t="s">
        <v>470</v>
      </c>
      <c r="R200" s="82" t="s">
        <v>618</v>
      </c>
      <c r="S200" s="79" t="s">
        <v>681</v>
      </c>
      <c r="T200" s="79"/>
      <c r="U200" s="82" t="s">
        <v>734</v>
      </c>
      <c r="V200" s="82" t="s">
        <v>734</v>
      </c>
      <c r="W200" s="81">
        <v>43565.8125</v>
      </c>
      <c r="X200" s="82" t="s">
        <v>903</v>
      </c>
      <c r="Y200" s="79"/>
      <c r="Z200" s="79"/>
      <c r="AA200" s="85" t="s">
        <v>1126</v>
      </c>
      <c r="AB200" s="79"/>
      <c r="AC200" s="79" t="b">
        <v>0</v>
      </c>
      <c r="AD200" s="79">
        <v>2</v>
      </c>
      <c r="AE200" s="85" t="s">
        <v>1289</v>
      </c>
      <c r="AF200" s="79" t="b">
        <v>0</v>
      </c>
      <c r="AG200" s="79" t="s">
        <v>1302</v>
      </c>
      <c r="AH200" s="79"/>
      <c r="AI200" s="85" t="s">
        <v>1289</v>
      </c>
      <c r="AJ200" s="79" t="b">
        <v>0</v>
      </c>
      <c r="AK200" s="79">
        <v>0</v>
      </c>
      <c r="AL200" s="85" t="s">
        <v>1289</v>
      </c>
      <c r="AM200" s="79" t="s">
        <v>1310</v>
      </c>
      <c r="AN200" s="79" t="b">
        <v>0</v>
      </c>
      <c r="AO200" s="85" t="s">
        <v>1126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271</v>
      </c>
      <c r="B201" s="64" t="s">
        <v>385</v>
      </c>
      <c r="C201" s="65" t="s">
        <v>3747</v>
      </c>
      <c r="D201" s="66">
        <v>3</v>
      </c>
      <c r="E201" s="67" t="s">
        <v>132</v>
      </c>
      <c r="F201" s="68">
        <v>35</v>
      </c>
      <c r="G201" s="65"/>
      <c r="H201" s="69"/>
      <c r="I201" s="70"/>
      <c r="J201" s="70"/>
      <c r="K201" s="34" t="s">
        <v>65</v>
      </c>
      <c r="L201" s="77">
        <v>201</v>
      </c>
      <c r="M201" s="77"/>
      <c r="N201" s="72"/>
      <c r="O201" s="79" t="s">
        <v>418</v>
      </c>
      <c r="P201" s="81">
        <v>43565.8125</v>
      </c>
      <c r="Q201" s="79" t="s">
        <v>470</v>
      </c>
      <c r="R201" s="82" t="s">
        <v>618</v>
      </c>
      <c r="S201" s="79" t="s">
        <v>681</v>
      </c>
      <c r="T201" s="79"/>
      <c r="U201" s="82" t="s">
        <v>734</v>
      </c>
      <c r="V201" s="82" t="s">
        <v>734</v>
      </c>
      <c r="W201" s="81">
        <v>43565.8125</v>
      </c>
      <c r="X201" s="82" t="s">
        <v>903</v>
      </c>
      <c r="Y201" s="79"/>
      <c r="Z201" s="79"/>
      <c r="AA201" s="85" t="s">
        <v>1126</v>
      </c>
      <c r="AB201" s="79"/>
      <c r="AC201" s="79" t="b">
        <v>0</v>
      </c>
      <c r="AD201" s="79">
        <v>2</v>
      </c>
      <c r="AE201" s="85" t="s">
        <v>1289</v>
      </c>
      <c r="AF201" s="79" t="b">
        <v>0</v>
      </c>
      <c r="AG201" s="79" t="s">
        <v>1302</v>
      </c>
      <c r="AH201" s="79"/>
      <c r="AI201" s="85" t="s">
        <v>1289</v>
      </c>
      <c r="AJ201" s="79" t="b">
        <v>0</v>
      </c>
      <c r="AK201" s="79">
        <v>0</v>
      </c>
      <c r="AL201" s="85" t="s">
        <v>1289</v>
      </c>
      <c r="AM201" s="79" t="s">
        <v>1310</v>
      </c>
      <c r="AN201" s="79" t="b">
        <v>0</v>
      </c>
      <c r="AO201" s="85" t="s">
        <v>1126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c r="BE201" s="49"/>
      <c r="BF201" s="48"/>
      <c r="BG201" s="49"/>
      <c r="BH201" s="48"/>
      <c r="BI201" s="49"/>
      <c r="BJ201" s="48"/>
      <c r="BK201" s="49"/>
      <c r="BL201" s="48"/>
    </row>
    <row r="202" spans="1:64" ht="15">
      <c r="A202" s="64" t="s">
        <v>271</v>
      </c>
      <c r="B202" s="64" t="s">
        <v>386</v>
      </c>
      <c r="C202" s="65" t="s">
        <v>3747</v>
      </c>
      <c r="D202" s="66">
        <v>3</v>
      </c>
      <c r="E202" s="67" t="s">
        <v>132</v>
      </c>
      <c r="F202" s="68">
        <v>35</v>
      </c>
      <c r="G202" s="65"/>
      <c r="H202" s="69"/>
      <c r="I202" s="70"/>
      <c r="J202" s="70"/>
      <c r="K202" s="34" t="s">
        <v>65</v>
      </c>
      <c r="L202" s="77">
        <v>202</v>
      </c>
      <c r="M202" s="77"/>
      <c r="N202" s="72"/>
      <c r="O202" s="79" t="s">
        <v>418</v>
      </c>
      <c r="P202" s="81">
        <v>43565.8125</v>
      </c>
      <c r="Q202" s="79" t="s">
        <v>470</v>
      </c>
      <c r="R202" s="82" t="s">
        <v>618</v>
      </c>
      <c r="S202" s="79" t="s">
        <v>681</v>
      </c>
      <c r="T202" s="79"/>
      <c r="U202" s="82" t="s">
        <v>734</v>
      </c>
      <c r="V202" s="82" t="s">
        <v>734</v>
      </c>
      <c r="W202" s="81">
        <v>43565.8125</v>
      </c>
      <c r="X202" s="82" t="s">
        <v>903</v>
      </c>
      <c r="Y202" s="79"/>
      <c r="Z202" s="79"/>
      <c r="AA202" s="85" t="s">
        <v>1126</v>
      </c>
      <c r="AB202" s="79"/>
      <c r="AC202" s="79" t="b">
        <v>0</v>
      </c>
      <c r="AD202" s="79">
        <v>2</v>
      </c>
      <c r="AE202" s="85" t="s">
        <v>1289</v>
      </c>
      <c r="AF202" s="79" t="b">
        <v>0</v>
      </c>
      <c r="AG202" s="79" t="s">
        <v>1302</v>
      </c>
      <c r="AH202" s="79"/>
      <c r="AI202" s="85" t="s">
        <v>1289</v>
      </c>
      <c r="AJ202" s="79" t="b">
        <v>0</v>
      </c>
      <c r="AK202" s="79">
        <v>0</v>
      </c>
      <c r="AL202" s="85" t="s">
        <v>1289</v>
      </c>
      <c r="AM202" s="79" t="s">
        <v>1310</v>
      </c>
      <c r="AN202" s="79" t="b">
        <v>0</v>
      </c>
      <c r="AO202" s="85" t="s">
        <v>1126</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c r="BE202" s="49"/>
      <c r="BF202" s="48"/>
      <c r="BG202" s="49"/>
      <c r="BH202" s="48"/>
      <c r="BI202" s="49"/>
      <c r="BJ202" s="48"/>
      <c r="BK202" s="49"/>
      <c r="BL202" s="48"/>
    </row>
    <row r="203" spans="1:64" ht="15">
      <c r="A203" s="64" t="s">
        <v>272</v>
      </c>
      <c r="B203" s="64" t="s">
        <v>292</v>
      </c>
      <c r="C203" s="65" t="s">
        <v>3747</v>
      </c>
      <c r="D203" s="66">
        <v>3</v>
      </c>
      <c r="E203" s="67" t="s">
        <v>132</v>
      </c>
      <c r="F203" s="68">
        <v>35</v>
      </c>
      <c r="G203" s="65"/>
      <c r="H203" s="69"/>
      <c r="I203" s="70"/>
      <c r="J203" s="70"/>
      <c r="K203" s="34" t="s">
        <v>65</v>
      </c>
      <c r="L203" s="77">
        <v>203</v>
      </c>
      <c r="M203" s="77"/>
      <c r="N203" s="72"/>
      <c r="O203" s="79" t="s">
        <v>418</v>
      </c>
      <c r="P203" s="81">
        <v>43565.72875</v>
      </c>
      <c r="Q203" s="79" t="s">
        <v>471</v>
      </c>
      <c r="R203" s="82" t="s">
        <v>619</v>
      </c>
      <c r="S203" s="79" t="s">
        <v>682</v>
      </c>
      <c r="T203" s="79"/>
      <c r="U203" s="79"/>
      <c r="V203" s="82" t="s">
        <v>800</v>
      </c>
      <c r="W203" s="81">
        <v>43565.72875</v>
      </c>
      <c r="X203" s="82" t="s">
        <v>904</v>
      </c>
      <c r="Y203" s="79"/>
      <c r="Z203" s="79"/>
      <c r="AA203" s="85" t="s">
        <v>1127</v>
      </c>
      <c r="AB203" s="79"/>
      <c r="AC203" s="79" t="b">
        <v>0</v>
      </c>
      <c r="AD203" s="79">
        <v>0</v>
      </c>
      <c r="AE203" s="85" t="s">
        <v>1289</v>
      </c>
      <c r="AF203" s="79" t="b">
        <v>0</v>
      </c>
      <c r="AG203" s="79" t="s">
        <v>1302</v>
      </c>
      <c r="AH203" s="79"/>
      <c r="AI203" s="85" t="s">
        <v>1289</v>
      </c>
      <c r="AJ203" s="79" t="b">
        <v>0</v>
      </c>
      <c r="AK203" s="79">
        <v>0</v>
      </c>
      <c r="AL203" s="85" t="s">
        <v>1289</v>
      </c>
      <c r="AM203" s="79" t="s">
        <v>1304</v>
      </c>
      <c r="AN203" s="79" t="b">
        <v>0</v>
      </c>
      <c r="AO203" s="85" t="s">
        <v>1127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1</v>
      </c>
      <c r="BD203" s="48"/>
      <c r="BE203" s="49"/>
      <c r="BF203" s="48"/>
      <c r="BG203" s="49"/>
      <c r="BH203" s="48"/>
      <c r="BI203" s="49"/>
      <c r="BJ203" s="48"/>
      <c r="BK203" s="49"/>
      <c r="BL203" s="48"/>
    </row>
    <row r="204" spans="1:64" ht="15">
      <c r="A204" s="64" t="s">
        <v>272</v>
      </c>
      <c r="B204" s="64" t="s">
        <v>380</v>
      </c>
      <c r="C204" s="65" t="s">
        <v>3747</v>
      </c>
      <c r="D204" s="66">
        <v>3</v>
      </c>
      <c r="E204" s="67" t="s">
        <v>132</v>
      </c>
      <c r="F204" s="68">
        <v>35</v>
      </c>
      <c r="G204" s="65"/>
      <c r="H204" s="69"/>
      <c r="I204" s="70"/>
      <c r="J204" s="70"/>
      <c r="K204" s="34" t="s">
        <v>65</v>
      </c>
      <c r="L204" s="77">
        <v>204</v>
      </c>
      <c r="M204" s="77"/>
      <c r="N204" s="72"/>
      <c r="O204" s="79" t="s">
        <v>418</v>
      </c>
      <c r="P204" s="81">
        <v>43565.72875</v>
      </c>
      <c r="Q204" s="79" t="s">
        <v>471</v>
      </c>
      <c r="R204" s="82" t="s">
        <v>619</v>
      </c>
      <c r="S204" s="79" t="s">
        <v>682</v>
      </c>
      <c r="T204" s="79"/>
      <c r="U204" s="79"/>
      <c r="V204" s="82" t="s">
        <v>800</v>
      </c>
      <c r="W204" s="81">
        <v>43565.72875</v>
      </c>
      <c r="X204" s="82" t="s">
        <v>904</v>
      </c>
      <c r="Y204" s="79"/>
      <c r="Z204" s="79"/>
      <c r="AA204" s="85" t="s">
        <v>1127</v>
      </c>
      <c r="AB204" s="79"/>
      <c r="AC204" s="79" t="b">
        <v>0</v>
      </c>
      <c r="AD204" s="79">
        <v>0</v>
      </c>
      <c r="AE204" s="85" t="s">
        <v>1289</v>
      </c>
      <c r="AF204" s="79" t="b">
        <v>0</v>
      </c>
      <c r="AG204" s="79" t="s">
        <v>1302</v>
      </c>
      <c r="AH204" s="79"/>
      <c r="AI204" s="85" t="s">
        <v>1289</v>
      </c>
      <c r="AJ204" s="79" t="b">
        <v>0</v>
      </c>
      <c r="AK204" s="79">
        <v>0</v>
      </c>
      <c r="AL204" s="85" t="s">
        <v>1289</v>
      </c>
      <c r="AM204" s="79" t="s">
        <v>1304</v>
      </c>
      <c r="AN204" s="79" t="b">
        <v>0</v>
      </c>
      <c r="AO204" s="85" t="s">
        <v>1127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v>3</v>
      </c>
      <c r="BE204" s="49">
        <v>15.789473684210526</v>
      </c>
      <c r="BF204" s="48">
        <v>0</v>
      </c>
      <c r="BG204" s="49">
        <v>0</v>
      </c>
      <c r="BH204" s="48">
        <v>0</v>
      </c>
      <c r="BI204" s="49">
        <v>0</v>
      </c>
      <c r="BJ204" s="48">
        <v>16</v>
      </c>
      <c r="BK204" s="49">
        <v>84.21052631578948</v>
      </c>
      <c r="BL204" s="48">
        <v>19</v>
      </c>
    </row>
    <row r="205" spans="1:64" ht="15">
      <c r="A205" s="64" t="s">
        <v>271</v>
      </c>
      <c r="B205" s="64" t="s">
        <v>272</v>
      </c>
      <c r="C205" s="65" t="s">
        <v>3747</v>
      </c>
      <c r="D205" s="66">
        <v>3</v>
      </c>
      <c r="E205" s="67" t="s">
        <v>132</v>
      </c>
      <c r="F205" s="68">
        <v>35</v>
      </c>
      <c r="G205" s="65"/>
      <c r="H205" s="69"/>
      <c r="I205" s="70"/>
      <c r="J205" s="70"/>
      <c r="K205" s="34" t="s">
        <v>65</v>
      </c>
      <c r="L205" s="77">
        <v>205</v>
      </c>
      <c r="M205" s="77"/>
      <c r="N205" s="72"/>
      <c r="O205" s="79" t="s">
        <v>418</v>
      </c>
      <c r="P205" s="81">
        <v>43565.8125</v>
      </c>
      <c r="Q205" s="79" t="s">
        <v>470</v>
      </c>
      <c r="R205" s="82" t="s">
        <v>618</v>
      </c>
      <c r="S205" s="79" t="s">
        <v>681</v>
      </c>
      <c r="T205" s="79"/>
      <c r="U205" s="82" t="s">
        <v>734</v>
      </c>
      <c r="V205" s="82" t="s">
        <v>734</v>
      </c>
      <c r="W205" s="81">
        <v>43565.8125</v>
      </c>
      <c r="X205" s="82" t="s">
        <v>903</v>
      </c>
      <c r="Y205" s="79"/>
      <c r="Z205" s="79"/>
      <c r="AA205" s="85" t="s">
        <v>1126</v>
      </c>
      <c r="AB205" s="79"/>
      <c r="AC205" s="79" t="b">
        <v>0</v>
      </c>
      <c r="AD205" s="79">
        <v>2</v>
      </c>
      <c r="AE205" s="85" t="s">
        <v>1289</v>
      </c>
      <c r="AF205" s="79" t="b">
        <v>0</v>
      </c>
      <c r="AG205" s="79" t="s">
        <v>1302</v>
      </c>
      <c r="AH205" s="79"/>
      <c r="AI205" s="85" t="s">
        <v>1289</v>
      </c>
      <c r="AJ205" s="79" t="b">
        <v>0</v>
      </c>
      <c r="AK205" s="79">
        <v>0</v>
      </c>
      <c r="AL205" s="85" t="s">
        <v>1289</v>
      </c>
      <c r="AM205" s="79" t="s">
        <v>1310</v>
      </c>
      <c r="AN205" s="79" t="b">
        <v>0</v>
      </c>
      <c r="AO205" s="85" t="s">
        <v>1126</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v>0</v>
      </c>
      <c r="BE205" s="49">
        <v>0</v>
      </c>
      <c r="BF205" s="48">
        <v>0</v>
      </c>
      <c r="BG205" s="49">
        <v>0</v>
      </c>
      <c r="BH205" s="48">
        <v>0</v>
      </c>
      <c r="BI205" s="49">
        <v>0</v>
      </c>
      <c r="BJ205" s="48">
        <v>30</v>
      </c>
      <c r="BK205" s="49">
        <v>100</v>
      </c>
      <c r="BL205" s="48">
        <v>30</v>
      </c>
    </row>
    <row r="206" spans="1:64" ht="15">
      <c r="A206" s="64" t="s">
        <v>271</v>
      </c>
      <c r="B206" s="64" t="s">
        <v>292</v>
      </c>
      <c r="C206" s="65" t="s">
        <v>3747</v>
      </c>
      <c r="D206" s="66">
        <v>3</v>
      </c>
      <c r="E206" s="67" t="s">
        <v>132</v>
      </c>
      <c r="F206" s="68">
        <v>35</v>
      </c>
      <c r="G206" s="65"/>
      <c r="H206" s="69"/>
      <c r="I206" s="70"/>
      <c r="J206" s="70"/>
      <c r="K206" s="34" t="s">
        <v>65</v>
      </c>
      <c r="L206" s="77">
        <v>206</v>
      </c>
      <c r="M206" s="77"/>
      <c r="N206" s="72"/>
      <c r="O206" s="79" t="s">
        <v>418</v>
      </c>
      <c r="P206" s="81">
        <v>43565.8125</v>
      </c>
      <c r="Q206" s="79" t="s">
        <v>470</v>
      </c>
      <c r="R206" s="82" t="s">
        <v>618</v>
      </c>
      <c r="S206" s="79" t="s">
        <v>681</v>
      </c>
      <c r="T206" s="79"/>
      <c r="U206" s="82" t="s">
        <v>734</v>
      </c>
      <c r="V206" s="82" t="s">
        <v>734</v>
      </c>
      <c r="W206" s="81">
        <v>43565.8125</v>
      </c>
      <c r="X206" s="82" t="s">
        <v>903</v>
      </c>
      <c r="Y206" s="79"/>
      <c r="Z206" s="79"/>
      <c r="AA206" s="85" t="s">
        <v>1126</v>
      </c>
      <c r="AB206" s="79"/>
      <c r="AC206" s="79" t="b">
        <v>0</v>
      </c>
      <c r="AD206" s="79">
        <v>2</v>
      </c>
      <c r="AE206" s="85" t="s">
        <v>1289</v>
      </c>
      <c r="AF206" s="79" t="b">
        <v>0</v>
      </c>
      <c r="AG206" s="79" t="s">
        <v>1302</v>
      </c>
      <c r="AH206" s="79"/>
      <c r="AI206" s="85" t="s">
        <v>1289</v>
      </c>
      <c r="AJ206" s="79" t="b">
        <v>0</v>
      </c>
      <c r="AK206" s="79">
        <v>0</v>
      </c>
      <c r="AL206" s="85" t="s">
        <v>1289</v>
      </c>
      <c r="AM206" s="79" t="s">
        <v>1310</v>
      </c>
      <c r="AN206" s="79" t="b">
        <v>0</v>
      </c>
      <c r="AO206" s="85" t="s">
        <v>1126</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1</v>
      </c>
      <c r="BD206" s="48"/>
      <c r="BE206" s="49"/>
      <c r="BF206" s="48"/>
      <c r="BG206" s="49"/>
      <c r="BH206" s="48"/>
      <c r="BI206" s="49"/>
      <c r="BJ206" s="48"/>
      <c r="BK206" s="49"/>
      <c r="BL206" s="48"/>
    </row>
    <row r="207" spans="1:64" ht="15">
      <c r="A207" s="64" t="s">
        <v>271</v>
      </c>
      <c r="B207" s="64" t="s">
        <v>380</v>
      </c>
      <c r="C207" s="65" t="s">
        <v>3747</v>
      </c>
      <c r="D207" s="66">
        <v>3</v>
      </c>
      <c r="E207" s="67" t="s">
        <v>132</v>
      </c>
      <c r="F207" s="68">
        <v>35</v>
      </c>
      <c r="G207" s="65"/>
      <c r="H207" s="69"/>
      <c r="I207" s="70"/>
      <c r="J207" s="70"/>
      <c r="K207" s="34" t="s">
        <v>65</v>
      </c>
      <c r="L207" s="77">
        <v>207</v>
      </c>
      <c r="M207" s="77"/>
      <c r="N207" s="72"/>
      <c r="O207" s="79" t="s">
        <v>418</v>
      </c>
      <c r="P207" s="81">
        <v>43565.8125</v>
      </c>
      <c r="Q207" s="79" t="s">
        <v>470</v>
      </c>
      <c r="R207" s="82" t="s">
        <v>618</v>
      </c>
      <c r="S207" s="79" t="s">
        <v>681</v>
      </c>
      <c r="T207" s="79"/>
      <c r="U207" s="82" t="s">
        <v>734</v>
      </c>
      <c r="V207" s="82" t="s">
        <v>734</v>
      </c>
      <c r="W207" s="81">
        <v>43565.8125</v>
      </c>
      <c r="X207" s="82" t="s">
        <v>903</v>
      </c>
      <c r="Y207" s="79"/>
      <c r="Z207" s="79"/>
      <c r="AA207" s="85" t="s">
        <v>1126</v>
      </c>
      <c r="AB207" s="79"/>
      <c r="AC207" s="79" t="b">
        <v>0</v>
      </c>
      <c r="AD207" s="79">
        <v>2</v>
      </c>
      <c r="AE207" s="85" t="s">
        <v>1289</v>
      </c>
      <c r="AF207" s="79" t="b">
        <v>0</v>
      </c>
      <c r="AG207" s="79" t="s">
        <v>1302</v>
      </c>
      <c r="AH207" s="79"/>
      <c r="AI207" s="85" t="s">
        <v>1289</v>
      </c>
      <c r="AJ207" s="79" t="b">
        <v>0</v>
      </c>
      <c r="AK207" s="79">
        <v>0</v>
      </c>
      <c r="AL207" s="85" t="s">
        <v>1289</v>
      </c>
      <c r="AM207" s="79" t="s">
        <v>1310</v>
      </c>
      <c r="AN207" s="79" t="b">
        <v>0</v>
      </c>
      <c r="AO207" s="85" t="s">
        <v>1126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c r="BE207" s="49"/>
      <c r="BF207" s="48"/>
      <c r="BG207" s="49"/>
      <c r="BH207" s="48"/>
      <c r="BI207" s="49"/>
      <c r="BJ207" s="48"/>
      <c r="BK207" s="49"/>
      <c r="BL207" s="48"/>
    </row>
    <row r="208" spans="1:64" ht="15">
      <c r="A208" s="64" t="s">
        <v>273</v>
      </c>
      <c r="B208" s="64" t="s">
        <v>380</v>
      </c>
      <c r="C208" s="65" t="s">
        <v>3747</v>
      </c>
      <c r="D208" s="66">
        <v>3</v>
      </c>
      <c r="E208" s="67" t="s">
        <v>132</v>
      </c>
      <c r="F208" s="68">
        <v>35</v>
      </c>
      <c r="G208" s="65"/>
      <c r="H208" s="69"/>
      <c r="I208" s="70"/>
      <c r="J208" s="70"/>
      <c r="K208" s="34" t="s">
        <v>65</v>
      </c>
      <c r="L208" s="77">
        <v>208</v>
      </c>
      <c r="M208" s="77"/>
      <c r="N208" s="72"/>
      <c r="O208" s="79" t="s">
        <v>418</v>
      </c>
      <c r="P208" s="81">
        <v>43565.34991898148</v>
      </c>
      <c r="Q208" s="79" t="s">
        <v>472</v>
      </c>
      <c r="R208" s="82" t="s">
        <v>615</v>
      </c>
      <c r="S208" s="79" t="s">
        <v>680</v>
      </c>
      <c r="T208" s="79"/>
      <c r="U208" s="79"/>
      <c r="V208" s="82" t="s">
        <v>801</v>
      </c>
      <c r="W208" s="81">
        <v>43565.34991898148</v>
      </c>
      <c r="X208" s="82" t="s">
        <v>905</v>
      </c>
      <c r="Y208" s="79"/>
      <c r="Z208" s="79"/>
      <c r="AA208" s="85" t="s">
        <v>1128</v>
      </c>
      <c r="AB208" s="79"/>
      <c r="AC208" s="79" t="b">
        <v>0</v>
      </c>
      <c r="AD208" s="79">
        <v>0</v>
      </c>
      <c r="AE208" s="85" t="s">
        <v>1289</v>
      </c>
      <c r="AF208" s="79" t="b">
        <v>0</v>
      </c>
      <c r="AG208" s="79" t="s">
        <v>1302</v>
      </c>
      <c r="AH208" s="79"/>
      <c r="AI208" s="85" t="s">
        <v>1289</v>
      </c>
      <c r="AJ208" s="79" t="b">
        <v>0</v>
      </c>
      <c r="AK208" s="79">
        <v>1</v>
      </c>
      <c r="AL208" s="85" t="s">
        <v>1289</v>
      </c>
      <c r="AM208" s="79" t="s">
        <v>1315</v>
      </c>
      <c r="AN208" s="79" t="b">
        <v>0</v>
      </c>
      <c r="AO208" s="85" t="s">
        <v>1128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c r="BE208" s="49"/>
      <c r="BF208" s="48"/>
      <c r="BG208" s="49"/>
      <c r="BH208" s="48"/>
      <c r="BI208" s="49"/>
      <c r="BJ208" s="48"/>
      <c r="BK208" s="49"/>
      <c r="BL208" s="48"/>
    </row>
    <row r="209" spans="1:64" ht="15">
      <c r="A209" s="64" t="s">
        <v>273</v>
      </c>
      <c r="B209" s="64" t="s">
        <v>292</v>
      </c>
      <c r="C209" s="65" t="s">
        <v>3747</v>
      </c>
      <c r="D209" s="66">
        <v>3</v>
      </c>
      <c r="E209" s="67" t="s">
        <v>132</v>
      </c>
      <c r="F209" s="68">
        <v>35</v>
      </c>
      <c r="G209" s="65"/>
      <c r="H209" s="69"/>
      <c r="I209" s="70"/>
      <c r="J209" s="70"/>
      <c r="K209" s="34" t="s">
        <v>65</v>
      </c>
      <c r="L209" s="77">
        <v>209</v>
      </c>
      <c r="M209" s="77"/>
      <c r="N209" s="72"/>
      <c r="O209" s="79" t="s">
        <v>418</v>
      </c>
      <c r="P209" s="81">
        <v>43565.34991898148</v>
      </c>
      <c r="Q209" s="79" t="s">
        <v>472</v>
      </c>
      <c r="R209" s="82" t="s">
        <v>615</v>
      </c>
      <c r="S209" s="79" t="s">
        <v>680</v>
      </c>
      <c r="T209" s="79"/>
      <c r="U209" s="79"/>
      <c r="V209" s="82" t="s">
        <v>801</v>
      </c>
      <c r="W209" s="81">
        <v>43565.34991898148</v>
      </c>
      <c r="X209" s="82" t="s">
        <v>905</v>
      </c>
      <c r="Y209" s="79"/>
      <c r="Z209" s="79"/>
      <c r="AA209" s="85" t="s">
        <v>1128</v>
      </c>
      <c r="AB209" s="79"/>
      <c r="AC209" s="79" t="b">
        <v>0</v>
      </c>
      <c r="AD209" s="79">
        <v>0</v>
      </c>
      <c r="AE209" s="85" t="s">
        <v>1289</v>
      </c>
      <c r="AF209" s="79" t="b">
        <v>0</v>
      </c>
      <c r="AG209" s="79" t="s">
        <v>1302</v>
      </c>
      <c r="AH209" s="79"/>
      <c r="AI209" s="85" t="s">
        <v>1289</v>
      </c>
      <c r="AJ209" s="79" t="b">
        <v>0</v>
      </c>
      <c r="AK209" s="79">
        <v>1</v>
      </c>
      <c r="AL209" s="85" t="s">
        <v>1289</v>
      </c>
      <c r="AM209" s="79" t="s">
        <v>1315</v>
      </c>
      <c r="AN209" s="79" t="b">
        <v>0</v>
      </c>
      <c r="AO209" s="85" t="s">
        <v>1128</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1</v>
      </c>
      <c r="BD209" s="48">
        <v>2</v>
      </c>
      <c r="BE209" s="49">
        <v>11.764705882352942</v>
      </c>
      <c r="BF209" s="48">
        <v>0</v>
      </c>
      <c r="BG209" s="49">
        <v>0</v>
      </c>
      <c r="BH209" s="48">
        <v>0</v>
      </c>
      <c r="BI209" s="49">
        <v>0</v>
      </c>
      <c r="BJ209" s="48">
        <v>15</v>
      </c>
      <c r="BK209" s="49">
        <v>88.23529411764706</v>
      </c>
      <c r="BL209" s="48">
        <v>17</v>
      </c>
    </row>
    <row r="210" spans="1:64" ht="15">
      <c r="A210" s="64" t="s">
        <v>274</v>
      </c>
      <c r="B210" s="64" t="s">
        <v>273</v>
      </c>
      <c r="C210" s="65" t="s">
        <v>3747</v>
      </c>
      <c r="D210" s="66">
        <v>3</v>
      </c>
      <c r="E210" s="67" t="s">
        <v>132</v>
      </c>
      <c r="F210" s="68">
        <v>35</v>
      </c>
      <c r="G210" s="65"/>
      <c r="H210" s="69"/>
      <c r="I210" s="70"/>
      <c r="J210" s="70"/>
      <c r="K210" s="34" t="s">
        <v>65</v>
      </c>
      <c r="L210" s="77">
        <v>210</v>
      </c>
      <c r="M210" s="77"/>
      <c r="N210" s="72"/>
      <c r="O210" s="79" t="s">
        <v>418</v>
      </c>
      <c r="P210" s="81">
        <v>43566.17511574074</v>
      </c>
      <c r="Q210" s="79" t="s">
        <v>459</v>
      </c>
      <c r="R210" s="79"/>
      <c r="S210" s="79"/>
      <c r="T210" s="79"/>
      <c r="U210" s="79"/>
      <c r="V210" s="82" t="s">
        <v>802</v>
      </c>
      <c r="W210" s="81">
        <v>43566.17511574074</v>
      </c>
      <c r="X210" s="82" t="s">
        <v>906</v>
      </c>
      <c r="Y210" s="79"/>
      <c r="Z210" s="79"/>
      <c r="AA210" s="85" t="s">
        <v>1129</v>
      </c>
      <c r="AB210" s="79"/>
      <c r="AC210" s="79" t="b">
        <v>0</v>
      </c>
      <c r="AD210" s="79">
        <v>0</v>
      </c>
      <c r="AE210" s="85" t="s">
        <v>1289</v>
      </c>
      <c r="AF210" s="79" t="b">
        <v>0</v>
      </c>
      <c r="AG210" s="79" t="s">
        <v>1302</v>
      </c>
      <c r="AH210" s="79"/>
      <c r="AI210" s="85" t="s">
        <v>1289</v>
      </c>
      <c r="AJ210" s="79" t="b">
        <v>0</v>
      </c>
      <c r="AK210" s="79">
        <v>2</v>
      </c>
      <c r="AL210" s="85" t="s">
        <v>1128</v>
      </c>
      <c r="AM210" s="79" t="s">
        <v>1305</v>
      </c>
      <c r="AN210" s="79" t="b">
        <v>0</v>
      </c>
      <c r="AO210" s="85" t="s">
        <v>1128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c r="BE210" s="49"/>
      <c r="BF210" s="48"/>
      <c r="BG210" s="49"/>
      <c r="BH210" s="48"/>
      <c r="BI210" s="49"/>
      <c r="BJ210" s="48"/>
      <c r="BK210" s="49"/>
      <c r="BL210" s="48"/>
    </row>
    <row r="211" spans="1:64" ht="15">
      <c r="A211" s="64" t="s">
        <v>274</v>
      </c>
      <c r="B211" s="64" t="s">
        <v>380</v>
      </c>
      <c r="C211" s="65" t="s">
        <v>3747</v>
      </c>
      <c r="D211" s="66">
        <v>3</v>
      </c>
      <c r="E211" s="67" t="s">
        <v>132</v>
      </c>
      <c r="F211" s="68">
        <v>35</v>
      </c>
      <c r="G211" s="65"/>
      <c r="H211" s="69"/>
      <c r="I211" s="70"/>
      <c r="J211" s="70"/>
      <c r="K211" s="34" t="s">
        <v>65</v>
      </c>
      <c r="L211" s="77">
        <v>211</v>
      </c>
      <c r="M211" s="77"/>
      <c r="N211" s="72"/>
      <c r="O211" s="79" t="s">
        <v>418</v>
      </c>
      <c r="P211" s="81">
        <v>43566.17511574074</v>
      </c>
      <c r="Q211" s="79" t="s">
        <v>459</v>
      </c>
      <c r="R211" s="79"/>
      <c r="S211" s="79"/>
      <c r="T211" s="79"/>
      <c r="U211" s="79"/>
      <c r="V211" s="82" t="s">
        <v>802</v>
      </c>
      <c r="W211" s="81">
        <v>43566.17511574074</v>
      </c>
      <c r="X211" s="82" t="s">
        <v>906</v>
      </c>
      <c r="Y211" s="79"/>
      <c r="Z211" s="79"/>
      <c r="AA211" s="85" t="s">
        <v>1129</v>
      </c>
      <c r="AB211" s="79"/>
      <c r="AC211" s="79" t="b">
        <v>0</v>
      </c>
      <c r="AD211" s="79">
        <v>0</v>
      </c>
      <c r="AE211" s="85" t="s">
        <v>1289</v>
      </c>
      <c r="AF211" s="79" t="b">
        <v>0</v>
      </c>
      <c r="AG211" s="79" t="s">
        <v>1302</v>
      </c>
      <c r="AH211" s="79"/>
      <c r="AI211" s="85" t="s">
        <v>1289</v>
      </c>
      <c r="AJ211" s="79" t="b">
        <v>0</v>
      </c>
      <c r="AK211" s="79">
        <v>2</v>
      </c>
      <c r="AL211" s="85" t="s">
        <v>1128</v>
      </c>
      <c r="AM211" s="79" t="s">
        <v>1305</v>
      </c>
      <c r="AN211" s="79" t="b">
        <v>0</v>
      </c>
      <c r="AO211" s="85" t="s">
        <v>1128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c r="BE211" s="49"/>
      <c r="BF211" s="48"/>
      <c r="BG211" s="49"/>
      <c r="BH211" s="48"/>
      <c r="BI211" s="49"/>
      <c r="BJ211" s="48"/>
      <c r="BK211" s="49"/>
      <c r="BL211" s="48"/>
    </row>
    <row r="212" spans="1:64" ht="15">
      <c r="A212" s="64" t="s">
        <v>274</v>
      </c>
      <c r="B212" s="64" t="s">
        <v>292</v>
      </c>
      <c r="C212" s="65" t="s">
        <v>3747</v>
      </c>
      <c r="D212" s="66">
        <v>3</v>
      </c>
      <c r="E212" s="67" t="s">
        <v>132</v>
      </c>
      <c r="F212" s="68">
        <v>35</v>
      </c>
      <c r="G212" s="65"/>
      <c r="H212" s="69"/>
      <c r="I212" s="70"/>
      <c r="J212" s="70"/>
      <c r="K212" s="34" t="s">
        <v>65</v>
      </c>
      <c r="L212" s="77">
        <v>212</v>
      </c>
      <c r="M212" s="77"/>
      <c r="N212" s="72"/>
      <c r="O212" s="79" t="s">
        <v>418</v>
      </c>
      <c r="P212" s="81">
        <v>43566.17511574074</v>
      </c>
      <c r="Q212" s="79" t="s">
        <v>459</v>
      </c>
      <c r="R212" s="79"/>
      <c r="S212" s="79"/>
      <c r="T212" s="79"/>
      <c r="U212" s="79"/>
      <c r="V212" s="82" t="s">
        <v>802</v>
      </c>
      <c r="W212" s="81">
        <v>43566.17511574074</v>
      </c>
      <c r="X212" s="82" t="s">
        <v>906</v>
      </c>
      <c r="Y212" s="79"/>
      <c r="Z212" s="79"/>
      <c r="AA212" s="85" t="s">
        <v>1129</v>
      </c>
      <c r="AB212" s="79"/>
      <c r="AC212" s="79" t="b">
        <v>0</v>
      </c>
      <c r="AD212" s="79">
        <v>0</v>
      </c>
      <c r="AE212" s="85" t="s">
        <v>1289</v>
      </c>
      <c r="AF212" s="79" t="b">
        <v>0</v>
      </c>
      <c r="AG212" s="79" t="s">
        <v>1302</v>
      </c>
      <c r="AH212" s="79"/>
      <c r="AI212" s="85" t="s">
        <v>1289</v>
      </c>
      <c r="AJ212" s="79" t="b">
        <v>0</v>
      </c>
      <c r="AK212" s="79">
        <v>2</v>
      </c>
      <c r="AL212" s="85" t="s">
        <v>1128</v>
      </c>
      <c r="AM212" s="79" t="s">
        <v>1305</v>
      </c>
      <c r="AN212" s="79" t="b">
        <v>0</v>
      </c>
      <c r="AO212" s="85" t="s">
        <v>1128</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1</v>
      </c>
      <c r="BD212" s="48">
        <v>2</v>
      </c>
      <c r="BE212" s="49">
        <v>10</v>
      </c>
      <c r="BF212" s="48">
        <v>0</v>
      </c>
      <c r="BG212" s="49">
        <v>0</v>
      </c>
      <c r="BH212" s="48">
        <v>0</v>
      </c>
      <c r="BI212" s="49">
        <v>0</v>
      </c>
      <c r="BJ212" s="48">
        <v>18</v>
      </c>
      <c r="BK212" s="49">
        <v>90</v>
      </c>
      <c r="BL212" s="48">
        <v>20</v>
      </c>
    </row>
    <row r="213" spans="1:64" ht="15">
      <c r="A213" s="64" t="s">
        <v>275</v>
      </c>
      <c r="B213" s="64" t="s">
        <v>387</v>
      </c>
      <c r="C213" s="65" t="s">
        <v>3747</v>
      </c>
      <c r="D213" s="66">
        <v>3</v>
      </c>
      <c r="E213" s="67" t="s">
        <v>132</v>
      </c>
      <c r="F213" s="68">
        <v>35</v>
      </c>
      <c r="G213" s="65"/>
      <c r="H213" s="69"/>
      <c r="I213" s="70"/>
      <c r="J213" s="70"/>
      <c r="K213" s="34" t="s">
        <v>65</v>
      </c>
      <c r="L213" s="77">
        <v>213</v>
      </c>
      <c r="M213" s="77"/>
      <c r="N213" s="72"/>
      <c r="O213" s="79" t="s">
        <v>418</v>
      </c>
      <c r="P213" s="81">
        <v>43532.75859953704</v>
      </c>
      <c r="Q213" s="79" t="s">
        <v>473</v>
      </c>
      <c r="R213" s="82" t="s">
        <v>620</v>
      </c>
      <c r="S213" s="79" t="s">
        <v>683</v>
      </c>
      <c r="T213" s="79"/>
      <c r="U213" s="82" t="s">
        <v>735</v>
      </c>
      <c r="V213" s="82" t="s">
        <v>735</v>
      </c>
      <c r="W213" s="81">
        <v>43532.75859953704</v>
      </c>
      <c r="X213" s="82" t="s">
        <v>907</v>
      </c>
      <c r="Y213" s="79"/>
      <c r="Z213" s="79"/>
      <c r="AA213" s="85" t="s">
        <v>1130</v>
      </c>
      <c r="AB213" s="79"/>
      <c r="AC213" s="79" t="b">
        <v>0</v>
      </c>
      <c r="AD213" s="79">
        <v>0</v>
      </c>
      <c r="AE213" s="85" t="s">
        <v>1289</v>
      </c>
      <c r="AF213" s="79" t="b">
        <v>0</v>
      </c>
      <c r="AG213" s="79" t="s">
        <v>1302</v>
      </c>
      <c r="AH213" s="79"/>
      <c r="AI213" s="85" t="s">
        <v>1289</v>
      </c>
      <c r="AJ213" s="79" t="b">
        <v>0</v>
      </c>
      <c r="AK213" s="79">
        <v>0</v>
      </c>
      <c r="AL213" s="85" t="s">
        <v>1289</v>
      </c>
      <c r="AM213" s="79" t="s">
        <v>1315</v>
      </c>
      <c r="AN213" s="79" t="b">
        <v>0</v>
      </c>
      <c r="AO213" s="85" t="s">
        <v>1130</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v>2</v>
      </c>
      <c r="BE213" s="49">
        <v>7.142857142857143</v>
      </c>
      <c r="BF213" s="48">
        <v>1</v>
      </c>
      <c r="BG213" s="49">
        <v>3.5714285714285716</v>
      </c>
      <c r="BH213" s="48">
        <v>0</v>
      </c>
      <c r="BI213" s="49">
        <v>0</v>
      </c>
      <c r="BJ213" s="48">
        <v>25</v>
      </c>
      <c r="BK213" s="49">
        <v>89.28571428571429</v>
      </c>
      <c r="BL213" s="48">
        <v>28</v>
      </c>
    </row>
    <row r="214" spans="1:64" ht="15">
      <c r="A214" s="64" t="s">
        <v>276</v>
      </c>
      <c r="B214" s="64" t="s">
        <v>388</v>
      </c>
      <c r="C214" s="65" t="s">
        <v>3747</v>
      </c>
      <c r="D214" s="66">
        <v>3</v>
      </c>
      <c r="E214" s="67" t="s">
        <v>132</v>
      </c>
      <c r="F214" s="68">
        <v>35</v>
      </c>
      <c r="G214" s="65"/>
      <c r="H214" s="69"/>
      <c r="I214" s="70"/>
      <c r="J214" s="70"/>
      <c r="K214" s="34" t="s">
        <v>65</v>
      </c>
      <c r="L214" s="77">
        <v>214</v>
      </c>
      <c r="M214" s="77"/>
      <c r="N214" s="72"/>
      <c r="O214" s="79" t="s">
        <v>418</v>
      </c>
      <c r="P214" s="81">
        <v>43566.77321759259</v>
      </c>
      <c r="Q214" s="79" t="s">
        <v>474</v>
      </c>
      <c r="R214" s="79"/>
      <c r="S214" s="79"/>
      <c r="T214" s="79" t="s">
        <v>712</v>
      </c>
      <c r="U214" s="82" t="s">
        <v>736</v>
      </c>
      <c r="V214" s="82" t="s">
        <v>736</v>
      </c>
      <c r="W214" s="81">
        <v>43566.77321759259</v>
      </c>
      <c r="X214" s="82" t="s">
        <v>908</v>
      </c>
      <c r="Y214" s="79"/>
      <c r="Z214" s="79"/>
      <c r="AA214" s="85" t="s">
        <v>1131</v>
      </c>
      <c r="AB214" s="79"/>
      <c r="AC214" s="79" t="b">
        <v>0</v>
      </c>
      <c r="AD214" s="79">
        <v>0</v>
      </c>
      <c r="AE214" s="85" t="s">
        <v>1289</v>
      </c>
      <c r="AF214" s="79" t="b">
        <v>0</v>
      </c>
      <c r="AG214" s="79" t="s">
        <v>1302</v>
      </c>
      <c r="AH214" s="79"/>
      <c r="AI214" s="85" t="s">
        <v>1289</v>
      </c>
      <c r="AJ214" s="79" t="b">
        <v>0</v>
      </c>
      <c r="AK214" s="79">
        <v>0</v>
      </c>
      <c r="AL214" s="85" t="s">
        <v>1289</v>
      </c>
      <c r="AM214" s="79" t="s">
        <v>1304</v>
      </c>
      <c r="AN214" s="79" t="b">
        <v>0</v>
      </c>
      <c r="AO214" s="85" t="s">
        <v>1131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2</v>
      </c>
      <c r="BE214" s="49">
        <v>12.5</v>
      </c>
      <c r="BF214" s="48">
        <v>0</v>
      </c>
      <c r="BG214" s="49">
        <v>0</v>
      </c>
      <c r="BH214" s="48">
        <v>0</v>
      </c>
      <c r="BI214" s="49">
        <v>0</v>
      </c>
      <c r="BJ214" s="48">
        <v>14</v>
      </c>
      <c r="BK214" s="49">
        <v>87.5</v>
      </c>
      <c r="BL214" s="48">
        <v>16</v>
      </c>
    </row>
    <row r="215" spans="1:64" ht="15">
      <c r="A215" s="64" t="s">
        <v>276</v>
      </c>
      <c r="B215" s="64" t="s">
        <v>292</v>
      </c>
      <c r="C215" s="65" t="s">
        <v>3747</v>
      </c>
      <c r="D215" s="66">
        <v>3</v>
      </c>
      <c r="E215" s="67" t="s">
        <v>132</v>
      </c>
      <c r="F215" s="68">
        <v>35</v>
      </c>
      <c r="G215" s="65"/>
      <c r="H215" s="69"/>
      <c r="I215" s="70"/>
      <c r="J215" s="70"/>
      <c r="K215" s="34" t="s">
        <v>65</v>
      </c>
      <c r="L215" s="77">
        <v>215</v>
      </c>
      <c r="M215" s="77"/>
      <c r="N215" s="72"/>
      <c r="O215" s="79" t="s">
        <v>418</v>
      </c>
      <c r="P215" s="81">
        <v>43566.77321759259</v>
      </c>
      <c r="Q215" s="79" t="s">
        <v>474</v>
      </c>
      <c r="R215" s="79"/>
      <c r="S215" s="79"/>
      <c r="T215" s="79" t="s">
        <v>712</v>
      </c>
      <c r="U215" s="82" t="s">
        <v>736</v>
      </c>
      <c r="V215" s="82" t="s">
        <v>736</v>
      </c>
      <c r="W215" s="81">
        <v>43566.77321759259</v>
      </c>
      <c r="X215" s="82" t="s">
        <v>908</v>
      </c>
      <c r="Y215" s="79"/>
      <c r="Z215" s="79"/>
      <c r="AA215" s="85" t="s">
        <v>1131</v>
      </c>
      <c r="AB215" s="79"/>
      <c r="AC215" s="79" t="b">
        <v>0</v>
      </c>
      <c r="AD215" s="79">
        <v>0</v>
      </c>
      <c r="AE215" s="85" t="s">
        <v>1289</v>
      </c>
      <c r="AF215" s="79" t="b">
        <v>0</v>
      </c>
      <c r="AG215" s="79" t="s">
        <v>1302</v>
      </c>
      <c r="AH215" s="79"/>
      <c r="AI215" s="85" t="s">
        <v>1289</v>
      </c>
      <c r="AJ215" s="79" t="b">
        <v>0</v>
      </c>
      <c r="AK215" s="79">
        <v>0</v>
      </c>
      <c r="AL215" s="85" t="s">
        <v>1289</v>
      </c>
      <c r="AM215" s="79" t="s">
        <v>1304</v>
      </c>
      <c r="AN215" s="79" t="b">
        <v>0</v>
      </c>
      <c r="AO215" s="85" t="s">
        <v>1131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277</v>
      </c>
      <c r="B216" s="64" t="s">
        <v>292</v>
      </c>
      <c r="C216" s="65" t="s">
        <v>3747</v>
      </c>
      <c r="D216" s="66">
        <v>3</v>
      </c>
      <c r="E216" s="67" t="s">
        <v>132</v>
      </c>
      <c r="F216" s="68">
        <v>35</v>
      </c>
      <c r="G216" s="65"/>
      <c r="H216" s="69"/>
      <c r="I216" s="70"/>
      <c r="J216" s="70"/>
      <c r="K216" s="34" t="s">
        <v>65</v>
      </c>
      <c r="L216" s="77">
        <v>216</v>
      </c>
      <c r="M216" s="77"/>
      <c r="N216" s="72"/>
      <c r="O216" s="79" t="s">
        <v>418</v>
      </c>
      <c r="P216" s="81">
        <v>43566.865428240744</v>
      </c>
      <c r="Q216" s="79" t="s">
        <v>475</v>
      </c>
      <c r="R216" s="82" t="s">
        <v>621</v>
      </c>
      <c r="S216" s="79" t="s">
        <v>671</v>
      </c>
      <c r="T216" s="79" t="s">
        <v>713</v>
      </c>
      <c r="U216" s="79"/>
      <c r="V216" s="82" t="s">
        <v>803</v>
      </c>
      <c r="W216" s="81">
        <v>43566.865428240744</v>
      </c>
      <c r="X216" s="82" t="s">
        <v>909</v>
      </c>
      <c r="Y216" s="79"/>
      <c r="Z216" s="79"/>
      <c r="AA216" s="85" t="s">
        <v>1132</v>
      </c>
      <c r="AB216" s="79"/>
      <c r="AC216" s="79" t="b">
        <v>0</v>
      </c>
      <c r="AD216" s="79">
        <v>0</v>
      </c>
      <c r="AE216" s="85" t="s">
        <v>1289</v>
      </c>
      <c r="AF216" s="79" t="b">
        <v>0</v>
      </c>
      <c r="AG216" s="79" t="s">
        <v>1300</v>
      </c>
      <c r="AH216" s="79"/>
      <c r="AI216" s="85" t="s">
        <v>1289</v>
      </c>
      <c r="AJ216" s="79" t="b">
        <v>0</v>
      </c>
      <c r="AK216" s="79">
        <v>2</v>
      </c>
      <c r="AL216" s="85" t="s">
        <v>1264</v>
      </c>
      <c r="AM216" s="79" t="s">
        <v>1307</v>
      </c>
      <c r="AN216" s="79" t="b">
        <v>0</v>
      </c>
      <c r="AO216" s="85" t="s">
        <v>1264</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1</v>
      </c>
      <c r="BD216" s="48"/>
      <c r="BE216" s="49"/>
      <c r="BF216" s="48"/>
      <c r="BG216" s="49"/>
      <c r="BH216" s="48"/>
      <c r="BI216" s="49"/>
      <c r="BJ216" s="48"/>
      <c r="BK216" s="49"/>
      <c r="BL216" s="48"/>
    </row>
    <row r="217" spans="1:64" ht="15">
      <c r="A217" s="64" t="s">
        <v>277</v>
      </c>
      <c r="B217" s="64" t="s">
        <v>303</v>
      </c>
      <c r="C217" s="65" t="s">
        <v>3747</v>
      </c>
      <c r="D217" s="66">
        <v>3</v>
      </c>
      <c r="E217" s="67" t="s">
        <v>132</v>
      </c>
      <c r="F217" s="68">
        <v>35</v>
      </c>
      <c r="G217" s="65"/>
      <c r="H217" s="69"/>
      <c r="I217" s="70"/>
      <c r="J217" s="70"/>
      <c r="K217" s="34" t="s">
        <v>65</v>
      </c>
      <c r="L217" s="77">
        <v>217</v>
      </c>
      <c r="M217" s="77"/>
      <c r="N217" s="72"/>
      <c r="O217" s="79" t="s">
        <v>418</v>
      </c>
      <c r="P217" s="81">
        <v>43566.865428240744</v>
      </c>
      <c r="Q217" s="79" t="s">
        <v>475</v>
      </c>
      <c r="R217" s="82" t="s">
        <v>621</v>
      </c>
      <c r="S217" s="79" t="s">
        <v>671</v>
      </c>
      <c r="T217" s="79" t="s">
        <v>713</v>
      </c>
      <c r="U217" s="79"/>
      <c r="V217" s="82" t="s">
        <v>803</v>
      </c>
      <c r="W217" s="81">
        <v>43566.865428240744</v>
      </c>
      <c r="X217" s="82" t="s">
        <v>909</v>
      </c>
      <c r="Y217" s="79"/>
      <c r="Z217" s="79"/>
      <c r="AA217" s="85" t="s">
        <v>1132</v>
      </c>
      <c r="AB217" s="79"/>
      <c r="AC217" s="79" t="b">
        <v>0</v>
      </c>
      <c r="AD217" s="79">
        <v>0</v>
      </c>
      <c r="AE217" s="85" t="s">
        <v>1289</v>
      </c>
      <c r="AF217" s="79" t="b">
        <v>0</v>
      </c>
      <c r="AG217" s="79" t="s">
        <v>1300</v>
      </c>
      <c r="AH217" s="79"/>
      <c r="AI217" s="85" t="s">
        <v>1289</v>
      </c>
      <c r="AJ217" s="79" t="b">
        <v>0</v>
      </c>
      <c r="AK217" s="79">
        <v>2</v>
      </c>
      <c r="AL217" s="85" t="s">
        <v>1264</v>
      </c>
      <c r="AM217" s="79" t="s">
        <v>1307</v>
      </c>
      <c r="AN217" s="79" t="b">
        <v>0</v>
      </c>
      <c r="AO217" s="85" t="s">
        <v>1264</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v>0</v>
      </c>
      <c r="BE217" s="49">
        <v>0</v>
      </c>
      <c r="BF217" s="48">
        <v>0</v>
      </c>
      <c r="BG217" s="49">
        <v>0</v>
      </c>
      <c r="BH217" s="48">
        <v>0</v>
      </c>
      <c r="BI217" s="49">
        <v>0</v>
      </c>
      <c r="BJ217" s="48">
        <v>12</v>
      </c>
      <c r="BK217" s="49">
        <v>100</v>
      </c>
      <c r="BL217" s="48">
        <v>12</v>
      </c>
    </row>
    <row r="218" spans="1:64" ht="15">
      <c r="A218" s="64" t="s">
        <v>278</v>
      </c>
      <c r="B218" s="64" t="s">
        <v>315</v>
      </c>
      <c r="C218" s="65" t="s">
        <v>3747</v>
      </c>
      <c r="D218" s="66">
        <v>3</v>
      </c>
      <c r="E218" s="67" t="s">
        <v>132</v>
      </c>
      <c r="F218" s="68">
        <v>35</v>
      </c>
      <c r="G218" s="65"/>
      <c r="H218" s="69"/>
      <c r="I218" s="70"/>
      <c r="J218" s="70"/>
      <c r="K218" s="34" t="s">
        <v>65</v>
      </c>
      <c r="L218" s="77">
        <v>218</v>
      </c>
      <c r="M218" s="77"/>
      <c r="N218" s="72"/>
      <c r="O218" s="79" t="s">
        <v>418</v>
      </c>
      <c r="P218" s="81">
        <v>43566.91836805556</v>
      </c>
      <c r="Q218" s="79" t="s">
        <v>422</v>
      </c>
      <c r="R218" s="79"/>
      <c r="S218" s="79"/>
      <c r="T218" s="79"/>
      <c r="U218" s="79"/>
      <c r="V218" s="82" t="s">
        <v>804</v>
      </c>
      <c r="W218" s="81">
        <v>43566.91836805556</v>
      </c>
      <c r="X218" s="82" t="s">
        <v>910</v>
      </c>
      <c r="Y218" s="79"/>
      <c r="Z218" s="79"/>
      <c r="AA218" s="85" t="s">
        <v>1133</v>
      </c>
      <c r="AB218" s="79"/>
      <c r="AC218" s="79" t="b">
        <v>0</v>
      </c>
      <c r="AD218" s="79">
        <v>0</v>
      </c>
      <c r="AE218" s="85" t="s">
        <v>1289</v>
      </c>
      <c r="AF218" s="79" t="b">
        <v>0</v>
      </c>
      <c r="AG218" s="79" t="s">
        <v>1302</v>
      </c>
      <c r="AH218" s="79"/>
      <c r="AI218" s="85" t="s">
        <v>1289</v>
      </c>
      <c r="AJ218" s="79" t="b">
        <v>0</v>
      </c>
      <c r="AK218" s="79">
        <v>6</v>
      </c>
      <c r="AL218" s="85" t="s">
        <v>1145</v>
      </c>
      <c r="AM218" s="79" t="s">
        <v>1304</v>
      </c>
      <c r="AN218" s="79" t="b">
        <v>0</v>
      </c>
      <c r="AO218" s="85" t="s">
        <v>1145</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278</v>
      </c>
      <c r="B219" s="64" t="s">
        <v>297</v>
      </c>
      <c r="C219" s="65" t="s">
        <v>3747</v>
      </c>
      <c r="D219" s="66">
        <v>3</v>
      </c>
      <c r="E219" s="67" t="s">
        <v>132</v>
      </c>
      <c r="F219" s="68">
        <v>35</v>
      </c>
      <c r="G219" s="65"/>
      <c r="H219" s="69"/>
      <c r="I219" s="70"/>
      <c r="J219" s="70"/>
      <c r="K219" s="34" t="s">
        <v>65</v>
      </c>
      <c r="L219" s="77">
        <v>219</v>
      </c>
      <c r="M219" s="77"/>
      <c r="N219" s="72"/>
      <c r="O219" s="79" t="s">
        <v>418</v>
      </c>
      <c r="P219" s="81">
        <v>43566.91836805556</v>
      </c>
      <c r="Q219" s="79" t="s">
        <v>422</v>
      </c>
      <c r="R219" s="79"/>
      <c r="S219" s="79"/>
      <c r="T219" s="79"/>
      <c r="U219" s="79"/>
      <c r="V219" s="82" t="s">
        <v>804</v>
      </c>
      <c r="W219" s="81">
        <v>43566.91836805556</v>
      </c>
      <c r="X219" s="82" t="s">
        <v>910</v>
      </c>
      <c r="Y219" s="79"/>
      <c r="Z219" s="79"/>
      <c r="AA219" s="85" t="s">
        <v>1133</v>
      </c>
      <c r="AB219" s="79"/>
      <c r="AC219" s="79" t="b">
        <v>0</v>
      </c>
      <c r="AD219" s="79">
        <v>0</v>
      </c>
      <c r="AE219" s="85" t="s">
        <v>1289</v>
      </c>
      <c r="AF219" s="79" t="b">
        <v>0</v>
      </c>
      <c r="AG219" s="79" t="s">
        <v>1302</v>
      </c>
      <c r="AH219" s="79"/>
      <c r="AI219" s="85" t="s">
        <v>1289</v>
      </c>
      <c r="AJ219" s="79" t="b">
        <v>0</v>
      </c>
      <c r="AK219" s="79">
        <v>6</v>
      </c>
      <c r="AL219" s="85" t="s">
        <v>1145</v>
      </c>
      <c r="AM219" s="79" t="s">
        <v>1304</v>
      </c>
      <c r="AN219" s="79" t="b">
        <v>0</v>
      </c>
      <c r="AO219" s="85" t="s">
        <v>1145</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278</v>
      </c>
      <c r="B220" s="64" t="s">
        <v>309</v>
      </c>
      <c r="C220" s="65" t="s">
        <v>3747</v>
      </c>
      <c r="D220" s="66">
        <v>3</v>
      </c>
      <c r="E220" s="67" t="s">
        <v>132</v>
      </c>
      <c r="F220" s="68">
        <v>35</v>
      </c>
      <c r="G220" s="65"/>
      <c r="H220" s="69"/>
      <c r="I220" s="70"/>
      <c r="J220" s="70"/>
      <c r="K220" s="34" t="s">
        <v>65</v>
      </c>
      <c r="L220" s="77">
        <v>220</v>
      </c>
      <c r="M220" s="77"/>
      <c r="N220" s="72"/>
      <c r="O220" s="79" t="s">
        <v>418</v>
      </c>
      <c r="P220" s="81">
        <v>43566.91836805556</v>
      </c>
      <c r="Q220" s="79" t="s">
        <v>422</v>
      </c>
      <c r="R220" s="79"/>
      <c r="S220" s="79"/>
      <c r="T220" s="79"/>
      <c r="U220" s="79"/>
      <c r="V220" s="82" t="s">
        <v>804</v>
      </c>
      <c r="W220" s="81">
        <v>43566.91836805556</v>
      </c>
      <c r="X220" s="82" t="s">
        <v>910</v>
      </c>
      <c r="Y220" s="79"/>
      <c r="Z220" s="79"/>
      <c r="AA220" s="85" t="s">
        <v>1133</v>
      </c>
      <c r="AB220" s="79"/>
      <c r="AC220" s="79" t="b">
        <v>0</v>
      </c>
      <c r="AD220" s="79">
        <v>0</v>
      </c>
      <c r="AE220" s="85" t="s">
        <v>1289</v>
      </c>
      <c r="AF220" s="79" t="b">
        <v>0</v>
      </c>
      <c r="AG220" s="79" t="s">
        <v>1302</v>
      </c>
      <c r="AH220" s="79"/>
      <c r="AI220" s="85" t="s">
        <v>1289</v>
      </c>
      <c r="AJ220" s="79" t="b">
        <v>0</v>
      </c>
      <c r="AK220" s="79">
        <v>6</v>
      </c>
      <c r="AL220" s="85" t="s">
        <v>1145</v>
      </c>
      <c r="AM220" s="79" t="s">
        <v>1304</v>
      </c>
      <c r="AN220" s="79" t="b">
        <v>0</v>
      </c>
      <c r="AO220" s="85" t="s">
        <v>1145</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278</v>
      </c>
      <c r="B221" s="64" t="s">
        <v>288</v>
      </c>
      <c r="C221" s="65" t="s">
        <v>3747</v>
      </c>
      <c r="D221" s="66">
        <v>3</v>
      </c>
      <c r="E221" s="67" t="s">
        <v>132</v>
      </c>
      <c r="F221" s="68">
        <v>35</v>
      </c>
      <c r="G221" s="65"/>
      <c r="H221" s="69"/>
      <c r="I221" s="70"/>
      <c r="J221" s="70"/>
      <c r="K221" s="34" t="s">
        <v>65</v>
      </c>
      <c r="L221" s="77">
        <v>221</v>
      </c>
      <c r="M221" s="77"/>
      <c r="N221" s="72"/>
      <c r="O221" s="79" t="s">
        <v>418</v>
      </c>
      <c r="P221" s="81">
        <v>43566.91836805556</v>
      </c>
      <c r="Q221" s="79" t="s">
        <v>422</v>
      </c>
      <c r="R221" s="79"/>
      <c r="S221" s="79"/>
      <c r="T221" s="79"/>
      <c r="U221" s="79"/>
      <c r="V221" s="82" t="s">
        <v>804</v>
      </c>
      <c r="W221" s="81">
        <v>43566.91836805556</v>
      </c>
      <c r="X221" s="82" t="s">
        <v>910</v>
      </c>
      <c r="Y221" s="79"/>
      <c r="Z221" s="79"/>
      <c r="AA221" s="85" t="s">
        <v>1133</v>
      </c>
      <c r="AB221" s="79"/>
      <c r="AC221" s="79" t="b">
        <v>0</v>
      </c>
      <c r="AD221" s="79">
        <v>0</v>
      </c>
      <c r="AE221" s="85" t="s">
        <v>1289</v>
      </c>
      <c r="AF221" s="79" t="b">
        <v>0</v>
      </c>
      <c r="AG221" s="79" t="s">
        <v>1302</v>
      </c>
      <c r="AH221" s="79"/>
      <c r="AI221" s="85" t="s">
        <v>1289</v>
      </c>
      <c r="AJ221" s="79" t="b">
        <v>0</v>
      </c>
      <c r="AK221" s="79">
        <v>6</v>
      </c>
      <c r="AL221" s="85" t="s">
        <v>1145</v>
      </c>
      <c r="AM221" s="79" t="s">
        <v>1304</v>
      </c>
      <c r="AN221" s="79" t="b">
        <v>0</v>
      </c>
      <c r="AO221" s="85" t="s">
        <v>1145</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v>0</v>
      </c>
      <c r="BE221" s="49">
        <v>0</v>
      </c>
      <c r="BF221" s="48">
        <v>0</v>
      </c>
      <c r="BG221" s="49">
        <v>0</v>
      </c>
      <c r="BH221" s="48">
        <v>0</v>
      </c>
      <c r="BI221" s="49">
        <v>0</v>
      </c>
      <c r="BJ221" s="48">
        <v>20</v>
      </c>
      <c r="BK221" s="49">
        <v>100</v>
      </c>
      <c r="BL221" s="48">
        <v>20</v>
      </c>
    </row>
    <row r="222" spans="1:64" ht="15">
      <c r="A222" s="64" t="s">
        <v>279</v>
      </c>
      <c r="B222" s="64" t="s">
        <v>292</v>
      </c>
      <c r="C222" s="65" t="s">
        <v>3748</v>
      </c>
      <c r="D222" s="66">
        <v>4.166666666666667</v>
      </c>
      <c r="E222" s="67" t="s">
        <v>136</v>
      </c>
      <c r="F222" s="68">
        <v>31.166666666666668</v>
      </c>
      <c r="G222" s="65"/>
      <c r="H222" s="69"/>
      <c r="I222" s="70"/>
      <c r="J222" s="70"/>
      <c r="K222" s="34" t="s">
        <v>65</v>
      </c>
      <c r="L222" s="77">
        <v>222</v>
      </c>
      <c r="M222" s="77"/>
      <c r="N222" s="72"/>
      <c r="O222" s="79" t="s">
        <v>418</v>
      </c>
      <c r="P222" s="81">
        <v>43503.166712962964</v>
      </c>
      <c r="Q222" s="79" t="s">
        <v>476</v>
      </c>
      <c r="R222" s="82" t="s">
        <v>601</v>
      </c>
      <c r="S222" s="79" t="s">
        <v>671</v>
      </c>
      <c r="T222" s="79"/>
      <c r="U222" s="79"/>
      <c r="V222" s="82" t="s">
        <v>805</v>
      </c>
      <c r="W222" s="81">
        <v>43503.166712962964</v>
      </c>
      <c r="X222" s="82" t="s">
        <v>911</v>
      </c>
      <c r="Y222" s="79"/>
      <c r="Z222" s="79"/>
      <c r="AA222" s="85" t="s">
        <v>1134</v>
      </c>
      <c r="AB222" s="79"/>
      <c r="AC222" s="79" t="b">
        <v>0</v>
      </c>
      <c r="AD222" s="79">
        <v>1</v>
      </c>
      <c r="AE222" s="85" t="s">
        <v>1289</v>
      </c>
      <c r="AF222" s="79" t="b">
        <v>0</v>
      </c>
      <c r="AG222" s="79" t="s">
        <v>1302</v>
      </c>
      <c r="AH222" s="79"/>
      <c r="AI222" s="85" t="s">
        <v>1289</v>
      </c>
      <c r="AJ222" s="79" t="b">
        <v>0</v>
      </c>
      <c r="AK222" s="79">
        <v>0</v>
      </c>
      <c r="AL222" s="85" t="s">
        <v>1289</v>
      </c>
      <c r="AM222" s="79" t="s">
        <v>1307</v>
      </c>
      <c r="AN222" s="79" t="b">
        <v>0</v>
      </c>
      <c r="AO222" s="85" t="s">
        <v>1134</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3</v>
      </c>
      <c r="BC222" s="78" t="str">
        <f>REPLACE(INDEX(GroupVertices[Group],MATCH(Edges[[#This Row],[Vertex 2]],GroupVertices[Vertex],0)),1,1,"")</f>
        <v>1</v>
      </c>
      <c r="BD222" s="48">
        <v>1</v>
      </c>
      <c r="BE222" s="49">
        <v>5.555555555555555</v>
      </c>
      <c r="BF222" s="48">
        <v>0</v>
      </c>
      <c r="BG222" s="49">
        <v>0</v>
      </c>
      <c r="BH222" s="48">
        <v>0</v>
      </c>
      <c r="BI222" s="49">
        <v>0</v>
      </c>
      <c r="BJ222" s="48">
        <v>17</v>
      </c>
      <c r="BK222" s="49">
        <v>94.44444444444444</v>
      </c>
      <c r="BL222" s="48">
        <v>18</v>
      </c>
    </row>
    <row r="223" spans="1:64" ht="15">
      <c r="A223" s="64" t="s">
        <v>279</v>
      </c>
      <c r="B223" s="64" t="s">
        <v>380</v>
      </c>
      <c r="C223" s="65" t="s">
        <v>3747</v>
      </c>
      <c r="D223" s="66">
        <v>3</v>
      </c>
      <c r="E223" s="67" t="s">
        <v>132</v>
      </c>
      <c r="F223" s="68">
        <v>35</v>
      </c>
      <c r="G223" s="65"/>
      <c r="H223" s="69"/>
      <c r="I223" s="70"/>
      <c r="J223" s="70"/>
      <c r="K223" s="34" t="s">
        <v>65</v>
      </c>
      <c r="L223" s="77">
        <v>223</v>
      </c>
      <c r="M223" s="77"/>
      <c r="N223" s="72"/>
      <c r="O223" s="79" t="s">
        <v>418</v>
      </c>
      <c r="P223" s="81">
        <v>43567.125613425924</v>
      </c>
      <c r="Q223" s="79" t="s">
        <v>477</v>
      </c>
      <c r="R223" s="82" t="s">
        <v>616</v>
      </c>
      <c r="S223" s="79" t="s">
        <v>671</v>
      </c>
      <c r="T223" s="79"/>
      <c r="U223" s="79"/>
      <c r="V223" s="82" t="s">
        <v>805</v>
      </c>
      <c r="W223" s="81">
        <v>43567.125613425924</v>
      </c>
      <c r="X223" s="82" t="s">
        <v>912</v>
      </c>
      <c r="Y223" s="79"/>
      <c r="Z223" s="79"/>
      <c r="AA223" s="85" t="s">
        <v>1135</v>
      </c>
      <c r="AB223" s="79"/>
      <c r="AC223" s="79" t="b">
        <v>0</v>
      </c>
      <c r="AD223" s="79">
        <v>0</v>
      </c>
      <c r="AE223" s="85" t="s">
        <v>1289</v>
      </c>
      <c r="AF223" s="79" t="b">
        <v>0</v>
      </c>
      <c r="AG223" s="79" t="s">
        <v>1302</v>
      </c>
      <c r="AH223" s="79"/>
      <c r="AI223" s="85" t="s">
        <v>1289</v>
      </c>
      <c r="AJ223" s="79" t="b">
        <v>0</v>
      </c>
      <c r="AK223" s="79">
        <v>0</v>
      </c>
      <c r="AL223" s="85" t="s">
        <v>1289</v>
      </c>
      <c r="AM223" s="79" t="s">
        <v>1307</v>
      </c>
      <c r="AN223" s="79" t="b">
        <v>0</v>
      </c>
      <c r="AO223" s="85" t="s">
        <v>1135</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c r="BE223" s="49"/>
      <c r="BF223" s="48"/>
      <c r="BG223" s="49"/>
      <c r="BH223" s="48"/>
      <c r="BI223" s="49"/>
      <c r="BJ223" s="48"/>
      <c r="BK223" s="49"/>
      <c r="BL223" s="48"/>
    </row>
    <row r="224" spans="1:64" ht="15">
      <c r="A224" s="64" t="s">
        <v>279</v>
      </c>
      <c r="B224" s="64" t="s">
        <v>292</v>
      </c>
      <c r="C224" s="65" t="s">
        <v>3748</v>
      </c>
      <c r="D224" s="66">
        <v>4.166666666666667</v>
      </c>
      <c r="E224" s="67" t="s">
        <v>136</v>
      </c>
      <c r="F224" s="68">
        <v>31.166666666666668</v>
      </c>
      <c r="G224" s="65"/>
      <c r="H224" s="69"/>
      <c r="I224" s="70"/>
      <c r="J224" s="70"/>
      <c r="K224" s="34" t="s">
        <v>65</v>
      </c>
      <c r="L224" s="77">
        <v>224</v>
      </c>
      <c r="M224" s="77"/>
      <c r="N224" s="72"/>
      <c r="O224" s="79" t="s">
        <v>418</v>
      </c>
      <c r="P224" s="81">
        <v>43567.125613425924</v>
      </c>
      <c r="Q224" s="79" t="s">
        <v>477</v>
      </c>
      <c r="R224" s="82" t="s">
        <v>616</v>
      </c>
      <c r="S224" s="79" t="s">
        <v>671</v>
      </c>
      <c r="T224" s="79"/>
      <c r="U224" s="79"/>
      <c r="V224" s="82" t="s">
        <v>805</v>
      </c>
      <c r="W224" s="81">
        <v>43567.125613425924</v>
      </c>
      <c r="X224" s="82" t="s">
        <v>912</v>
      </c>
      <c r="Y224" s="79"/>
      <c r="Z224" s="79"/>
      <c r="AA224" s="85" t="s">
        <v>1135</v>
      </c>
      <c r="AB224" s="79"/>
      <c r="AC224" s="79" t="b">
        <v>0</v>
      </c>
      <c r="AD224" s="79">
        <v>0</v>
      </c>
      <c r="AE224" s="85" t="s">
        <v>1289</v>
      </c>
      <c r="AF224" s="79" t="b">
        <v>0</v>
      </c>
      <c r="AG224" s="79" t="s">
        <v>1302</v>
      </c>
      <c r="AH224" s="79"/>
      <c r="AI224" s="85" t="s">
        <v>1289</v>
      </c>
      <c r="AJ224" s="79" t="b">
        <v>0</v>
      </c>
      <c r="AK224" s="79">
        <v>0</v>
      </c>
      <c r="AL224" s="85" t="s">
        <v>1289</v>
      </c>
      <c r="AM224" s="79" t="s">
        <v>1307</v>
      </c>
      <c r="AN224" s="79" t="b">
        <v>0</v>
      </c>
      <c r="AO224" s="85" t="s">
        <v>1135</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3</v>
      </c>
      <c r="BC224" s="78" t="str">
        <f>REPLACE(INDEX(GroupVertices[Group],MATCH(Edges[[#This Row],[Vertex 2]],GroupVertices[Vertex],0)),1,1,"")</f>
        <v>1</v>
      </c>
      <c r="BD224" s="48">
        <v>2</v>
      </c>
      <c r="BE224" s="49">
        <v>9.523809523809524</v>
      </c>
      <c r="BF224" s="48">
        <v>0</v>
      </c>
      <c r="BG224" s="49">
        <v>0</v>
      </c>
      <c r="BH224" s="48">
        <v>0</v>
      </c>
      <c r="BI224" s="49">
        <v>0</v>
      </c>
      <c r="BJ224" s="48">
        <v>19</v>
      </c>
      <c r="BK224" s="49">
        <v>90.47619047619048</v>
      </c>
      <c r="BL224" s="48">
        <v>21</v>
      </c>
    </row>
    <row r="225" spans="1:64" ht="15">
      <c r="A225" s="64" t="s">
        <v>280</v>
      </c>
      <c r="B225" s="64" t="s">
        <v>389</v>
      </c>
      <c r="C225" s="65" t="s">
        <v>3747</v>
      </c>
      <c r="D225" s="66">
        <v>3</v>
      </c>
      <c r="E225" s="67" t="s">
        <v>132</v>
      </c>
      <c r="F225" s="68">
        <v>35</v>
      </c>
      <c r="G225" s="65"/>
      <c r="H225" s="69"/>
      <c r="I225" s="70"/>
      <c r="J225" s="70"/>
      <c r="K225" s="34" t="s">
        <v>65</v>
      </c>
      <c r="L225" s="77">
        <v>225</v>
      </c>
      <c r="M225" s="77"/>
      <c r="N225" s="72"/>
      <c r="O225" s="79" t="s">
        <v>418</v>
      </c>
      <c r="P225" s="81">
        <v>43517.62501157408</v>
      </c>
      <c r="Q225" s="79" t="s">
        <v>478</v>
      </c>
      <c r="R225" s="82" t="s">
        <v>622</v>
      </c>
      <c r="S225" s="79" t="s">
        <v>684</v>
      </c>
      <c r="T225" s="79"/>
      <c r="U225" s="79"/>
      <c r="V225" s="82" t="s">
        <v>806</v>
      </c>
      <c r="W225" s="81">
        <v>43517.62501157408</v>
      </c>
      <c r="X225" s="82" t="s">
        <v>913</v>
      </c>
      <c r="Y225" s="79"/>
      <c r="Z225" s="79"/>
      <c r="AA225" s="85" t="s">
        <v>1136</v>
      </c>
      <c r="AB225" s="79"/>
      <c r="AC225" s="79" t="b">
        <v>0</v>
      </c>
      <c r="AD225" s="79">
        <v>1</v>
      </c>
      <c r="AE225" s="85" t="s">
        <v>1289</v>
      </c>
      <c r="AF225" s="79" t="b">
        <v>0</v>
      </c>
      <c r="AG225" s="79" t="s">
        <v>1302</v>
      </c>
      <c r="AH225" s="79"/>
      <c r="AI225" s="85" t="s">
        <v>1289</v>
      </c>
      <c r="AJ225" s="79" t="b">
        <v>0</v>
      </c>
      <c r="AK225" s="79">
        <v>0</v>
      </c>
      <c r="AL225" s="85" t="s">
        <v>1289</v>
      </c>
      <c r="AM225" s="79" t="s">
        <v>1316</v>
      </c>
      <c r="AN225" s="79" t="b">
        <v>0</v>
      </c>
      <c r="AO225" s="85" t="s">
        <v>1136</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v>1</v>
      </c>
      <c r="BE225" s="49">
        <v>5.2631578947368425</v>
      </c>
      <c r="BF225" s="48">
        <v>0</v>
      </c>
      <c r="BG225" s="49">
        <v>0</v>
      </c>
      <c r="BH225" s="48">
        <v>0</v>
      </c>
      <c r="BI225" s="49">
        <v>0</v>
      </c>
      <c r="BJ225" s="48">
        <v>18</v>
      </c>
      <c r="BK225" s="49">
        <v>94.73684210526316</v>
      </c>
      <c r="BL225" s="48">
        <v>19</v>
      </c>
    </row>
    <row r="226" spans="1:64" ht="15">
      <c r="A226" s="64" t="s">
        <v>280</v>
      </c>
      <c r="B226" s="64" t="s">
        <v>390</v>
      </c>
      <c r="C226" s="65" t="s">
        <v>3747</v>
      </c>
      <c r="D226" s="66">
        <v>3</v>
      </c>
      <c r="E226" s="67" t="s">
        <v>132</v>
      </c>
      <c r="F226" s="68">
        <v>35</v>
      </c>
      <c r="G226" s="65"/>
      <c r="H226" s="69"/>
      <c r="I226" s="70"/>
      <c r="J226" s="70"/>
      <c r="K226" s="34" t="s">
        <v>65</v>
      </c>
      <c r="L226" s="77">
        <v>226</v>
      </c>
      <c r="M226" s="77"/>
      <c r="N226" s="72"/>
      <c r="O226" s="79" t="s">
        <v>418</v>
      </c>
      <c r="P226" s="81">
        <v>43567.604166666664</v>
      </c>
      <c r="Q226" s="79" t="s">
        <v>479</v>
      </c>
      <c r="R226" s="82" t="s">
        <v>623</v>
      </c>
      <c r="S226" s="79" t="s">
        <v>683</v>
      </c>
      <c r="T226" s="79"/>
      <c r="U226" s="79"/>
      <c r="V226" s="82" t="s">
        <v>806</v>
      </c>
      <c r="W226" s="81">
        <v>43567.604166666664</v>
      </c>
      <c r="X226" s="82" t="s">
        <v>914</v>
      </c>
      <c r="Y226" s="79"/>
      <c r="Z226" s="79"/>
      <c r="AA226" s="85" t="s">
        <v>1137</v>
      </c>
      <c r="AB226" s="79"/>
      <c r="AC226" s="79" t="b">
        <v>0</v>
      </c>
      <c r="AD226" s="79">
        <v>3</v>
      </c>
      <c r="AE226" s="85" t="s">
        <v>1289</v>
      </c>
      <c r="AF226" s="79" t="b">
        <v>0</v>
      </c>
      <c r="AG226" s="79" t="s">
        <v>1302</v>
      </c>
      <c r="AH226" s="79"/>
      <c r="AI226" s="85" t="s">
        <v>1289</v>
      </c>
      <c r="AJ226" s="79" t="b">
        <v>0</v>
      </c>
      <c r="AK226" s="79">
        <v>2</v>
      </c>
      <c r="AL226" s="85" t="s">
        <v>1289</v>
      </c>
      <c r="AM226" s="79" t="s">
        <v>1316</v>
      </c>
      <c r="AN226" s="79" t="b">
        <v>0</v>
      </c>
      <c r="AO226" s="85" t="s">
        <v>1137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v>2</v>
      </c>
      <c r="BE226" s="49">
        <v>9.090909090909092</v>
      </c>
      <c r="BF226" s="48">
        <v>0</v>
      </c>
      <c r="BG226" s="49">
        <v>0</v>
      </c>
      <c r="BH226" s="48">
        <v>0</v>
      </c>
      <c r="BI226" s="49">
        <v>0</v>
      </c>
      <c r="BJ226" s="48">
        <v>20</v>
      </c>
      <c r="BK226" s="49">
        <v>90.9090909090909</v>
      </c>
      <c r="BL226" s="48">
        <v>22</v>
      </c>
    </row>
    <row r="227" spans="1:64" ht="15">
      <c r="A227" s="64" t="s">
        <v>281</v>
      </c>
      <c r="B227" s="64" t="s">
        <v>292</v>
      </c>
      <c r="C227" s="65" t="s">
        <v>3747</v>
      </c>
      <c r="D227" s="66">
        <v>3</v>
      </c>
      <c r="E227" s="67" t="s">
        <v>132</v>
      </c>
      <c r="F227" s="68">
        <v>35</v>
      </c>
      <c r="G227" s="65"/>
      <c r="H227" s="69"/>
      <c r="I227" s="70"/>
      <c r="J227" s="70"/>
      <c r="K227" s="34" t="s">
        <v>65</v>
      </c>
      <c r="L227" s="77">
        <v>227</v>
      </c>
      <c r="M227" s="77"/>
      <c r="N227" s="72"/>
      <c r="O227" s="79" t="s">
        <v>418</v>
      </c>
      <c r="P227" s="81">
        <v>43567.64601851852</v>
      </c>
      <c r="Q227" s="79" t="s">
        <v>480</v>
      </c>
      <c r="R227" s="82" t="s">
        <v>624</v>
      </c>
      <c r="S227" s="79" t="s">
        <v>685</v>
      </c>
      <c r="T227" s="79" t="s">
        <v>714</v>
      </c>
      <c r="U227" s="79"/>
      <c r="V227" s="82" t="s">
        <v>807</v>
      </c>
      <c r="W227" s="81">
        <v>43567.64601851852</v>
      </c>
      <c r="X227" s="82" t="s">
        <v>915</v>
      </c>
      <c r="Y227" s="79"/>
      <c r="Z227" s="79"/>
      <c r="AA227" s="85" t="s">
        <v>1138</v>
      </c>
      <c r="AB227" s="79"/>
      <c r="AC227" s="79" t="b">
        <v>0</v>
      </c>
      <c r="AD227" s="79">
        <v>1</v>
      </c>
      <c r="AE227" s="85" t="s">
        <v>1289</v>
      </c>
      <c r="AF227" s="79" t="b">
        <v>0</v>
      </c>
      <c r="AG227" s="79" t="s">
        <v>1302</v>
      </c>
      <c r="AH227" s="79"/>
      <c r="AI227" s="85" t="s">
        <v>1289</v>
      </c>
      <c r="AJ227" s="79" t="b">
        <v>0</v>
      </c>
      <c r="AK227" s="79">
        <v>0</v>
      </c>
      <c r="AL227" s="85" t="s">
        <v>1289</v>
      </c>
      <c r="AM227" s="79" t="s">
        <v>1309</v>
      </c>
      <c r="AN227" s="79" t="b">
        <v>0</v>
      </c>
      <c r="AO227" s="85" t="s">
        <v>1138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1</v>
      </c>
      <c r="BD227" s="48"/>
      <c r="BE227" s="49"/>
      <c r="BF227" s="48"/>
      <c r="BG227" s="49"/>
      <c r="BH227" s="48"/>
      <c r="BI227" s="49"/>
      <c r="BJ227" s="48"/>
      <c r="BK227" s="49"/>
      <c r="BL227" s="48"/>
    </row>
    <row r="228" spans="1:64" ht="15">
      <c r="A228" s="64" t="s">
        <v>281</v>
      </c>
      <c r="B228" s="64" t="s">
        <v>380</v>
      </c>
      <c r="C228" s="65" t="s">
        <v>3747</v>
      </c>
      <c r="D228" s="66">
        <v>3</v>
      </c>
      <c r="E228" s="67" t="s">
        <v>132</v>
      </c>
      <c r="F228" s="68">
        <v>35</v>
      </c>
      <c r="G228" s="65"/>
      <c r="H228" s="69"/>
      <c r="I228" s="70"/>
      <c r="J228" s="70"/>
      <c r="K228" s="34" t="s">
        <v>65</v>
      </c>
      <c r="L228" s="77">
        <v>228</v>
      </c>
      <c r="M228" s="77"/>
      <c r="N228" s="72"/>
      <c r="O228" s="79" t="s">
        <v>418</v>
      </c>
      <c r="P228" s="81">
        <v>43567.64601851852</v>
      </c>
      <c r="Q228" s="79" t="s">
        <v>480</v>
      </c>
      <c r="R228" s="82" t="s">
        <v>624</v>
      </c>
      <c r="S228" s="79" t="s">
        <v>685</v>
      </c>
      <c r="T228" s="79" t="s">
        <v>714</v>
      </c>
      <c r="U228" s="79"/>
      <c r="V228" s="82" t="s">
        <v>807</v>
      </c>
      <c r="W228" s="81">
        <v>43567.64601851852</v>
      </c>
      <c r="X228" s="82" t="s">
        <v>915</v>
      </c>
      <c r="Y228" s="79"/>
      <c r="Z228" s="79"/>
      <c r="AA228" s="85" t="s">
        <v>1138</v>
      </c>
      <c r="AB228" s="79"/>
      <c r="AC228" s="79" t="b">
        <v>0</v>
      </c>
      <c r="AD228" s="79">
        <v>1</v>
      </c>
      <c r="AE228" s="85" t="s">
        <v>1289</v>
      </c>
      <c r="AF228" s="79" t="b">
        <v>0</v>
      </c>
      <c r="AG228" s="79" t="s">
        <v>1302</v>
      </c>
      <c r="AH228" s="79"/>
      <c r="AI228" s="85" t="s">
        <v>1289</v>
      </c>
      <c r="AJ228" s="79" t="b">
        <v>0</v>
      </c>
      <c r="AK228" s="79">
        <v>0</v>
      </c>
      <c r="AL228" s="85" t="s">
        <v>1289</v>
      </c>
      <c r="AM228" s="79" t="s">
        <v>1309</v>
      </c>
      <c r="AN228" s="79" t="b">
        <v>0</v>
      </c>
      <c r="AO228" s="85" t="s">
        <v>1138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c r="BE228" s="49"/>
      <c r="BF228" s="48"/>
      <c r="BG228" s="49"/>
      <c r="BH228" s="48"/>
      <c r="BI228" s="49"/>
      <c r="BJ228" s="48"/>
      <c r="BK228" s="49"/>
      <c r="BL228" s="48"/>
    </row>
    <row r="229" spans="1:64" ht="15">
      <c r="A229" s="64" t="s">
        <v>281</v>
      </c>
      <c r="B229" s="64" t="s">
        <v>309</v>
      </c>
      <c r="C229" s="65" t="s">
        <v>3747</v>
      </c>
      <c r="D229" s="66">
        <v>3</v>
      </c>
      <c r="E229" s="67" t="s">
        <v>132</v>
      </c>
      <c r="F229" s="68">
        <v>35</v>
      </c>
      <c r="G229" s="65"/>
      <c r="H229" s="69"/>
      <c r="I229" s="70"/>
      <c r="J229" s="70"/>
      <c r="K229" s="34" t="s">
        <v>65</v>
      </c>
      <c r="L229" s="77">
        <v>229</v>
      </c>
      <c r="M229" s="77"/>
      <c r="N229" s="72"/>
      <c r="O229" s="79" t="s">
        <v>418</v>
      </c>
      <c r="P229" s="81">
        <v>43567.64601851852</v>
      </c>
      <c r="Q229" s="79" t="s">
        <v>480</v>
      </c>
      <c r="R229" s="82" t="s">
        <v>624</v>
      </c>
      <c r="S229" s="79" t="s">
        <v>685</v>
      </c>
      <c r="T229" s="79" t="s">
        <v>714</v>
      </c>
      <c r="U229" s="79"/>
      <c r="V229" s="82" t="s">
        <v>807</v>
      </c>
      <c r="W229" s="81">
        <v>43567.64601851852</v>
      </c>
      <c r="X229" s="82" t="s">
        <v>915</v>
      </c>
      <c r="Y229" s="79"/>
      <c r="Z229" s="79"/>
      <c r="AA229" s="85" t="s">
        <v>1138</v>
      </c>
      <c r="AB229" s="79"/>
      <c r="AC229" s="79" t="b">
        <v>0</v>
      </c>
      <c r="AD229" s="79">
        <v>1</v>
      </c>
      <c r="AE229" s="85" t="s">
        <v>1289</v>
      </c>
      <c r="AF229" s="79" t="b">
        <v>0</v>
      </c>
      <c r="AG229" s="79" t="s">
        <v>1302</v>
      </c>
      <c r="AH229" s="79"/>
      <c r="AI229" s="85" t="s">
        <v>1289</v>
      </c>
      <c r="AJ229" s="79" t="b">
        <v>0</v>
      </c>
      <c r="AK229" s="79">
        <v>0</v>
      </c>
      <c r="AL229" s="85" t="s">
        <v>1289</v>
      </c>
      <c r="AM229" s="79" t="s">
        <v>1309</v>
      </c>
      <c r="AN229" s="79" t="b">
        <v>0</v>
      </c>
      <c r="AO229" s="85" t="s">
        <v>1138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2</v>
      </c>
      <c r="BD229" s="48">
        <v>1</v>
      </c>
      <c r="BE229" s="49">
        <v>5.555555555555555</v>
      </c>
      <c r="BF229" s="48">
        <v>0</v>
      </c>
      <c r="BG229" s="49">
        <v>0</v>
      </c>
      <c r="BH229" s="48">
        <v>0</v>
      </c>
      <c r="BI229" s="49">
        <v>0</v>
      </c>
      <c r="BJ229" s="48">
        <v>17</v>
      </c>
      <c r="BK229" s="49">
        <v>94.44444444444444</v>
      </c>
      <c r="BL229" s="48">
        <v>18</v>
      </c>
    </row>
    <row r="230" spans="1:64" ht="15">
      <c r="A230" s="64" t="s">
        <v>282</v>
      </c>
      <c r="B230" s="64" t="s">
        <v>292</v>
      </c>
      <c r="C230" s="65" t="s">
        <v>3747</v>
      </c>
      <c r="D230" s="66">
        <v>3</v>
      </c>
      <c r="E230" s="67" t="s">
        <v>132</v>
      </c>
      <c r="F230" s="68">
        <v>35</v>
      </c>
      <c r="G230" s="65"/>
      <c r="H230" s="69"/>
      <c r="I230" s="70"/>
      <c r="J230" s="70"/>
      <c r="K230" s="34" t="s">
        <v>65</v>
      </c>
      <c r="L230" s="77">
        <v>230</v>
      </c>
      <c r="M230" s="77"/>
      <c r="N230" s="72"/>
      <c r="O230" s="79" t="s">
        <v>418</v>
      </c>
      <c r="P230" s="81">
        <v>43567.76059027778</v>
      </c>
      <c r="Q230" s="79" t="s">
        <v>481</v>
      </c>
      <c r="R230" s="82" t="s">
        <v>617</v>
      </c>
      <c r="S230" s="79" t="s">
        <v>672</v>
      </c>
      <c r="T230" s="79"/>
      <c r="U230" s="79"/>
      <c r="V230" s="82" t="s">
        <v>808</v>
      </c>
      <c r="W230" s="81">
        <v>43567.76059027778</v>
      </c>
      <c r="X230" s="82" t="s">
        <v>916</v>
      </c>
      <c r="Y230" s="79"/>
      <c r="Z230" s="79"/>
      <c r="AA230" s="85" t="s">
        <v>1139</v>
      </c>
      <c r="AB230" s="79"/>
      <c r="AC230" s="79" t="b">
        <v>0</v>
      </c>
      <c r="AD230" s="79">
        <v>0</v>
      </c>
      <c r="AE230" s="85" t="s">
        <v>1289</v>
      </c>
      <c r="AF230" s="79" t="b">
        <v>0</v>
      </c>
      <c r="AG230" s="79" t="s">
        <v>1302</v>
      </c>
      <c r="AH230" s="79"/>
      <c r="AI230" s="85" t="s">
        <v>1289</v>
      </c>
      <c r="AJ230" s="79" t="b">
        <v>0</v>
      </c>
      <c r="AK230" s="79">
        <v>1</v>
      </c>
      <c r="AL230" s="85" t="s">
        <v>1197</v>
      </c>
      <c r="AM230" s="79" t="s">
        <v>1307</v>
      </c>
      <c r="AN230" s="79" t="b">
        <v>0</v>
      </c>
      <c r="AO230" s="85" t="s">
        <v>1197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1</v>
      </c>
      <c r="BD230" s="48"/>
      <c r="BE230" s="49"/>
      <c r="BF230" s="48"/>
      <c r="BG230" s="49"/>
      <c r="BH230" s="48"/>
      <c r="BI230" s="49"/>
      <c r="BJ230" s="48"/>
      <c r="BK230" s="49"/>
      <c r="BL230" s="48"/>
    </row>
    <row r="231" spans="1:64" ht="15">
      <c r="A231" s="64" t="s">
        <v>282</v>
      </c>
      <c r="B231" s="64" t="s">
        <v>380</v>
      </c>
      <c r="C231" s="65" t="s">
        <v>3747</v>
      </c>
      <c r="D231" s="66">
        <v>3</v>
      </c>
      <c r="E231" s="67" t="s">
        <v>132</v>
      </c>
      <c r="F231" s="68">
        <v>35</v>
      </c>
      <c r="G231" s="65"/>
      <c r="H231" s="69"/>
      <c r="I231" s="70"/>
      <c r="J231" s="70"/>
      <c r="K231" s="34" t="s">
        <v>65</v>
      </c>
      <c r="L231" s="77">
        <v>231</v>
      </c>
      <c r="M231" s="77"/>
      <c r="N231" s="72"/>
      <c r="O231" s="79" t="s">
        <v>418</v>
      </c>
      <c r="P231" s="81">
        <v>43567.76059027778</v>
      </c>
      <c r="Q231" s="79" t="s">
        <v>481</v>
      </c>
      <c r="R231" s="82" t="s">
        <v>617</v>
      </c>
      <c r="S231" s="79" t="s">
        <v>672</v>
      </c>
      <c r="T231" s="79"/>
      <c r="U231" s="79"/>
      <c r="V231" s="82" t="s">
        <v>808</v>
      </c>
      <c r="W231" s="81">
        <v>43567.76059027778</v>
      </c>
      <c r="X231" s="82" t="s">
        <v>916</v>
      </c>
      <c r="Y231" s="79"/>
      <c r="Z231" s="79"/>
      <c r="AA231" s="85" t="s">
        <v>1139</v>
      </c>
      <c r="AB231" s="79"/>
      <c r="AC231" s="79" t="b">
        <v>0</v>
      </c>
      <c r="AD231" s="79">
        <v>0</v>
      </c>
      <c r="AE231" s="85" t="s">
        <v>1289</v>
      </c>
      <c r="AF231" s="79" t="b">
        <v>0</v>
      </c>
      <c r="AG231" s="79" t="s">
        <v>1302</v>
      </c>
      <c r="AH231" s="79"/>
      <c r="AI231" s="85" t="s">
        <v>1289</v>
      </c>
      <c r="AJ231" s="79" t="b">
        <v>0</v>
      </c>
      <c r="AK231" s="79">
        <v>1</v>
      </c>
      <c r="AL231" s="85" t="s">
        <v>1197</v>
      </c>
      <c r="AM231" s="79" t="s">
        <v>1307</v>
      </c>
      <c r="AN231" s="79" t="b">
        <v>0</v>
      </c>
      <c r="AO231" s="85" t="s">
        <v>1197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c r="BE231" s="49"/>
      <c r="BF231" s="48"/>
      <c r="BG231" s="49"/>
      <c r="BH231" s="48"/>
      <c r="BI231" s="49"/>
      <c r="BJ231" s="48"/>
      <c r="BK231" s="49"/>
      <c r="BL231" s="48"/>
    </row>
    <row r="232" spans="1:64" ht="15">
      <c r="A232" s="64" t="s">
        <v>282</v>
      </c>
      <c r="B232" s="64" t="s">
        <v>381</v>
      </c>
      <c r="C232" s="65" t="s">
        <v>3747</v>
      </c>
      <c r="D232" s="66">
        <v>3</v>
      </c>
      <c r="E232" s="67" t="s">
        <v>132</v>
      </c>
      <c r="F232" s="68">
        <v>35</v>
      </c>
      <c r="G232" s="65"/>
      <c r="H232" s="69"/>
      <c r="I232" s="70"/>
      <c r="J232" s="70"/>
      <c r="K232" s="34" t="s">
        <v>65</v>
      </c>
      <c r="L232" s="77">
        <v>232</v>
      </c>
      <c r="M232" s="77"/>
      <c r="N232" s="72"/>
      <c r="O232" s="79" t="s">
        <v>418</v>
      </c>
      <c r="P232" s="81">
        <v>43567.76059027778</v>
      </c>
      <c r="Q232" s="79" t="s">
        <v>481</v>
      </c>
      <c r="R232" s="82" t="s">
        <v>617</v>
      </c>
      <c r="S232" s="79" t="s">
        <v>672</v>
      </c>
      <c r="T232" s="79"/>
      <c r="U232" s="79"/>
      <c r="V232" s="82" t="s">
        <v>808</v>
      </c>
      <c r="W232" s="81">
        <v>43567.76059027778</v>
      </c>
      <c r="X232" s="82" t="s">
        <v>916</v>
      </c>
      <c r="Y232" s="79"/>
      <c r="Z232" s="79"/>
      <c r="AA232" s="85" t="s">
        <v>1139</v>
      </c>
      <c r="AB232" s="79"/>
      <c r="AC232" s="79" t="b">
        <v>0</v>
      </c>
      <c r="AD232" s="79">
        <v>0</v>
      </c>
      <c r="AE232" s="85" t="s">
        <v>1289</v>
      </c>
      <c r="AF232" s="79" t="b">
        <v>0</v>
      </c>
      <c r="AG232" s="79" t="s">
        <v>1302</v>
      </c>
      <c r="AH232" s="79"/>
      <c r="AI232" s="85" t="s">
        <v>1289</v>
      </c>
      <c r="AJ232" s="79" t="b">
        <v>0</v>
      </c>
      <c r="AK232" s="79">
        <v>1</v>
      </c>
      <c r="AL232" s="85" t="s">
        <v>1197</v>
      </c>
      <c r="AM232" s="79" t="s">
        <v>1307</v>
      </c>
      <c r="AN232" s="79" t="b">
        <v>0</v>
      </c>
      <c r="AO232" s="85" t="s">
        <v>1197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282</v>
      </c>
      <c r="B233" s="64" t="s">
        <v>305</v>
      </c>
      <c r="C233" s="65" t="s">
        <v>3747</v>
      </c>
      <c r="D233" s="66">
        <v>3</v>
      </c>
      <c r="E233" s="67" t="s">
        <v>132</v>
      </c>
      <c r="F233" s="68">
        <v>35</v>
      </c>
      <c r="G233" s="65"/>
      <c r="H233" s="69"/>
      <c r="I233" s="70"/>
      <c r="J233" s="70"/>
      <c r="K233" s="34" t="s">
        <v>65</v>
      </c>
      <c r="L233" s="77">
        <v>233</v>
      </c>
      <c r="M233" s="77"/>
      <c r="N233" s="72"/>
      <c r="O233" s="79" t="s">
        <v>418</v>
      </c>
      <c r="P233" s="81">
        <v>43567.76059027778</v>
      </c>
      <c r="Q233" s="79" t="s">
        <v>481</v>
      </c>
      <c r="R233" s="82" t="s">
        <v>617</v>
      </c>
      <c r="S233" s="79" t="s">
        <v>672</v>
      </c>
      <c r="T233" s="79"/>
      <c r="U233" s="79"/>
      <c r="V233" s="82" t="s">
        <v>808</v>
      </c>
      <c r="W233" s="81">
        <v>43567.76059027778</v>
      </c>
      <c r="X233" s="82" t="s">
        <v>916</v>
      </c>
      <c r="Y233" s="79"/>
      <c r="Z233" s="79"/>
      <c r="AA233" s="85" t="s">
        <v>1139</v>
      </c>
      <c r="AB233" s="79"/>
      <c r="AC233" s="79" t="b">
        <v>0</v>
      </c>
      <c r="AD233" s="79">
        <v>0</v>
      </c>
      <c r="AE233" s="85" t="s">
        <v>1289</v>
      </c>
      <c r="AF233" s="79" t="b">
        <v>0</v>
      </c>
      <c r="AG233" s="79" t="s">
        <v>1302</v>
      </c>
      <c r="AH233" s="79"/>
      <c r="AI233" s="85" t="s">
        <v>1289</v>
      </c>
      <c r="AJ233" s="79" t="b">
        <v>0</v>
      </c>
      <c r="AK233" s="79">
        <v>1</v>
      </c>
      <c r="AL233" s="85" t="s">
        <v>1197</v>
      </c>
      <c r="AM233" s="79" t="s">
        <v>1307</v>
      </c>
      <c r="AN233" s="79" t="b">
        <v>0</v>
      </c>
      <c r="AO233" s="85" t="s">
        <v>1197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2</v>
      </c>
      <c r="BD233" s="48">
        <v>0</v>
      </c>
      <c r="BE233" s="49">
        <v>0</v>
      </c>
      <c r="BF233" s="48">
        <v>0</v>
      </c>
      <c r="BG233" s="49">
        <v>0</v>
      </c>
      <c r="BH233" s="48">
        <v>0</v>
      </c>
      <c r="BI233" s="49">
        <v>0</v>
      </c>
      <c r="BJ233" s="48">
        <v>13</v>
      </c>
      <c r="BK233" s="49">
        <v>100</v>
      </c>
      <c r="BL233" s="48">
        <v>13</v>
      </c>
    </row>
    <row r="234" spans="1:64" ht="15">
      <c r="A234" s="64" t="s">
        <v>283</v>
      </c>
      <c r="B234" s="64" t="s">
        <v>292</v>
      </c>
      <c r="C234" s="65" t="s">
        <v>3747</v>
      </c>
      <c r="D234" s="66">
        <v>3</v>
      </c>
      <c r="E234" s="67" t="s">
        <v>132</v>
      </c>
      <c r="F234" s="68">
        <v>35</v>
      </c>
      <c r="G234" s="65"/>
      <c r="H234" s="69"/>
      <c r="I234" s="70"/>
      <c r="J234" s="70"/>
      <c r="K234" s="34" t="s">
        <v>65</v>
      </c>
      <c r="L234" s="77">
        <v>234</v>
      </c>
      <c r="M234" s="77"/>
      <c r="N234" s="72"/>
      <c r="O234" s="79" t="s">
        <v>417</v>
      </c>
      <c r="P234" s="81">
        <v>43570.16947916667</v>
      </c>
      <c r="Q234" s="79" t="s">
        <v>482</v>
      </c>
      <c r="R234" s="79"/>
      <c r="S234" s="79"/>
      <c r="T234" s="79"/>
      <c r="U234" s="79"/>
      <c r="V234" s="82" t="s">
        <v>750</v>
      </c>
      <c r="W234" s="81">
        <v>43570.16947916667</v>
      </c>
      <c r="X234" s="82" t="s">
        <v>917</v>
      </c>
      <c r="Y234" s="79"/>
      <c r="Z234" s="79"/>
      <c r="AA234" s="85" t="s">
        <v>1140</v>
      </c>
      <c r="AB234" s="79"/>
      <c r="AC234" s="79" t="b">
        <v>0</v>
      </c>
      <c r="AD234" s="79">
        <v>0</v>
      </c>
      <c r="AE234" s="85" t="s">
        <v>1288</v>
      </c>
      <c r="AF234" s="79" t="b">
        <v>0</v>
      </c>
      <c r="AG234" s="79" t="s">
        <v>1302</v>
      </c>
      <c r="AH234" s="79"/>
      <c r="AI234" s="85" t="s">
        <v>1289</v>
      </c>
      <c r="AJ234" s="79" t="b">
        <v>0</v>
      </c>
      <c r="AK234" s="79">
        <v>0</v>
      </c>
      <c r="AL234" s="85" t="s">
        <v>1289</v>
      </c>
      <c r="AM234" s="79" t="s">
        <v>1304</v>
      </c>
      <c r="AN234" s="79" t="b">
        <v>0</v>
      </c>
      <c r="AO234" s="85" t="s">
        <v>1140</v>
      </c>
      <c r="AP234" s="79" t="s">
        <v>176</v>
      </c>
      <c r="AQ234" s="79">
        <v>0</v>
      </c>
      <c r="AR234" s="79">
        <v>0</v>
      </c>
      <c r="AS234" s="79" t="s">
        <v>1324</v>
      </c>
      <c r="AT234" s="79" t="s">
        <v>1328</v>
      </c>
      <c r="AU234" s="79" t="s">
        <v>1332</v>
      </c>
      <c r="AV234" s="79" t="s">
        <v>1333</v>
      </c>
      <c r="AW234" s="79" t="s">
        <v>1337</v>
      </c>
      <c r="AX234" s="79" t="s">
        <v>1338</v>
      </c>
      <c r="AY234" s="79" t="s">
        <v>1340</v>
      </c>
      <c r="AZ234" s="82" t="s">
        <v>1344</v>
      </c>
      <c r="BA234">
        <v>1</v>
      </c>
      <c r="BB234" s="78" t="str">
        <f>REPLACE(INDEX(GroupVertices[Group],MATCH(Edges[[#This Row],[Vertex 1]],GroupVertices[Vertex],0)),1,1,"")</f>
        <v>1</v>
      </c>
      <c r="BC234" s="78" t="str">
        <f>REPLACE(INDEX(GroupVertices[Group],MATCH(Edges[[#This Row],[Vertex 2]],GroupVertices[Vertex],0)),1,1,"")</f>
        <v>1</v>
      </c>
      <c r="BD234" s="48">
        <v>1</v>
      </c>
      <c r="BE234" s="49">
        <v>20</v>
      </c>
      <c r="BF234" s="48">
        <v>0</v>
      </c>
      <c r="BG234" s="49">
        <v>0</v>
      </c>
      <c r="BH234" s="48">
        <v>0</v>
      </c>
      <c r="BI234" s="49">
        <v>0</v>
      </c>
      <c r="BJ234" s="48">
        <v>4</v>
      </c>
      <c r="BK234" s="49">
        <v>80</v>
      </c>
      <c r="BL234" s="48">
        <v>5</v>
      </c>
    </row>
    <row r="235" spans="1:64" ht="15">
      <c r="A235" s="64" t="s">
        <v>284</v>
      </c>
      <c r="B235" s="64" t="s">
        <v>292</v>
      </c>
      <c r="C235" s="65" t="s">
        <v>3747</v>
      </c>
      <c r="D235" s="66">
        <v>3</v>
      </c>
      <c r="E235" s="67" t="s">
        <v>132</v>
      </c>
      <c r="F235" s="68">
        <v>35</v>
      </c>
      <c r="G235" s="65"/>
      <c r="H235" s="69"/>
      <c r="I235" s="70"/>
      <c r="J235" s="70"/>
      <c r="K235" s="34" t="s">
        <v>65</v>
      </c>
      <c r="L235" s="77">
        <v>235</v>
      </c>
      <c r="M235" s="77"/>
      <c r="N235" s="72"/>
      <c r="O235" s="79" t="s">
        <v>418</v>
      </c>
      <c r="P235" s="81">
        <v>43570.459189814814</v>
      </c>
      <c r="Q235" s="79" t="s">
        <v>483</v>
      </c>
      <c r="R235" s="82" t="s">
        <v>625</v>
      </c>
      <c r="S235" s="79" t="s">
        <v>671</v>
      </c>
      <c r="T235" s="79"/>
      <c r="U235" s="79"/>
      <c r="V235" s="82" t="s">
        <v>750</v>
      </c>
      <c r="W235" s="81">
        <v>43570.459189814814</v>
      </c>
      <c r="X235" s="82" t="s">
        <v>918</v>
      </c>
      <c r="Y235" s="79"/>
      <c r="Z235" s="79"/>
      <c r="AA235" s="85" t="s">
        <v>1141</v>
      </c>
      <c r="AB235" s="79"/>
      <c r="AC235" s="79" t="b">
        <v>0</v>
      </c>
      <c r="AD235" s="79">
        <v>0</v>
      </c>
      <c r="AE235" s="85" t="s">
        <v>1289</v>
      </c>
      <c r="AF235" s="79" t="b">
        <v>0</v>
      </c>
      <c r="AG235" s="79" t="s">
        <v>1302</v>
      </c>
      <c r="AH235" s="79"/>
      <c r="AI235" s="85" t="s">
        <v>1289</v>
      </c>
      <c r="AJ235" s="79" t="b">
        <v>0</v>
      </c>
      <c r="AK235" s="79">
        <v>0</v>
      </c>
      <c r="AL235" s="85" t="s">
        <v>1289</v>
      </c>
      <c r="AM235" s="79" t="s">
        <v>1308</v>
      </c>
      <c r="AN235" s="79" t="b">
        <v>0</v>
      </c>
      <c r="AO235" s="85" t="s">
        <v>1141</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15</v>
      </c>
      <c r="BK235" s="49">
        <v>100</v>
      </c>
      <c r="BL235" s="48">
        <v>15</v>
      </c>
    </row>
    <row r="236" spans="1:64" ht="15">
      <c r="A236" s="64" t="s">
        <v>285</v>
      </c>
      <c r="B236" s="64" t="s">
        <v>292</v>
      </c>
      <c r="C236" s="65" t="s">
        <v>3747</v>
      </c>
      <c r="D236" s="66">
        <v>3</v>
      </c>
      <c r="E236" s="67" t="s">
        <v>132</v>
      </c>
      <c r="F236" s="68">
        <v>35</v>
      </c>
      <c r="G236" s="65"/>
      <c r="H236" s="69"/>
      <c r="I236" s="70"/>
      <c r="J236" s="70"/>
      <c r="K236" s="34" t="s">
        <v>65</v>
      </c>
      <c r="L236" s="77">
        <v>236</v>
      </c>
      <c r="M236" s="77"/>
      <c r="N236" s="72"/>
      <c r="O236" s="79" t="s">
        <v>417</v>
      </c>
      <c r="P236" s="81">
        <v>43570.61059027778</v>
      </c>
      <c r="Q236" s="79" t="s">
        <v>484</v>
      </c>
      <c r="R236" s="82" t="s">
        <v>626</v>
      </c>
      <c r="S236" s="79" t="s">
        <v>686</v>
      </c>
      <c r="T236" s="79"/>
      <c r="U236" s="79"/>
      <c r="V236" s="82" t="s">
        <v>809</v>
      </c>
      <c r="W236" s="81">
        <v>43570.61059027778</v>
      </c>
      <c r="X236" s="82" t="s">
        <v>919</v>
      </c>
      <c r="Y236" s="79"/>
      <c r="Z236" s="79"/>
      <c r="AA236" s="85" t="s">
        <v>1142</v>
      </c>
      <c r="AB236" s="79"/>
      <c r="AC236" s="79" t="b">
        <v>0</v>
      </c>
      <c r="AD236" s="79">
        <v>0</v>
      </c>
      <c r="AE236" s="85" t="s">
        <v>1288</v>
      </c>
      <c r="AF236" s="79" t="b">
        <v>0</v>
      </c>
      <c r="AG236" s="79" t="s">
        <v>1302</v>
      </c>
      <c r="AH236" s="79"/>
      <c r="AI236" s="85" t="s">
        <v>1289</v>
      </c>
      <c r="AJ236" s="79" t="b">
        <v>0</v>
      </c>
      <c r="AK236" s="79">
        <v>0</v>
      </c>
      <c r="AL236" s="85" t="s">
        <v>1289</v>
      </c>
      <c r="AM236" s="79" t="s">
        <v>1317</v>
      </c>
      <c r="AN236" s="79" t="b">
        <v>0</v>
      </c>
      <c r="AO236" s="85" t="s">
        <v>1142</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15</v>
      </c>
      <c r="BK236" s="49">
        <v>100</v>
      </c>
      <c r="BL236" s="48">
        <v>15</v>
      </c>
    </row>
    <row r="237" spans="1:64" ht="15">
      <c r="A237" s="64" t="s">
        <v>286</v>
      </c>
      <c r="B237" s="64" t="s">
        <v>391</v>
      </c>
      <c r="C237" s="65" t="s">
        <v>3747</v>
      </c>
      <c r="D237" s="66">
        <v>3</v>
      </c>
      <c r="E237" s="67" t="s">
        <v>132</v>
      </c>
      <c r="F237" s="68">
        <v>35</v>
      </c>
      <c r="G237" s="65"/>
      <c r="H237" s="69"/>
      <c r="I237" s="70"/>
      <c r="J237" s="70"/>
      <c r="K237" s="34" t="s">
        <v>65</v>
      </c>
      <c r="L237" s="77">
        <v>237</v>
      </c>
      <c r="M237" s="77"/>
      <c r="N237" s="72"/>
      <c r="O237" s="79" t="s">
        <v>417</v>
      </c>
      <c r="P237" s="81">
        <v>43571.622349537036</v>
      </c>
      <c r="Q237" s="79" t="s">
        <v>485</v>
      </c>
      <c r="R237" s="82" t="s">
        <v>627</v>
      </c>
      <c r="S237" s="79" t="s">
        <v>687</v>
      </c>
      <c r="T237" s="79"/>
      <c r="U237" s="79"/>
      <c r="V237" s="82" t="s">
        <v>810</v>
      </c>
      <c r="W237" s="81">
        <v>43571.622349537036</v>
      </c>
      <c r="X237" s="82" t="s">
        <v>920</v>
      </c>
      <c r="Y237" s="79"/>
      <c r="Z237" s="79"/>
      <c r="AA237" s="85" t="s">
        <v>1143</v>
      </c>
      <c r="AB237" s="85" t="s">
        <v>1285</v>
      </c>
      <c r="AC237" s="79" t="b">
        <v>0</v>
      </c>
      <c r="AD237" s="79">
        <v>0</v>
      </c>
      <c r="AE237" s="85" t="s">
        <v>1296</v>
      </c>
      <c r="AF237" s="79" t="b">
        <v>0</v>
      </c>
      <c r="AG237" s="79" t="s">
        <v>1302</v>
      </c>
      <c r="AH237" s="79"/>
      <c r="AI237" s="85" t="s">
        <v>1289</v>
      </c>
      <c r="AJ237" s="79" t="b">
        <v>0</v>
      </c>
      <c r="AK237" s="79">
        <v>0</v>
      </c>
      <c r="AL237" s="85" t="s">
        <v>1289</v>
      </c>
      <c r="AM237" s="79" t="s">
        <v>1308</v>
      </c>
      <c r="AN237" s="79" t="b">
        <v>0</v>
      </c>
      <c r="AO237" s="85" t="s">
        <v>1285</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12</v>
      </c>
      <c r="BC237" s="78" t="str">
        <f>REPLACE(INDEX(GroupVertices[Group],MATCH(Edges[[#This Row],[Vertex 2]],GroupVertices[Vertex],0)),1,1,"")</f>
        <v>12</v>
      </c>
      <c r="BD237" s="48">
        <v>2</v>
      </c>
      <c r="BE237" s="49">
        <v>4.3478260869565215</v>
      </c>
      <c r="BF237" s="48">
        <v>0</v>
      </c>
      <c r="BG237" s="49">
        <v>0</v>
      </c>
      <c r="BH237" s="48">
        <v>0</v>
      </c>
      <c r="BI237" s="49">
        <v>0</v>
      </c>
      <c r="BJ237" s="48">
        <v>44</v>
      </c>
      <c r="BK237" s="49">
        <v>95.65217391304348</v>
      </c>
      <c r="BL237" s="48">
        <v>46</v>
      </c>
    </row>
    <row r="238" spans="1:64" ht="15">
      <c r="A238" s="64" t="s">
        <v>287</v>
      </c>
      <c r="B238" s="64" t="s">
        <v>392</v>
      </c>
      <c r="C238" s="65" t="s">
        <v>3747</v>
      </c>
      <c r="D238" s="66">
        <v>3</v>
      </c>
      <c r="E238" s="67" t="s">
        <v>132</v>
      </c>
      <c r="F238" s="68">
        <v>35</v>
      </c>
      <c r="G238" s="65"/>
      <c r="H238" s="69"/>
      <c r="I238" s="70"/>
      <c r="J238" s="70"/>
      <c r="K238" s="34" t="s">
        <v>65</v>
      </c>
      <c r="L238" s="77">
        <v>238</v>
      </c>
      <c r="M238" s="77"/>
      <c r="N238" s="72"/>
      <c r="O238" s="79" t="s">
        <v>418</v>
      </c>
      <c r="P238" s="81">
        <v>43572.36730324074</v>
      </c>
      <c r="Q238" s="79" t="s">
        <v>486</v>
      </c>
      <c r="R238" s="82" t="s">
        <v>628</v>
      </c>
      <c r="S238" s="79" t="s">
        <v>688</v>
      </c>
      <c r="T238" s="79" t="s">
        <v>715</v>
      </c>
      <c r="U238" s="79"/>
      <c r="V238" s="82" t="s">
        <v>811</v>
      </c>
      <c r="W238" s="81">
        <v>43572.36730324074</v>
      </c>
      <c r="X238" s="82" t="s">
        <v>921</v>
      </c>
      <c r="Y238" s="79"/>
      <c r="Z238" s="79"/>
      <c r="AA238" s="85" t="s">
        <v>1144</v>
      </c>
      <c r="AB238" s="79"/>
      <c r="AC238" s="79" t="b">
        <v>0</v>
      </c>
      <c r="AD238" s="79">
        <v>0</v>
      </c>
      <c r="AE238" s="85" t="s">
        <v>1289</v>
      </c>
      <c r="AF238" s="79" t="b">
        <v>0</v>
      </c>
      <c r="AG238" s="79" t="s">
        <v>1302</v>
      </c>
      <c r="AH238" s="79"/>
      <c r="AI238" s="85" t="s">
        <v>1289</v>
      </c>
      <c r="AJ238" s="79" t="b">
        <v>0</v>
      </c>
      <c r="AK238" s="79">
        <v>0</v>
      </c>
      <c r="AL238" s="85" t="s">
        <v>1289</v>
      </c>
      <c r="AM238" s="79" t="s">
        <v>1307</v>
      </c>
      <c r="AN238" s="79" t="b">
        <v>0</v>
      </c>
      <c r="AO238" s="85" t="s">
        <v>1144</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2</v>
      </c>
      <c r="BE238" s="49">
        <v>6.451612903225806</v>
      </c>
      <c r="BF238" s="48">
        <v>0</v>
      </c>
      <c r="BG238" s="49">
        <v>0</v>
      </c>
      <c r="BH238" s="48">
        <v>0</v>
      </c>
      <c r="BI238" s="49">
        <v>0</v>
      </c>
      <c r="BJ238" s="48">
        <v>29</v>
      </c>
      <c r="BK238" s="49">
        <v>93.54838709677419</v>
      </c>
      <c r="BL238" s="48">
        <v>31</v>
      </c>
    </row>
    <row r="239" spans="1:64" ht="15">
      <c r="A239" s="64" t="s">
        <v>288</v>
      </c>
      <c r="B239" s="64" t="s">
        <v>315</v>
      </c>
      <c r="C239" s="65" t="s">
        <v>3747</v>
      </c>
      <c r="D239" s="66">
        <v>3</v>
      </c>
      <c r="E239" s="67" t="s">
        <v>132</v>
      </c>
      <c r="F239" s="68">
        <v>35</v>
      </c>
      <c r="G239" s="65"/>
      <c r="H239" s="69"/>
      <c r="I239" s="70"/>
      <c r="J239" s="70"/>
      <c r="K239" s="34" t="s">
        <v>65</v>
      </c>
      <c r="L239" s="77">
        <v>239</v>
      </c>
      <c r="M239" s="77"/>
      <c r="N239" s="72"/>
      <c r="O239" s="79" t="s">
        <v>418</v>
      </c>
      <c r="P239" s="81">
        <v>43409.83357638889</v>
      </c>
      <c r="Q239" s="79" t="s">
        <v>487</v>
      </c>
      <c r="R239" s="82" t="s">
        <v>629</v>
      </c>
      <c r="S239" s="79" t="s">
        <v>671</v>
      </c>
      <c r="T239" s="79"/>
      <c r="U239" s="79"/>
      <c r="V239" s="82" t="s">
        <v>812</v>
      </c>
      <c r="W239" s="81">
        <v>43409.83357638889</v>
      </c>
      <c r="X239" s="82" t="s">
        <v>922</v>
      </c>
      <c r="Y239" s="79"/>
      <c r="Z239" s="79"/>
      <c r="AA239" s="85" t="s">
        <v>1145</v>
      </c>
      <c r="AB239" s="79"/>
      <c r="AC239" s="79" t="b">
        <v>0</v>
      </c>
      <c r="AD239" s="79">
        <v>72</v>
      </c>
      <c r="AE239" s="85" t="s">
        <v>1289</v>
      </c>
      <c r="AF239" s="79" t="b">
        <v>0</v>
      </c>
      <c r="AG239" s="79" t="s">
        <v>1302</v>
      </c>
      <c r="AH239" s="79"/>
      <c r="AI239" s="85" t="s">
        <v>1289</v>
      </c>
      <c r="AJ239" s="79" t="b">
        <v>0</v>
      </c>
      <c r="AK239" s="79">
        <v>7</v>
      </c>
      <c r="AL239" s="85" t="s">
        <v>1289</v>
      </c>
      <c r="AM239" s="79" t="s">
        <v>1304</v>
      </c>
      <c r="AN239" s="79" t="b">
        <v>0</v>
      </c>
      <c r="AO239" s="85" t="s">
        <v>1145</v>
      </c>
      <c r="AP239" s="79" t="s">
        <v>1320</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289</v>
      </c>
      <c r="B240" s="64" t="s">
        <v>315</v>
      </c>
      <c r="C240" s="65" t="s">
        <v>3747</v>
      </c>
      <c r="D240" s="66">
        <v>3</v>
      </c>
      <c r="E240" s="67" t="s">
        <v>132</v>
      </c>
      <c r="F240" s="68">
        <v>35</v>
      </c>
      <c r="G240" s="65"/>
      <c r="H240" s="69"/>
      <c r="I240" s="70"/>
      <c r="J240" s="70"/>
      <c r="K240" s="34" t="s">
        <v>65</v>
      </c>
      <c r="L240" s="77">
        <v>240</v>
      </c>
      <c r="M240" s="77"/>
      <c r="N240" s="72"/>
      <c r="O240" s="79" t="s">
        <v>418</v>
      </c>
      <c r="P240" s="81">
        <v>43572.70637731482</v>
      </c>
      <c r="Q240" s="79" t="s">
        <v>422</v>
      </c>
      <c r="R240" s="79"/>
      <c r="S240" s="79"/>
      <c r="T240" s="79"/>
      <c r="U240" s="79"/>
      <c r="V240" s="82" t="s">
        <v>813</v>
      </c>
      <c r="W240" s="81">
        <v>43572.70637731482</v>
      </c>
      <c r="X240" s="82" t="s">
        <v>923</v>
      </c>
      <c r="Y240" s="79"/>
      <c r="Z240" s="79"/>
      <c r="AA240" s="85" t="s">
        <v>1146</v>
      </c>
      <c r="AB240" s="79"/>
      <c r="AC240" s="79" t="b">
        <v>0</v>
      </c>
      <c r="AD240" s="79">
        <v>0</v>
      </c>
      <c r="AE240" s="85" t="s">
        <v>1289</v>
      </c>
      <c r="AF240" s="79" t="b">
        <v>0</v>
      </c>
      <c r="AG240" s="79" t="s">
        <v>1302</v>
      </c>
      <c r="AH240" s="79"/>
      <c r="AI240" s="85" t="s">
        <v>1289</v>
      </c>
      <c r="AJ240" s="79" t="b">
        <v>0</v>
      </c>
      <c r="AK240" s="79">
        <v>7</v>
      </c>
      <c r="AL240" s="85" t="s">
        <v>1145</v>
      </c>
      <c r="AM240" s="79" t="s">
        <v>1304</v>
      </c>
      <c r="AN240" s="79" t="b">
        <v>0</v>
      </c>
      <c r="AO240" s="85" t="s">
        <v>1145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289</v>
      </c>
      <c r="B241" s="64" t="s">
        <v>297</v>
      </c>
      <c r="C241" s="65" t="s">
        <v>3747</v>
      </c>
      <c r="D241" s="66">
        <v>3</v>
      </c>
      <c r="E241" s="67" t="s">
        <v>132</v>
      </c>
      <c r="F241" s="68">
        <v>35</v>
      </c>
      <c r="G241" s="65"/>
      <c r="H241" s="69"/>
      <c r="I241" s="70"/>
      <c r="J241" s="70"/>
      <c r="K241" s="34" t="s">
        <v>65</v>
      </c>
      <c r="L241" s="77">
        <v>241</v>
      </c>
      <c r="M241" s="77"/>
      <c r="N241" s="72"/>
      <c r="O241" s="79" t="s">
        <v>418</v>
      </c>
      <c r="P241" s="81">
        <v>43572.70637731482</v>
      </c>
      <c r="Q241" s="79" t="s">
        <v>422</v>
      </c>
      <c r="R241" s="79"/>
      <c r="S241" s="79"/>
      <c r="T241" s="79"/>
      <c r="U241" s="79"/>
      <c r="V241" s="82" t="s">
        <v>813</v>
      </c>
      <c r="W241" s="81">
        <v>43572.70637731482</v>
      </c>
      <c r="X241" s="82" t="s">
        <v>923</v>
      </c>
      <c r="Y241" s="79"/>
      <c r="Z241" s="79"/>
      <c r="AA241" s="85" t="s">
        <v>1146</v>
      </c>
      <c r="AB241" s="79"/>
      <c r="AC241" s="79" t="b">
        <v>0</v>
      </c>
      <c r="AD241" s="79">
        <v>0</v>
      </c>
      <c r="AE241" s="85" t="s">
        <v>1289</v>
      </c>
      <c r="AF241" s="79" t="b">
        <v>0</v>
      </c>
      <c r="AG241" s="79" t="s">
        <v>1302</v>
      </c>
      <c r="AH241" s="79"/>
      <c r="AI241" s="85" t="s">
        <v>1289</v>
      </c>
      <c r="AJ241" s="79" t="b">
        <v>0</v>
      </c>
      <c r="AK241" s="79">
        <v>7</v>
      </c>
      <c r="AL241" s="85" t="s">
        <v>1145</v>
      </c>
      <c r="AM241" s="79" t="s">
        <v>1304</v>
      </c>
      <c r="AN241" s="79" t="b">
        <v>0</v>
      </c>
      <c r="AO241" s="85" t="s">
        <v>1145</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289</v>
      </c>
      <c r="B242" s="64" t="s">
        <v>309</v>
      </c>
      <c r="C242" s="65" t="s">
        <v>3747</v>
      </c>
      <c r="D242" s="66">
        <v>3</v>
      </c>
      <c r="E242" s="67" t="s">
        <v>132</v>
      </c>
      <c r="F242" s="68">
        <v>35</v>
      </c>
      <c r="G242" s="65"/>
      <c r="H242" s="69"/>
      <c r="I242" s="70"/>
      <c r="J242" s="70"/>
      <c r="K242" s="34" t="s">
        <v>65</v>
      </c>
      <c r="L242" s="77">
        <v>242</v>
      </c>
      <c r="M242" s="77"/>
      <c r="N242" s="72"/>
      <c r="O242" s="79" t="s">
        <v>418</v>
      </c>
      <c r="P242" s="81">
        <v>43572.70637731482</v>
      </c>
      <c r="Q242" s="79" t="s">
        <v>422</v>
      </c>
      <c r="R242" s="79"/>
      <c r="S242" s="79"/>
      <c r="T242" s="79"/>
      <c r="U242" s="79"/>
      <c r="V242" s="82" t="s">
        <v>813</v>
      </c>
      <c r="W242" s="81">
        <v>43572.70637731482</v>
      </c>
      <c r="X242" s="82" t="s">
        <v>923</v>
      </c>
      <c r="Y242" s="79"/>
      <c r="Z242" s="79"/>
      <c r="AA242" s="85" t="s">
        <v>1146</v>
      </c>
      <c r="AB242" s="79"/>
      <c r="AC242" s="79" t="b">
        <v>0</v>
      </c>
      <c r="AD242" s="79">
        <v>0</v>
      </c>
      <c r="AE242" s="85" t="s">
        <v>1289</v>
      </c>
      <c r="AF242" s="79" t="b">
        <v>0</v>
      </c>
      <c r="AG242" s="79" t="s">
        <v>1302</v>
      </c>
      <c r="AH242" s="79"/>
      <c r="AI242" s="85" t="s">
        <v>1289</v>
      </c>
      <c r="AJ242" s="79" t="b">
        <v>0</v>
      </c>
      <c r="AK242" s="79">
        <v>7</v>
      </c>
      <c r="AL242" s="85" t="s">
        <v>1145</v>
      </c>
      <c r="AM242" s="79" t="s">
        <v>1304</v>
      </c>
      <c r="AN242" s="79" t="b">
        <v>0</v>
      </c>
      <c r="AO242" s="85" t="s">
        <v>1145</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289</v>
      </c>
      <c r="B243" s="64" t="s">
        <v>288</v>
      </c>
      <c r="C243" s="65" t="s">
        <v>3747</v>
      </c>
      <c r="D243" s="66">
        <v>3</v>
      </c>
      <c r="E243" s="67" t="s">
        <v>132</v>
      </c>
      <c r="F243" s="68">
        <v>35</v>
      </c>
      <c r="G243" s="65"/>
      <c r="H243" s="69"/>
      <c r="I243" s="70"/>
      <c r="J243" s="70"/>
      <c r="K243" s="34" t="s">
        <v>65</v>
      </c>
      <c r="L243" s="77">
        <v>243</v>
      </c>
      <c r="M243" s="77"/>
      <c r="N243" s="72"/>
      <c r="O243" s="79" t="s">
        <v>418</v>
      </c>
      <c r="P243" s="81">
        <v>43572.70637731482</v>
      </c>
      <c r="Q243" s="79" t="s">
        <v>422</v>
      </c>
      <c r="R243" s="79"/>
      <c r="S243" s="79"/>
      <c r="T243" s="79"/>
      <c r="U243" s="79"/>
      <c r="V243" s="82" t="s">
        <v>813</v>
      </c>
      <c r="W243" s="81">
        <v>43572.70637731482</v>
      </c>
      <c r="X243" s="82" t="s">
        <v>923</v>
      </c>
      <c r="Y243" s="79"/>
      <c r="Z243" s="79"/>
      <c r="AA243" s="85" t="s">
        <v>1146</v>
      </c>
      <c r="AB243" s="79"/>
      <c r="AC243" s="79" t="b">
        <v>0</v>
      </c>
      <c r="AD243" s="79">
        <v>0</v>
      </c>
      <c r="AE243" s="85" t="s">
        <v>1289</v>
      </c>
      <c r="AF243" s="79" t="b">
        <v>0</v>
      </c>
      <c r="AG243" s="79" t="s">
        <v>1302</v>
      </c>
      <c r="AH243" s="79"/>
      <c r="AI243" s="85" t="s">
        <v>1289</v>
      </c>
      <c r="AJ243" s="79" t="b">
        <v>0</v>
      </c>
      <c r="AK243" s="79">
        <v>7</v>
      </c>
      <c r="AL243" s="85" t="s">
        <v>1145</v>
      </c>
      <c r="AM243" s="79" t="s">
        <v>1304</v>
      </c>
      <c r="AN243" s="79" t="b">
        <v>0</v>
      </c>
      <c r="AO243" s="85" t="s">
        <v>1145</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20</v>
      </c>
      <c r="BK243" s="49">
        <v>100</v>
      </c>
      <c r="BL243" s="48">
        <v>20</v>
      </c>
    </row>
    <row r="244" spans="1:64" ht="15">
      <c r="A244" s="64" t="s">
        <v>290</v>
      </c>
      <c r="B244" s="64" t="s">
        <v>393</v>
      </c>
      <c r="C244" s="65" t="s">
        <v>3747</v>
      </c>
      <c r="D244" s="66">
        <v>3</v>
      </c>
      <c r="E244" s="67" t="s">
        <v>132</v>
      </c>
      <c r="F244" s="68">
        <v>35</v>
      </c>
      <c r="G244" s="65"/>
      <c r="H244" s="69"/>
      <c r="I244" s="70"/>
      <c r="J244" s="70"/>
      <c r="K244" s="34" t="s">
        <v>65</v>
      </c>
      <c r="L244" s="77">
        <v>244</v>
      </c>
      <c r="M244" s="77"/>
      <c r="N244" s="72"/>
      <c r="O244" s="79" t="s">
        <v>418</v>
      </c>
      <c r="P244" s="81">
        <v>43573.21770833333</v>
      </c>
      <c r="Q244" s="79" t="s">
        <v>488</v>
      </c>
      <c r="R244" s="79"/>
      <c r="S244" s="79"/>
      <c r="T244" s="79"/>
      <c r="U244" s="79"/>
      <c r="V244" s="82" t="s">
        <v>814</v>
      </c>
      <c r="W244" s="81">
        <v>43573.21770833333</v>
      </c>
      <c r="X244" s="82" t="s">
        <v>924</v>
      </c>
      <c r="Y244" s="79"/>
      <c r="Z244" s="79"/>
      <c r="AA244" s="85" t="s">
        <v>1147</v>
      </c>
      <c r="AB244" s="79"/>
      <c r="AC244" s="79" t="b">
        <v>0</v>
      </c>
      <c r="AD244" s="79">
        <v>0</v>
      </c>
      <c r="AE244" s="85" t="s">
        <v>1289</v>
      </c>
      <c r="AF244" s="79" t="b">
        <v>0</v>
      </c>
      <c r="AG244" s="79" t="s">
        <v>1302</v>
      </c>
      <c r="AH244" s="79"/>
      <c r="AI244" s="85" t="s">
        <v>1289</v>
      </c>
      <c r="AJ244" s="79" t="b">
        <v>0</v>
      </c>
      <c r="AK244" s="79">
        <v>3</v>
      </c>
      <c r="AL244" s="85" t="s">
        <v>1212</v>
      </c>
      <c r="AM244" s="79" t="s">
        <v>1306</v>
      </c>
      <c r="AN244" s="79" t="b">
        <v>0</v>
      </c>
      <c r="AO244" s="85" t="s">
        <v>1212</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290</v>
      </c>
      <c r="B245" s="64" t="s">
        <v>394</v>
      </c>
      <c r="C245" s="65" t="s">
        <v>3747</v>
      </c>
      <c r="D245" s="66">
        <v>3</v>
      </c>
      <c r="E245" s="67" t="s">
        <v>132</v>
      </c>
      <c r="F245" s="68">
        <v>35</v>
      </c>
      <c r="G245" s="65"/>
      <c r="H245" s="69"/>
      <c r="I245" s="70"/>
      <c r="J245" s="70"/>
      <c r="K245" s="34" t="s">
        <v>65</v>
      </c>
      <c r="L245" s="77">
        <v>245</v>
      </c>
      <c r="M245" s="77"/>
      <c r="N245" s="72"/>
      <c r="O245" s="79" t="s">
        <v>418</v>
      </c>
      <c r="P245" s="81">
        <v>43573.21770833333</v>
      </c>
      <c r="Q245" s="79" t="s">
        <v>488</v>
      </c>
      <c r="R245" s="79"/>
      <c r="S245" s="79"/>
      <c r="T245" s="79"/>
      <c r="U245" s="79"/>
      <c r="V245" s="82" t="s">
        <v>814</v>
      </c>
      <c r="W245" s="81">
        <v>43573.21770833333</v>
      </c>
      <c r="X245" s="82" t="s">
        <v>924</v>
      </c>
      <c r="Y245" s="79"/>
      <c r="Z245" s="79"/>
      <c r="AA245" s="85" t="s">
        <v>1147</v>
      </c>
      <c r="AB245" s="79"/>
      <c r="AC245" s="79" t="b">
        <v>0</v>
      </c>
      <c r="AD245" s="79">
        <v>0</v>
      </c>
      <c r="AE245" s="85" t="s">
        <v>1289</v>
      </c>
      <c r="AF245" s="79" t="b">
        <v>0</v>
      </c>
      <c r="AG245" s="79" t="s">
        <v>1302</v>
      </c>
      <c r="AH245" s="79"/>
      <c r="AI245" s="85" t="s">
        <v>1289</v>
      </c>
      <c r="AJ245" s="79" t="b">
        <v>0</v>
      </c>
      <c r="AK245" s="79">
        <v>3</v>
      </c>
      <c r="AL245" s="85" t="s">
        <v>1212</v>
      </c>
      <c r="AM245" s="79" t="s">
        <v>1306</v>
      </c>
      <c r="AN245" s="79" t="b">
        <v>0</v>
      </c>
      <c r="AO245" s="85" t="s">
        <v>1212</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290</v>
      </c>
      <c r="B246" s="64" t="s">
        <v>395</v>
      </c>
      <c r="C246" s="65" t="s">
        <v>3747</v>
      </c>
      <c r="D246" s="66">
        <v>3</v>
      </c>
      <c r="E246" s="67" t="s">
        <v>132</v>
      </c>
      <c r="F246" s="68">
        <v>35</v>
      </c>
      <c r="G246" s="65"/>
      <c r="H246" s="69"/>
      <c r="I246" s="70"/>
      <c r="J246" s="70"/>
      <c r="K246" s="34" t="s">
        <v>65</v>
      </c>
      <c r="L246" s="77">
        <v>246</v>
      </c>
      <c r="M246" s="77"/>
      <c r="N246" s="72"/>
      <c r="O246" s="79" t="s">
        <v>418</v>
      </c>
      <c r="P246" s="81">
        <v>43573.21770833333</v>
      </c>
      <c r="Q246" s="79" t="s">
        <v>488</v>
      </c>
      <c r="R246" s="79"/>
      <c r="S246" s="79"/>
      <c r="T246" s="79"/>
      <c r="U246" s="79"/>
      <c r="V246" s="82" t="s">
        <v>814</v>
      </c>
      <c r="W246" s="81">
        <v>43573.21770833333</v>
      </c>
      <c r="X246" s="82" t="s">
        <v>924</v>
      </c>
      <c r="Y246" s="79"/>
      <c r="Z246" s="79"/>
      <c r="AA246" s="85" t="s">
        <v>1147</v>
      </c>
      <c r="AB246" s="79"/>
      <c r="AC246" s="79" t="b">
        <v>0</v>
      </c>
      <c r="AD246" s="79">
        <v>0</v>
      </c>
      <c r="AE246" s="85" t="s">
        <v>1289</v>
      </c>
      <c r="AF246" s="79" t="b">
        <v>0</v>
      </c>
      <c r="AG246" s="79" t="s">
        <v>1302</v>
      </c>
      <c r="AH246" s="79"/>
      <c r="AI246" s="85" t="s">
        <v>1289</v>
      </c>
      <c r="AJ246" s="79" t="b">
        <v>0</v>
      </c>
      <c r="AK246" s="79">
        <v>3</v>
      </c>
      <c r="AL246" s="85" t="s">
        <v>1212</v>
      </c>
      <c r="AM246" s="79" t="s">
        <v>1306</v>
      </c>
      <c r="AN246" s="79" t="b">
        <v>0</v>
      </c>
      <c r="AO246" s="85" t="s">
        <v>1212</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290</v>
      </c>
      <c r="B247" s="64" t="s">
        <v>292</v>
      </c>
      <c r="C247" s="65" t="s">
        <v>3747</v>
      </c>
      <c r="D247" s="66">
        <v>3</v>
      </c>
      <c r="E247" s="67" t="s">
        <v>132</v>
      </c>
      <c r="F247" s="68">
        <v>35</v>
      </c>
      <c r="G247" s="65"/>
      <c r="H247" s="69"/>
      <c r="I247" s="70"/>
      <c r="J247" s="70"/>
      <c r="K247" s="34" t="s">
        <v>65</v>
      </c>
      <c r="L247" s="77">
        <v>247</v>
      </c>
      <c r="M247" s="77"/>
      <c r="N247" s="72"/>
      <c r="O247" s="79" t="s">
        <v>418</v>
      </c>
      <c r="P247" s="81">
        <v>43573.21770833333</v>
      </c>
      <c r="Q247" s="79" t="s">
        <v>488</v>
      </c>
      <c r="R247" s="79"/>
      <c r="S247" s="79"/>
      <c r="T247" s="79"/>
      <c r="U247" s="79"/>
      <c r="V247" s="82" t="s">
        <v>814</v>
      </c>
      <c r="W247" s="81">
        <v>43573.21770833333</v>
      </c>
      <c r="X247" s="82" t="s">
        <v>924</v>
      </c>
      <c r="Y247" s="79"/>
      <c r="Z247" s="79"/>
      <c r="AA247" s="85" t="s">
        <v>1147</v>
      </c>
      <c r="AB247" s="79"/>
      <c r="AC247" s="79" t="b">
        <v>0</v>
      </c>
      <c r="AD247" s="79">
        <v>0</v>
      </c>
      <c r="AE247" s="85" t="s">
        <v>1289</v>
      </c>
      <c r="AF247" s="79" t="b">
        <v>0</v>
      </c>
      <c r="AG247" s="79" t="s">
        <v>1302</v>
      </c>
      <c r="AH247" s="79"/>
      <c r="AI247" s="85" t="s">
        <v>1289</v>
      </c>
      <c r="AJ247" s="79" t="b">
        <v>0</v>
      </c>
      <c r="AK247" s="79">
        <v>3</v>
      </c>
      <c r="AL247" s="85" t="s">
        <v>1212</v>
      </c>
      <c r="AM247" s="79" t="s">
        <v>1306</v>
      </c>
      <c r="AN247" s="79" t="b">
        <v>0</v>
      </c>
      <c r="AO247" s="85" t="s">
        <v>1212</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290</v>
      </c>
      <c r="B248" s="64" t="s">
        <v>294</v>
      </c>
      <c r="C248" s="65" t="s">
        <v>3747</v>
      </c>
      <c r="D248" s="66">
        <v>3</v>
      </c>
      <c r="E248" s="67" t="s">
        <v>132</v>
      </c>
      <c r="F248" s="68">
        <v>35</v>
      </c>
      <c r="G248" s="65"/>
      <c r="H248" s="69"/>
      <c r="I248" s="70"/>
      <c r="J248" s="70"/>
      <c r="K248" s="34" t="s">
        <v>65</v>
      </c>
      <c r="L248" s="77">
        <v>248</v>
      </c>
      <c r="M248" s="77"/>
      <c r="N248" s="72"/>
      <c r="O248" s="79" t="s">
        <v>418</v>
      </c>
      <c r="P248" s="81">
        <v>43573.21770833333</v>
      </c>
      <c r="Q248" s="79" t="s">
        <v>488</v>
      </c>
      <c r="R248" s="79"/>
      <c r="S248" s="79"/>
      <c r="T248" s="79"/>
      <c r="U248" s="79"/>
      <c r="V248" s="82" t="s">
        <v>814</v>
      </c>
      <c r="W248" s="81">
        <v>43573.21770833333</v>
      </c>
      <c r="X248" s="82" t="s">
        <v>924</v>
      </c>
      <c r="Y248" s="79"/>
      <c r="Z248" s="79"/>
      <c r="AA248" s="85" t="s">
        <v>1147</v>
      </c>
      <c r="AB248" s="79"/>
      <c r="AC248" s="79" t="b">
        <v>0</v>
      </c>
      <c r="AD248" s="79">
        <v>0</v>
      </c>
      <c r="AE248" s="85" t="s">
        <v>1289</v>
      </c>
      <c r="AF248" s="79" t="b">
        <v>0</v>
      </c>
      <c r="AG248" s="79" t="s">
        <v>1302</v>
      </c>
      <c r="AH248" s="79"/>
      <c r="AI248" s="85" t="s">
        <v>1289</v>
      </c>
      <c r="AJ248" s="79" t="b">
        <v>0</v>
      </c>
      <c r="AK248" s="79">
        <v>3</v>
      </c>
      <c r="AL248" s="85" t="s">
        <v>1212</v>
      </c>
      <c r="AM248" s="79" t="s">
        <v>1306</v>
      </c>
      <c r="AN248" s="79" t="b">
        <v>0</v>
      </c>
      <c r="AO248" s="85" t="s">
        <v>1212</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v>2</v>
      </c>
      <c r="BE248" s="49">
        <v>11.11111111111111</v>
      </c>
      <c r="BF248" s="48">
        <v>0</v>
      </c>
      <c r="BG248" s="49">
        <v>0</v>
      </c>
      <c r="BH248" s="48">
        <v>0</v>
      </c>
      <c r="BI248" s="49">
        <v>0</v>
      </c>
      <c r="BJ248" s="48">
        <v>16</v>
      </c>
      <c r="BK248" s="49">
        <v>88.88888888888889</v>
      </c>
      <c r="BL248" s="48">
        <v>18</v>
      </c>
    </row>
    <row r="249" spans="1:64" ht="15">
      <c r="A249" s="64" t="s">
        <v>291</v>
      </c>
      <c r="B249" s="64" t="s">
        <v>396</v>
      </c>
      <c r="C249" s="65" t="s">
        <v>3747</v>
      </c>
      <c r="D249" s="66">
        <v>3</v>
      </c>
      <c r="E249" s="67" t="s">
        <v>132</v>
      </c>
      <c r="F249" s="68">
        <v>35</v>
      </c>
      <c r="G249" s="65"/>
      <c r="H249" s="69"/>
      <c r="I249" s="70"/>
      <c r="J249" s="70"/>
      <c r="K249" s="34" t="s">
        <v>65</v>
      </c>
      <c r="L249" s="77">
        <v>249</v>
      </c>
      <c r="M249" s="77"/>
      <c r="N249" s="72"/>
      <c r="O249" s="79" t="s">
        <v>418</v>
      </c>
      <c r="P249" s="81">
        <v>43500.84537037037</v>
      </c>
      <c r="Q249" s="79" t="s">
        <v>489</v>
      </c>
      <c r="R249" s="82" t="s">
        <v>630</v>
      </c>
      <c r="S249" s="79" t="s">
        <v>689</v>
      </c>
      <c r="T249" s="79"/>
      <c r="U249" s="79"/>
      <c r="V249" s="82" t="s">
        <v>815</v>
      </c>
      <c r="W249" s="81">
        <v>43500.84537037037</v>
      </c>
      <c r="X249" s="82" t="s">
        <v>925</v>
      </c>
      <c r="Y249" s="79"/>
      <c r="Z249" s="79"/>
      <c r="AA249" s="85" t="s">
        <v>1148</v>
      </c>
      <c r="AB249" s="79"/>
      <c r="AC249" s="79" t="b">
        <v>0</v>
      </c>
      <c r="AD249" s="79">
        <v>4</v>
      </c>
      <c r="AE249" s="85" t="s">
        <v>1289</v>
      </c>
      <c r="AF249" s="79" t="b">
        <v>0</v>
      </c>
      <c r="AG249" s="79" t="s">
        <v>1302</v>
      </c>
      <c r="AH249" s="79"/>
      <c r="AI249" s="85" t="s">
        <v>1289</v>
      </c>
      <c r="AJ249" s="79" t="b">
        <v>0</v>
      </c>
      <c r="AK249" s="79">
        <v>3</v>
      </c>
      <c r="AL249" s="85" t="s">
        <v>1289</v>
      </c>
      <c r="AM249" s="79" t="s">
        <v>1318</v>
      </c>
      <c r="AN249" s="79" t="b">
        <v>0</v>
      </c>
      <c r="AO249" s="85" t="s">
        <v>1148</v>
      </c>
      <c r="AP249" s="79" t="s">
        <v>1320</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2</v>
      </c>
      <c r="BE249" s="49">
        <v>14.285714285714286</v>
      </c>
      <c r="BF249" s="48">
        <v>0</v>
      </c>
      <c r="BG249" s="49">
        <v>0</v>
      </c>
      <c r="BH249" s="48">
        <v>0</v>
      </c>
      <c r="BI249" s="49">
        <v>0</v>
      </c>
      <c r="BJ249" s="48">
        <v>12</v>
      </c>
      <c r="BK249" s="49">
        <v>85.71428571428571</v>
      </c>
      <c r="BL249" s="48">
        <v>14</v>
      </c>
    </row>
    <row r="250" spans="1:64" ht="15">
      <c r="A250" s="64" t="s">
        <v>292</v>
      </c>
      <c r="B250" s="64" t="s">
        <v>396</v>
      </c>
      <c r="C250" s="65" t="s">
        <v>3747</v>
      </c>
      <c r="D250" s="66">
        <v>3</v>
      </c>
      <c r="E250" s="67" t="s">
        <v>132</v>
      </c>
      <c r="F250" s="68">
        <v>35</v>
      </c>
      <c r="G250" s="65"/>
      <c r="H250" s="69"/>
      <c r="I250" s="70"/>
      <c r="J250" s="70"/>
      <c r="K250" s="34" t="s">
        <v>65</v>
      </c>
      <c r="L250" s="77">
        <v>250</v>
      </c>
      <c r="M250" s="77"/>
      <c r="N250" s="72"/>
      <c r="O250" s="79" t="s">
        <v>418</v>
      </c>
      <c r="P250" s="81">
        <v>43500.856099537035</v>
      </c>
      <c r="Q250" s="79" t="s">
        <v>490</v>
      </c>
      <c r="R250" s="82" t="s">
        <v>630</v>
      </c>
      <c r="S250" s="79" t="s">
        <v>689</v>
      </c>
      <c r="T250" s="79"/>
      <c r="U250" s="79"/>
      <c r="V250" s="82" t="s">
        <v>816</v>
      </c>
      <c r="W250" s="81">
        <v>43500.856099537035</v>
      </c>
      <c r="X250" s="82" t="s">
        <v>926</v>
      </c>
      <c r="Y250" s="79"/>
      <c r="Z250" s="79"/>
      <c r="AA250" s="85" t="s">
        <v>1149</v>
      </c>
      <c r="AB250" s="79"/>
      <c r="AC250" s="79" t="b">
        <v>0</v>
      </c>
      <c r="AD250" s="79">
        <v>0</v>
      </c>
      <c r="AE250" s="85" t="s">
        <v>1289</v>
      </c>
      <c r="AF250" s="79" t="b">
        <v>0</v>
      </c>
      <c r="AG250" s="79" t="s">
        <v>1302</v>
      </c>
      <c r="AH250" s="79"/>
      <c r="AI250" s="85" t="s">
        <v>1289</v>
      </c>
      <c r="AJ250" s="79" t="b">
        <v>0</v>
      </c>
      <c r="AK250" s="79">
        <v>3</v>
      </c>
      <c r="AL250" s="85" t="s">
        <v>1148</v>
      </c>
      <c r="AM250" s="79" t="s">
        <v>1307</v>
      </c>
      <c r="AN250" s="79" t="b">
        <v>0</v>
      </c>
      <c r="AO250" s="85" t="s">
        <v>1148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2</v>
      </c>
      <c r="BE250" s="49">
        <v>12.5</v>
      </c>
      <c r="BF250" s="48">
        <v>0</v>
      </c>
      <c r="BG250" s="49">
        <v>0</v>
      </c>
      <c r="BH250" s="48">
        <v>0</v>
      </c>
      <c r="BI250" s="49">
        <v>0</v>
      </c>
      <c r="BJ250" s="48">
        <v>14</v>
      </c>
      <c r="BK250" s="49">
        <v>87.5</v>
      </c>
      <c r="BL250" s="48">
        <v>16</v>
      </c>
    </row>
    <row r="251" spans="1:64" ht="15">
      <c r="A251" s="64" t="s">
        <v>292</v>
      </c>
      <c r="B251" s="64" t="s">
        <v>291</v>
      </c>
      <c r="C251" s="65" t="s">
        <v>3747</v>
      </c>
      <c r="D251" s="66">
        <v>3</v>
      </c>
      <c r="E251" s="67" t="s">
        <v>132</v>
      </c>
      <c r="F251" s="68">
        <v>35</v>
      </c>
      <c r="G251" s="65"/>
      <c r="H251" s="69"/>
      <c r="I251" s="70"/>
      <c r="J251" s="70"/>
      <c r="K251" s="34" t="s">
        <v>65</v>
      </c>
      <c r="L251" s="77">
        <v>251</v>
      </c>
      <c r="M251" s="77"/>
      <c r="N251" s="72"/>
      <c r="O251" s="79" t="s">
        <v>418</v>
      </c>
      <c r="P251" s="81">
        <v>43500.856099537035</v>
      </c>
      <c r="Q251" s="79" t="s">
        <v>490</v>
      </c>
      <c r="R251" s="82" t="s">
        <v>630</v>
      </c>
      <c r="S251" s="79" t="s">
        <v>689</v>
      </c>
      <c r="T251" s="79"/>
      <c r="U251" s="79"/>
      <c r="V251" s="82" t="s">
        <v>816</v>
      </c>
      <c r="W251" s="81">
        <v>43500.856099537035</v>
      </c>
      <c r="X251" s="82" t="s">
        <v>926</v>
      </c>
      <c r="Y251" s="79"/>
      <c r="Z251" s="79"/>
      <c r="AA251" s="85" t="s">
        <v>1149</v>
      </c>
      <c r="AB251" s="79"/>
      <c r="AC251" s="79" t="b">
        <v>0</v>
      </c>
      <c r="AD251" s="79">
        <v>0</v>
      </c>
      <c r="AE251" s="85" t="s">
        <v>1289</v>
      </c>
      <c r="AF251" s="79" t="b">
        <v>0</v>
      </c>
      <c r="AG251" s="79" t="s">
        <v>1302</v>
      </c>
      <c r="AH251" s="79"/>
      <c r="AI251" s="85" t="s">
        <v>1289</v>
      </c>
      <c r="AJ251" s="79" t="b">
        <v>0</v>
      </c>
      <c r="AK251" s="79">
        <v>3</v>
      </c>
      <c r="AL251" s="85" t="s">
        <v>1148</v>
      </c>
      <c r="AM251" s="79" t="s">
        <v>1307</v>
      </c>
      <c r="AN251" s="79" t="b">
        <v>0</v>
      </c>
      <c r="AO251" s="85" t="s">
        <v>1148</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292</v>
      </c>
      <c r="B252" s="64" t="s">
        <v>397</v>
      </c>
      <c r="C252" s="65" t="s">
        <v>3747</v>
      </c>
      <c r="D252" s="66">
        <v>3</v>
      </c>
      <c r="E252" s="67" t="s">
        <v>132</v>
      </c>
      <c r="F252" s="68">
        <v>35</v>
      </c>
      <c r="G252" s="65"/>
      <c r="H252" s="69"/>
      <c r="I252" s="70"/>
      <c r="J252" s="70"/>
      <c r="K252" s="34" t="s">
        <v>65</v>
      </c>
      <c r="L252" s="77">
        <v>252</v>
      </c>
      <c r="M252" s="77"/>
      <c r="N252" s="72"/>
      <c r="O252" s="79" t="s">
        <v>418</v>
      </c>
      <c r="P252" s="81">
        <v>43503.550891203704</v>
      </c>
      <c r="Q252" s="79" t="s">
        <v>491</v>
      </c>
      <c r="R252" s="79"/>
      <c r="S252" s="79"/>
      <c r="T252" s="79" t="s">
        <v>716</v>
      </c>
      <c r="U252" s="82" t="s">
        <v>737</v>
      </c>
      <c r="V252" s="82" t="s">
        <v>737</v>
      </c>
      <c r="W252" s="81">
        <v>43503.550891203704</v>
      </c>
      <c r="X252" s="82" t="s">
        <v>927</v>
      </c>
      <c r="Y252" s="79"/>
      <c r="Z252" s="79"/>
      <c r="AA252" s="85" t="s">
        <v>1150</v>
      </c>
      <c r="AB252" s="79"/>
      <c r="AC252" s="79" t="b">
        <v>0</v>
      </c>
      <c r="AD252" s="79">
        <v>4</v>
      </c>
      <c r="AE252" s="85" t="s">
        <v>1289</v>
      </c>
      <c r="AF252" s="79" t="b">
        <v>0</v>
      </c>
      <c r="AG252" s="79" t="s">
        <v>1302</v>
      </c>
      <c r="AH252" s="79"/>
      <c r="AI252" s="85" t="s">
        <v>1289</v>
      </c>
      <c r="AJ252" s="79" t="b">
        <v>0</v>
      </c>
      <c r="AK252" s="79">
        <v>0</v>
      </c>
      <c r="AL252" s="85" t="s">
        <v>1289</v>
      </c>
      <c r="AM252" s="79" t="s">
        <v>1304</v>
      </c>
      <c r="AN252" s="79" t="b">
        <v>0</v>
      </c>
      <c r="AO252" s="85" t="s">
        <v>1150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292</v>
      </c>
      <c r="B253" s="64" t="s">
        <v>398</v>
      </c>
      <c r="C253" s="65" t="s">
        <v>3747</v>
      </c>
      <c r="D253" s="66">
        <v>3</v>
      </c>
      <c r="E253" s="67" t="s">
        <v>132</v>
      </c>
      <c r="F253" s="68">
        <v>35</v>
      </c>
      <c r="G253" s="65"/>
      <c r="H253" s="69"/>
      <c r="I253" s="70"/>
      <c r="J253" s="70"/>
      <c r="K253" s="34" t="s">
        <v>65</v>
      </c>
      <c r="L253" s="77">
        <v>253</v>
      </c>
      <c r="M253" s="77"/>
      <c r="N253" s="72"/>
      <c r="O253" s="79" t="s">
        <v>418</v>
      </c>
      <c r="P253" s="81">
        <v>43503.550891203704</v>
      </c>
      <c r="Q253" s="79" t="s">
        <v>491</v>
      </c>
      <c r="R253" s="79"/>
      <c r="S253" s="79"/>
      <c r="T253" s="79" t="s">
        <v>716</v>
      </c>
      <c r="U253" s="82" t="s">
        <v>737</v>
      </c>
      <c r="V253" s="82" t="s">
        <v>737</v>
      </c>
      <c r="W253" s="81">
        <v>43503.550891203704</v>
      </c>
      <c r="X253" s="82" t="s">
        <v>927</v>
      </c>
      <c r="Y253" s="79"/>
      <c r="Z253" s="79"/>
      <c r="AA253" s="85" t="s">
        <v>1150</v>
      </c>
      <c r="AB253" s="79"/>
      <c r="AC253" s="79" t="b">
        <v>0</v>
      </c>
      <c r="AD253" s="79">
        <v>4</v>
      </c>
      <c r="AE253" s="85" t="s">
        <v>1289</v>
      </c>
      <c r="AF253" s="79" t="b">
        <v>0</v>
      </c>
      <c r="AG253" s="79" t="s">
        <v>1302</v>
      </c>
      <c r="AH253" s="79"/>
      <c r="AI253" s="85" t="s">
        <v>1289</v>
      </c>
      <c r="AJ253" s="79" t="b">
        <v>0</v>
      </c>
      <c r="AK253" s="79">
        <v>0</v>
      </c>
      <c r="AL253" s="85" t="s">
        <v>1289</v>
      </c>
      <c r="AM253" s="79" t="s">
        <v>1304</v>
      </c>
      <c r="AN253" s="79" t="b">
        <v>0</v>
      </c>
      <c r="AO253" s="85" t="s">
        <v>1150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292</v>
      </c>
      <c r="B254" s="64" t="s">
        <v>399</v>
      </c>
      <c r="C254" s="65" t="s">
        <v>3747</v>
      </c>
      <c r="D254" s="66">
        <v>3</v>
      </c>
      <c r="E254" s="67" t="s">
        <v>132</v>
      </c>
      <c r="F254" s="68">
        <v>35</v>
      </c>
      <c r="G254" s="65"/>
      <c r="H254" s="69"/>
      <c r="I254" s="70"/>
      <c r="J254" s="70"/>
      <c r="K254" s="34" t="s">
        <v>65</v>
      </c>
      <c r="L254" s="77">
        <v>254</v>
      </c>
      <c r="M254" s="77"/>
      <c r="N254" s="72"/>
      <c r="O254" s="79" t="s">
        <v>418</v>
      </c>
      <c r="P254" s="81">
        <v>43503.550891203704</v>
      </c>
      <c r="Q254" s="79" t="s">
        <v>491</v>
      </c>
      <c r="R254" s="79"/>
      <c r="S254" s="79"/>
      <c r="T254" s="79" t="s">
        <v>716</v>
      </c>
      <c r="U254" s="82" t="s">
        <v>737</v>
      </c>
      <c r="V254" s="82" t="s">
        <v>737</v>
      </c>
      <c r="W254" s="81">
        <v>43503.550891203704</v>
      </c>
      <c r="X254" s="82" t="s">
        <v>927</v>
      </c>
      <c r="Y254" s="79"/>
      <c r="Z254" s="79"/>
      <c r="AA254" s="85" t="s">
        <v>1150</v>
      </c>
      <c r="AB254" s="79"/>
      <c r="AC254" s="79" t="b">
        <v>0</v>
      </c>
      <c r="AD254" s="79">
        <v>4</v>
      </c>
      <c r="AE254" s="85" t="s">
        <v>1289</v>
      </c>
      <c r="AF254" s="79" t="b">
        <v>0</v>
      </c>
      <c r="AG254" s="79" t="s">
        <v>1302</v>
      </c>
      <c r="AH254" s="79"/>
      <c r="AI254" s="85" t="s">
        <v>1289</v>
      </c>
      <c r="AJ254" s="79" t="b">
        <v>0</v>
      </c>
      <c r="AK254" s="79">
        <v>0</v>
      </c>
      <c r="AL254" s="85" t="s">
        <v>1289</v>
      </c>
      <c r="AM254" s="79" t="s">
        <v>1304</v>
      </c>
      <c r="AN254" s="79" t="b">
        <v>0</v>
      </c>
      <c r="AO254" s="85" t="s">
        <v>1150</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20</v>
      </c>
      <c r="BK254" s="49">
        <v>100</v>
      </c>
      <c r="BL254" s="48">
        <v>20</v>
      </c>
    </row>
    <row r="255" spans="1:64" ht="15">
      <c r="A255" s="64" t="s">
        <v>292</v>
      </c>
      <c r="B255" s="64" t="s">
        <v>400</v>
      </c>
      <c r="C255" s="65" t="s">
        <v>3747</v>
      </c>
      <c r="D255" s="66">
        <v>3</v>
      </c>
      <c r="E255" s="67" t="s">
        <v>132</v>
      </c>
      <c r="F255" s="68">
        <v>35</v>
      </c>
      <c r="G255" s="65"/>
      <c r="H255" s="69"/>
      <c r="I255" s="70"/>
      <c r="J255" s="70"/>
      <c r="K255" s="34" t="s">
        <v>65</v>
      </c>
      <c r="L255" s="77">
        <v>255</v>
      </c>
      <c r="M255" s="77"/>
      <c r="N255" s="72"/>
      <c r="O255" s="79" t="s">
        <v>418</v>
      </c>
      <c r="P255" s="81">
        <v>43503.88711805556</v>
      </c>
      <c r="Q255" s="79" t="s">
        <v>492</v>
      </c>
      <c r="R255" s="79"/>
      <c r="S255" s="79"/>
      <c r="T255" s="79"/>
      <c r="U255" s="79"/>
      <c r="V255" s="82" t="s">
        <v>816</v>
      </c>
      <c r="W255" s="81">
        <v>43503.88711805556</v>
      </c>
      <c r="X255" s="82" t="s">
        <v>928</v>
      </c>
      <c r="Y255" s="79"/>
      <c r="Z255" s="79"/>
      <c r="AA255" s="85" t="s">
        <v>1151</v>
      </c>
      <c r="AB255" s="79"/>
      <c r="AC255" s="79" t="b">
        <v>0</v>
      </c>
      <c r="AD255" s="79">
        <v>0</v>
      </c>
      <c r="AE255" s="85" t="s">
        <v>1289</v>
      </c>
      <c r="AF255" s="79" t="b">
        <v>0</v>
      </c>
      <c r="AG255" s="79" t="s">
        <v>1302</v>
      </c>
      <c r="AH255" s="79"/>
      <c r="AI255" s="85" t="s">
        <v>1289</v>
      </c>
      <c r="AJ255" s="79" t="b">
        <v>0</v>
      </c>
      <c r="AK255" s="79">
        <v>1</v>
      </c>
      <c r="AL255" s="85" t="s">
        <v>1252</v>
      </c>
      <c r="AM255" s="79" t="s">
        <v>1307</v>
      </c>
      <c r="AN255" s="79" t="b">
        <v>0</v>
      </c>
      <c r="AO255" s="85" t="s">
        <v>1252</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21</v>
      </c>
      <c r="BK255" s="49">
        <v>100</v>
      </c>
      <c r="BL255" s="48">
        <v>21</v>
      </c>
    </row>
    <row r="256" spans="1:64" ht="15">
      <c r="A256" s="64" t="s">
        <v>275</v>
      </c>
      <c r="B256" s="64" t="s">
        <v>292</v>
      </c>
      <c r="C256" s="65" t="s">
        <v>3748</v>
      </c>
      <c r="D256" s="66">
        <v>4.166666666666667</v>
      </c>
      <c r="E256" s="67" t="s">
        <v>136</v>
      </c>
      <c r="F256" s="68">
        <v>31.166666666666668</v>
      </c>
      <c r="G256" s="65"/>
      <c r="H256" s="69"/>
      <c r="I256" s="70"/>
      <c r="J256" s="70"/>
      <c r="K256" s="34" t="s">
        <v>66</v>
      </c>
      <c r="L256" s="77">
        <v>256</v>
      </c>
      <c r="M256" s="77"/>
      <c r="N256" s="72"/>
      <c r="O256" s="79" t="s">
        <v>418</v>
      </c>
      <c r="P256" s="81">
        <v>43532.75859953704</v>
      </c>
      <c r="Q256" s="79" t="s">
        <v>473</v>
      </c>
      <c r="R256" s="82" t="s">
        <v>620</v>
      </c>
      <c r="S256" s="79" t="s">
        <v>683</v>
      </c>
      <c r="T256" s="79"/>
      <c r="U256" s="82" t="s">
        <v>735</v>
      </c>
      <c r="V256" s="82" t="s">
        <v>735</v>
      </c>
      <c r="W256" s="81">
        <v>43532.75859953704</v>
      </c>
      <c r="X256" s="82" t="s">
        <v>907</v>
      </c>
      <c r="Y256" s="79"/>
      <c r="Z256" s="79"/>
      <c r="AA256" s="85" t="s">
        <v>1130</v>
      </c>
      <c r="AB256" s="79"/>
      <c r="AC256" s="79" t="b">
        <v>0</v>
      </c>
      <c r="AD256" s="79">
        <v>0</v>
      </c>
      <c r="AE256" s="85" t="s">
        <v>1289</v>
      </c>
      <c r="AF256" s="79" t="b">
        <v>0</v>
      </c>
      <c r="AG256" s="79" t="s">
        <v>1302</v>
      </c>
      <c r="AH256" s="79"/>
      <c r="AI256" s="85" t="s">
        <v>1289</v>
      </c>
      <c r="AJ256" s="79" t="b">
        <v>0</v>
      </c>
      <c r="AK256" s="79">
        <v>0</v>
      </c>
      <c r="AL256" s="85" t="s">
        <v>1289</v>
      </c>
      <c r="AM256" s="79" t="s">
        <v>1315</v>
      </c>
      <c r="AN256" s="79" t="b">
        <v>0</v>
      </c>
      <c r="AO256" s="85" t="s">
        <v>1130</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3</v>
      </c>
      <c r="BC256" s="78" t="str">
        <f>REPLACE(INDEX(GroupVertices[Group],MATCH(Edges[[#This Row],[Vertex 2]],GroupVertices[Vertex],0)),1,1,"")</f>
        <v>1</v>
      </c>
      <c r="BD256" s="48"/>
      <c r="BE256" s="49"/>
      <c r="BF256" s="48"/>
      <c r="BG256" s="49"/>
      <c r="BH256" s="48"/>
      <c r="BI256" s="49"/>
      <c r="BJ256" s="48"/>
      <c r="BK256" s="49"/>
      <c r="BL256" s="48"/>
    </row>
    <row r="257" spans="1:64" ht="15">
      <c r="A257" s="64" t="s">
        <v>275</v>
      </c>
      <c r="B257" s="64" t="s">
        <v>380</v>
      </c>
      <c r="C257" s="65" t="s">
        <v>3747</v>
      </c>
      <c r="D257" s="66">
        <v>3</v>
      </c>
      <c r="E257" s="67" t="s">
        <v>132</v>
      </c>
      <c r="F257" s="68">
        <v>35</v>
      </c>
      <c r="G257" s="65"/>
      <c r="H257" s="69"/>
      <c r="I257" s="70"/>
      <c r="J257" s="70"/>
      <c r="K257" s="34" t="s">
        <v>65</v>
      </c>
      <c r="L257" s="77">
        <v>257</v>
      </c>
      <c r="M257" s="77"/>
      <c r="N257" s="72"/>
      <c r="O257" s="79" t="s">
        <v>418</v>
      </c>
      <c r="P257" s="81">
        <v>43566.41315972222</v>
      </c>
      <c r="Q257" s="79" t="s">
        <v>493</v>
      </c>
      <c r="R257" s="82" t="s">
        <v>631</v>
      </c>
      <c r="S257" s="79" t="s">
        <v>683</v>
      </c>
      <c r="T257" s="79"/>
      <c r="U257" s="82" t="s">
        <v>738</v>
      </c>
      <c r="V257" s="82" t="s">
        <v>738</v>
      </c>
      <c r="W257" s="81">
        <v>43566.41315972222</v>
      </c>
      <c r="X257" s="82" t="s">
        <v>929</v>
      </c>
      <c r="Y257" s="79"/>
      <c r="Z257" s="79"/>
      <c r="AA257" s="85" t="s">
        <v>1152</v>
      </c>
      <c r="AB257" s="79"/>
      <c r="AC257" s="79" t="b">
        <v>0</v>
      </c>
      <c r="AD257" s="79">
        <v>2</v>
      </c>
      <c r="AE257" s="85" t="s">
        <v>1289</v>
      </c>
      <c r="AF257" s="79" t="b">
        <v>0</v>
      </c>
      <c r="AG257" s="79" t="s">
        <v>1302</v>
      </c>
      <c r="AH257" s="79"/>
      <c r="AI257" s="85" t="s">
        <v>1289</v>
      </c>
      <c r="AJ257" s="79" t="b">
        <v>0</v>
      </c>
      <c r="AK257" s="79">
        <v>0</v>
      </c>
      <c r="AL257" s="85" t="s">
        <v>1289</v>
      </c>
      <c r="AM257" s="79" t="s">
        <v>1315</v>
      </c>
      <c r="AN257" s="79" t="b">
        <v>0</v>
      </c>
      <c r="AO257" s="85" t="s">
        <v>1152</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c r="BE257" s="49"/>
      <c r="BF257" s="48"/>
      <c r="BG257" s="49"/>
      <c r="BH257" s="48"/>
      <c r="BI257" s="49"/>
      <c r="BJ257" s="48"/>
      <c r="BK257" s="49"/>
      <c r="BL257" s="48"/>
    </row>
    <row r="258" spans="1:64" ht="15">
      <c r="A258" s="64" t="s">
        <v>275</v>
      </c>
      <c r="B258" s="64" t="s">
        <v>292</v>
      </c>
      <c r="C258" s="65" t="s">
        <v>3748</v>
      </c>
      <c r="D258" s="66">
        <v>4.166666666666667</v>
      </c>
      <c r="E258" s="67" t="s">
        <v>136</v>
      </c>
      <c r="F258" s="68">
        <v>31.166666666666668</v>
      </c>
      <c r="G258" s="65"/>
      <c r="H258" s="69"/>
      <c r="I258" s="70"/>
      <c r="J258" s="70"/>
      <c r="K258" s="34" t="s">
        <v>66</v>
      </c>
      <c r="L258" s="77">
        <v>258</v>
      </c>
      <c r="M258" s="77"/>
      <c r="N258" s="72"/>
      <c r="O258" s="79" t="s">
        <v>418</v>
      </c>
      <c r="P258" s="81">
        <v>43566.41315972222</v>
      </c>
      <c r="Q258" s="79" t="s">
        <v>493</v>
      </c>
      <c r="R258" s="82" t="s">
        <v>631</v>
      </c>
      <c r="S258" s="79" t="s">
        <v>683</v>
      </c>
      <c r="T258" s="79"/>
      <c r="U258" s="82" t="s">
        <v>738</v>
      </c>
      <c r="V258" s="82" t="s">
        <v>738</v>
      </c>
      <c r="W258" s="81">
        <v>43566.41315972222</v>
      </c>
      <c r="X258" s="82" t="s">
        <v>929</v>
      </c>
      <c r="Y258" s="79"/>
      <c r="Z258" s="79"/>
      <c r="AA258" s="85" t="s">
        <v>1152</v>
      </c>
      <c r="AB258" s="79"/>
      <c r="AC258" s="79" t="b">
        <v>0</v>
      </c>
      <c r="AD258" s="79">
        <v>2</v>
      </c>
      <c r="AE258" s="85" t="s">
        <v>1289</v>
      </c>
      <c r="AF258" s="79" t="b">
        <v>0</v>
      </c>
      <c r="AG258" s="79" t="s">
        <v>1302</v>
      </c>
      <c r="AH258" s="79"/>
      <c r="AI258" s="85" t="s">
        <v>1289</v>
      </c>
      <c r="AJ258" s="79" t="b">
        <v>0</v>
      </c>
      <c r="AK258" s="79">
        <v>0</v>
      </c>
      <c r="AL258" s="85" t="s">
        <v>1289</v>
      </c>
      <c r="AM258" s="79" t="s">
        <v>1315</v>
      </c>
      <c r="AN258" s="79" t="b">
        <v>0</v>
      </c>
      <c r="AO258" s="85" t="s">
        <v>1152</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3</v>
      </c>
      <c r="BC258" s="78" t="str">
        <f>REPLACE(INDEX(GroupVertices[Group],MATCH(Edges[[#This Row],[Vertex 2]],GroupVertices[Vertex],0)),1,1,"")</f>
        <v>1</v>
      </c>
      <c r="BD258" s="48">
        <v>1</v>
      </c>
      <c r="BE258" s="49">
        <v>2.6315789473684212</v>
      </c>
      <c r="BF258" s="48">
        <v>0</v>
      </c>
      <c r="BG258" s="49">
        <v>0</v>
      </c>
      <c r="BH258" s="48">
        <v>0</v>
      </c>
      <c r="BI258" s="49">
        <v>0</v>
      </c>
      <c r="BJ258" s="48">
        <v>37</v>
      </c>
      <c r="BK258" s="49">
        <v>97.36842105263158</v>
      </c>
      <c r="BL258" s="48">
        <v>38</v>
      </c>
    </row>
    <row r="259" spans="1:64" ht="15">
      <c r="A259" s="64" t="s">
        <v>280</v>
      </c>
      <c r="B259" s="64" t="s">
        <v>275</v>
      </c>
      <c r="C259" s="65" t="s">
        <v>3747</v>
      </c>
      <c r="D259" s="66">
        <v>3</v>
      </c>
      <c r="E259" s="67" t="s">
        <v>132</v>
      </c>
      <c r="F259" s="68">
        <v>35</v>
      </c>
      <c r="G259" s="65"/>
      <c r="H259" s="69"/>
      <c r="I259" s="70"/>
      <c r="J259" s="70"/>
      <c r="K259" s="34" t="s">
        <v>65</v>
      </c>
      <c r="L259" s="77">
        <v>259</v>
      </c>
      <c r="M259" s="77"/>
      <c r="N259" s="72"/>
      <c r="O259" s="79" t="s">
        <v>418</v>
      </c>
      <c r="P259" s="81">
        <v>43567.604166666664</v>
      </c>
      <c r="Q259" s="79" t="s">
        <v>479</v>
      </c>
      <c r="R259" s="82" t="s">
        <v>623</v>
      </c>
      <c r="S259" s="79" t="s">
        <v>683</v>
      </c>
      <c r="T259" s="79"/>
      <c r="U259" s="79"/>
      <c r="V259" s="82" t="s">
        <v>806</v>
      </c>
      <c r="W259" s="81">
        <v>43567.604166666664</v>
      </c>
      <c r="X259" s="82" t="s">
        <v>914</v>
      </c>
      <c r="Y259" s="79"/>
      <c r="Z259" s="79"/>
      <c r="AA259" s="85" t="s">
        <v>1137</v>
      </c>
      <c r="AB259" s="79"/>
      <c r="AC259" s="79" t="b">
        <v>0</v>
      </c>
      <c r="AD259" s="79">
        <v>3</v>
      </c>
      <c r="AE259" s="85" t="s">
        <v>1289</v>
      </c>
      <c r="AF259" s="79" t="b">
        <v>0</v>
      </c>
      <c r="AG259" s="79" t="s">
        <v>1302</v>
      </c>
      <c r="AH259" s="79"/>
      <c r="AI259" s="85" t="s">
        <v>1289</v>
      </c>
      <c r="AJ259" s="79" t="b">
        <v>0</v>
      </c>
      <c r="AK259" s="79">
        <v>2</v>
      </c>
      <c r="AL259" s="85" t="s">
        <v>1289</v>
      </c>
      <c r="AM259" s="79" t="s">
        <v>1316</v>
      </c>
      <c r="AN259" s="79" t="b">
        <v>0</v>
      </c>
      <c r="AO259" s="85" t="s">
        <v>1137</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3</v>
      </c>
      <c r="BD259" s="48"/>
      <c r="BE259" s="49"/>
      <c r="BF259" s="48"/>
      <c r="BG259" s="49"/>
      <c r="BH259" s="48"/>
      <c r="BI259" s="49"/>
      <c r="BJ259" s="48"/>
      <c r="BK259" s="49"/>
      <c r="BL259" s="48"/>
    </row>
    <row r="260" spans="1:64" ht="15">
      <c r="A260" s="64" t="s">
        <v>292</v>
      </c>
      <c r="B260" s="64" t="s">
        <v>275</v>
      </c>
      <c r="C260" s="65" t="s">
        <v>3747</v>
      </c>
      <c r="D260" s="66">
        <v>3</v>
      </c>
      <c r="E260" s="67" t="s">
        <v>132</v>
      </c>
      <c r="F260" s="68">
        <v>35</v>
      </c>
      <c r="G260" s="65"/>
      <c r="H260" s="69"/>
      <c r="I260" s="70"/>
      <c r="J260" s="70"/>
      <c r="K260" s="34" t="s">
        <v>66</v>
      </c>
      <c r="L260" s="77">
        <v>260</v>
      </c>
      <c r="M260" s="77"/>
      <c r="N260" s="72"/>
      <c r="O260" s="79" t="s">
        <v>418</v>
      </c>
      <c r="P260" s="81">
        <v>43535.78134259259</v>
      </c>
      <c r="Q260" s="79" t="s">
        <v>494</v>
      </c>
      <c r="R260" s="82" t="s">
        <v>632</v>
      </c>
      <c r="S260" s="79" t="s">
        <v>683</v>
      </c>
      <c r="T260" s="79"/>
      <c r="U260" s="79"/>
      <c r="V260" s="82" t="s">
        <v>816</v>
      </c>
      <c r="W260" s="81">
        <v>43535.78134259259</v>
      </c>
      <c r="X260" s="82" t="s">
        <v>930</v>
      </c>
      <c r="Y260" s="79"/>
      <c r="Z260" s="79"/>
      <c r="AA260" s="85" t="s">
        <v>1153</v>
      </c>
      <c r="AB260" s="79"/>
      <c r="AC260" s="79" t="b">
        <v>0</v>
      </c>
      <c r="AD260" s="79">
        <v>0</v>
      </c>
      <c r="AE260" s="85" t="s">
        <v>1289</v>
      </c>
      <c r="AF260" s="79" t="b">
        <v>0</v>
      </c>
      <c r="AG260" s="79" t="s">
        <v>1302</v>
      </c>
      <c r="AH260" s="79"/>
      <c r="AI260" s="85" t="s">
        <v>1289</v>
      </c>
      <c r="AJ260" s="79" t="b">
        <v>0</v>
      </c>
      <c r="AK260" s="79">
        <v>0</v>
      </c>
      <c r="AL260" s="85" t="s">
        <v>1289</v>
      </c>
      <c r="AM260" s="79" t="s">
        <v>1307</v>
      </c>
      <c r="AN260" s="79" t="b">
        <v>0</v>
      </c>
      <c r="AO260" s="85" t="s">
        <v>1153</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3</v>
      </c>
      <c r="BD260" s="48">
        <v>1</v>
      </c>
      <c r="BE260" s="49">
        <v>4.3478260869565215</v>
      </c>
      <c r="BF260" s="48">
        <v>0</v>
      </c>
      <c r="BG260" s="49">
        <v>0</v>
      </c>
      <c r="BH260" s="48">
        <v>0</v>
      </c>
      <c r="BI260" s="49">
        <v>0</v>
      </c>
      <c r="BJ260" s="48">
        <v>22</v>
      </c>
      <c r="BK260" s="49">
        <v>95.65217391304348</v>
      </c>
      <c r="BL260" s="48">
        <v>23</v>
      </c>
    </row>
    <row r="261" spans="1:64" ht="15">
      <c r="A261" s="64" t="s">
        <v>293</v>
      </c>
      <c r="B261" s="64" t="s">
        <v>244</v>
      </c>
      <c r="C261" s="65" t="s">
        <v>3747</v>
      </c>
      <c r="D261" s="66">
        <v>3</v>
      </c>
      <c r="E261" s="67" t="s">
        <v>132</v>
      </c>
      <c r="F261" s="68">
        <v>35</v>
      </c>
      <c r="G261" s="65"/>
      <c r="H261" s="69"/>
      <c r="I261" s="70"/>
      <c r="J261" s="70"/>
      <c r="K261" s="34" t="s">
        <v>65</v>
      </c>
      <c r="L261" s="77">
        <v>261</v>
      </c>
      <c r="M261" s="77"/>
      <c r="N261" s="72"/>
      <c r="O261" s="79" t="s">
        <v>418</v>
      </c>
      <c r="P261" s="81">
        <v>43536.62993055556</v>
      </c>
      <c r="Q261" s="79" t="s">
        <v>495</v>
      </c>
      <c r="R261" s="82" t="s">
        <v>633</v>
      </c>
      <c r="S261" s="79" t="s">
        <v>690</v>
      </c>
      <c r="T261" s="79"/>
      <c r="U261" s="79"/>
      <c r="V261" s="82" t="s">
        <v>817</v>
      </c>
      <c r="W261" s="81">
        <v>43536.62993055556</v>
      </c>
      <c r="X261" s="82" t="s">
        <v>931</v>
      </c>
      <c r="Y261" s="79"/>
      <c r="Z261" s="79"/>
      <c r="AA261" s="85" t="s">
        <v>1154</v>
      </c>
      <c r="AB261" s="79"/>
      <c r="AC261" s="79" t="b">
        <v>0</v>
      </c>
      <c r="AD261" s="79">
        <v>4</v>
      </c>
      <c r="AE261" s="85" t="s">
        <v>1289</v>
      </c>
      <c r="AF261" s="79" t="b">
        <v>0</v>
      </c>
      <c r="AG261" s="79" t="s">
        <v>1302</v>
      </c>
      <c r="AH261" s="79"/>
      <c r="AI261" s="85" t="s">
        <v>1289</v>
      </c>
      <c r="AJ261" s="79" t="b">
        <v>0</v>
      </c>
      <c r="AK261" s="79">
        <v>1</v>
      </c>
      <c r="AL261" s="85" t="s">
        <v>1289</v>
      </c>
      <c r="AM261" s="79" t="s">
        <v>690</v>
      </c>
      <c r="AN261" s="79" t="b">
        <v>0</v>
      </c>
      <c r="AO261" s="85" t="s">
        <v>1154</v>
      </c>
      <c r="AP261" s="79" t="s">
        <v>1320</v>
      </c>
      <c r="AQ261" s="79">
        <v>0</v>
      </c>
      <c r="AR261" s="79">
        <v>0</v>
      </c>
      <c r="AS261" s="79"/>
      <c r="AT261" s="79"/>
      <c r="AU261" s="79"/>
      <c r="AV261" s="79"/>
      <c r="AW261" s="79"/>
      <c r="AX261" s="79"/>
      <c r="AY261" s="79"/>
      <c r="AZ261" s="79"/>
      <c r="BA261">
        <v>1</v>
      </c>
      <c r="BB261" s="78" t="str">
        <f>REPLACE(INDEX(GroupVertices[Group],MATCH(Edges[[#This Row],[Vertex 1]],GroupVertices[Vertex],0)),1,1,"")</f>
        <v>5</v>
      </c>
      <c r="BC261" s="78" t="str">
        <f>REPLACE(INDEX(GroupVertices[Group],MATCH(Edges[[#This Row],[Vertex 2]],GroupVertices[Vertex],0)),1,1,"")</f>
        <v>5</v>
      </c>
      <c r="BD261" s="48">
        <v>0</v>
      </c>
      <c r="BE261" s="49">
        <v>0</v>
      </c>
      <c r="BF261" s="48">
        <v>0</v>
      </c>
      <c r="BG261" s="49">
        <v>0</v>
      </c>
      <c r="BH261" s="48">
        <v>0</v>
      </c>
      <c r="BI261" s="49">
        <v>0</v>
      </c>
      <c r="BJ261" s="48">
        <v>13</v>
      </c>
      <c r="BK261" s="49">
        <v>100</v>
      </c>
      <c r="BL261" s="48">
        <v>13</v>
      </c>
    </row>
    <row r="262" spans="1:64" ht="15">
      <c r="A262" s="64" t="s">
        <v>292</v>
      </c>
      <c r="B262" s="64" t="s">
        <v>293</v>
      </c>
      <c r="C262" s="65" t="s">
        <v>3747</v>
      </c>
      <c r="D262" s="66">
        <v>3</v>
      </c>
      <c r="E262" s="67" t="s">
        <v>132</v>
      </c>
      <c r="F262" s="68">
        <v>35</v>
      </c>
      <c r="G262" s="65"/>
      <c r="H262" s="69"/>
      <c r="I262" s="70"/>
      <c r="J262" s="70"/>
      <c r="K262" s="34" t="s">
        <v>65</v>
      </c>
      <c r="L262" s="77">
        <v>262</v>
      </c>
      <c r="M262" s="77"/>
      <c r="N262" s="72"/>
      <c r="O262" s="79" t="s">
        <v>418</v>
      </c>
      <c r="P262" s="81">
        <v>43536.833449074074</v>
      </c>
      <c r="Q262" s="79" t="s">
        <v>496</v>
      </c>
      <c r="R262" s="82" t="s">
        <v>633</v>
      </c>
      <c r="S262" s="79" t="s">
        <v>690</v>
      </c>
      <c r="T262" s="79"/>
      <c r="U262" s="79"/>
      <c r="V262" s="82" t="s">
        <v>816</v>
      </c>
      <c r="W262" s="81">
        <v>43536.833449074074</v>
      </c>
      <c r="X262" s="82" t="s">
        <v>932</v>
      </c>
      <c r="Y262" s="79"/>
      <c r="Z262" s="79"/>
      <c r="AA262" s="85" t="s">
        <v>1155</v>
      </c>
      <c r="AB262" s="79"/>
      <c r="AC262" s="79" t="b">
        <v>0</v>
      </c>
      <c r="AD262" s="79">
        <v>0</v>
      </c>
      <c r="AE262" s="85" t="s">
        <v>1289</v>
      </c>
      <c r="AF262" s="79" t="b">
        <v>0</v>
      </c>
      <c r="AG262" s="79" t="s">
        <v>1302</v>
      </c>
      <c r="AH262" s="79"/>
      <c r="AI262" s="85" t="s">
        <v>1289</v>
      </c>
      <c r="AJ262" s="79" t="b">
        <v>0</v>
      </c>
      <c r="AK262" s="79">
        <v>1</v>
      </c>
      <c r="AL262" s="85" t="s">
        <v>1154</v>
      </c>
      <c r="AM262" s="79" t="s">
        <v>1307</v>
      </c>
      <c r="AN262" s="79" t="b">
        <v>0</v>
      </c>
      <c r="AO262" s="85" t="s">
        <v>1154</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5</v>
      </c>
      <c r="BD262" s="48">
        <v>0</v>
      </c>
      <c r="BE262" s="49">
        <v>0</v>
      </c>
      <c r="BF262" s="48">
        <v>0</v>
      </c>
      <c r="BG262" s="49">
        <v>0</v>
      </c>
      <c r="BH262" s="48">
        <v>0</v>
      </c>
      <c r="BI262" s="49">
        <v>0</v>
      </c>
      <c r="BJ262" s="48">
        <v>15</v>
      </c>
      <c r="BK262" s="49">
        <v>100</v>
      </c>
      <c r="BL262" s="48">
        <v>15</v>
      </c>
    </row>
    <row r="263" spans="1:64" ht="15">
      <c r="A263" s="64" t="s">
        <v>292</v>
      </c>
      <c r="B263" s="64" t="s">
        <v>401</v>
      </c>
      <c r="C263" s="65" t="s">
        <v>3747</v>
      </c>
      <c r="D263" s="66">
        <v>3</v>
      </c>
      <c r="E263" s="67" t="s">
        <v>132</v>
      </c>
      <c r="F263" s="68">
        <v>35</v>
      </c>
      <c r="G263" s="65"/>
      <c r="H263" s="69"/>
      <c r="I263" s="70"/>
      <c r="J263" s="70"/>
      <c r="K263" s="34" t="s">
        <v>65</v>
      </c>
      <c r="L263" s="77">
        <v>263</v>
      </c>
      <c r="M263" s="77"/>
      <c r="N263" s="72"/>
      <c r="O263" s="79" t="s">
        <v>418</v>
      </c>
      <c r="P263" s="81">
        <v>43542.8578125</v>
      </c>
      <c r="Q263" s="79" t="s">
        <v>497</v>
      </c>
      <c r="R263" s="82" t="s">
        <v>634</v>
      </c>
      <c r="S263" s="79" t="s">
        <v>691</v>
      </c>
      <c r="T263" s="79"/>
      <c r="U263" s="79"/>
      <c r="V263" s="82" t="s">
        <v>816</v>
      </c>
      <c r="W263" s="81">
        <v>43542.8578125</v>
      </c>
      <c r="X263" s="82" t="s">
        <v>933</v>
      </c>
      <c r="Y263" s="79"/>
      <c r="Z263" s="79"/>
      <c r="AA263" s="85" t="s">
        <v>1156</v>
      </c>
      <c r="AB263" s="79"/>
      <c r="AC263" s="79" t="b">
        <v>0</v>
      </c>
      <c r="AD263" s="79">
        <v>6</v>
      </c>
      <c r="AE263" s="85" t="s">
        <v>1289</v>
      </c>
      <c r="AF263" s="79" t="b">
        <v>0</v>
      </c>
      <c r="AG263" s="79" t="s">
        <v>1302</v>
      </c>
      <c r="AH263" s="79"/>
      <c r="AI263" s="85" t="s">
        <v>1289</v>
      </c>
      <c r="AJ263" s="79" t="b">
        <v>0</v>
      </c>
      <c r="AK263" s="79">
        <v>2</v>
      </c>
      <c r="AL263" s="85" t="s">
        <v>1289</v>
      </c>
      <c r="AM263" s="79" t="s">
        <v>1307</v>
      </c>
      <c r="AN263" s="79" t="b">
        <v>0</v>
      </c>
      <c r="AO263" s="85" t="s">
        <v>1156</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292</v>
      </c>
      <c r="B264" s="64" t="s">
        <v>402</v>
      </c>
      <c r="C264" s="65" t="s">
        <v>3747</v>
      </c>
      <c r="D264" s="66">
        <v>3</v>
      </c>
      <c r="E264" s="67" t="s">
        <v>132</v>
      </c>
      <c r="F264" s="68">
        <v>35</v>
      </c>
      <c r="G264" s="65"/>
      <c r="H264" s="69"/>
      <c r="I264" s="70"/>
      <c r="J264" s="70"/>
      <c r="K264" s="34" t="s">
        <v>65</v>
      </c>
      <c r="L264" s="77">
        <v>264</v>
      </c>
      <c r="M264" s="77"/>
      <c r="N264" s="72"/>
      <c r="O264" s="79" t="s">
        <v>418</v>
      </c>
      <c r="P264" s="81">
        <v>43542.8578125</v>
      </c>
      <c r="Q264" s="79" t="s">
        <v>497</v>
      </c>
      <c r="R264" s="82" t="s">
        <v>634</v>
      </c>
      <c r="S264" s="79" t="s">
        <v>691</v>
      </c>
      <c r="T264" s="79"/>
      <c r="U264" s="79"/>
      <c r="V264" s="82" t="s">
        <v>816</v>
      </c>
      <c r="W264" s="81">
        <v>43542.8578125</v>
      </c>
      <c r="X264" s="82" t="s">
        <v>933</v>
      </c>
      <c r="Y264" s="79"/>
      <c r="Z264" s="79"/>
      <c r="AA264" s="85" t="s">
        <v>1156</v>
      </c>
      <c r="AB264" s="79"/>
      <c r="AC264" s="79" t="b">
        <v>0</v>
      </c>
      <c r="AD264" s="79">
        <v>6</v>
      </c>
      <c r="AE264" s="85" t="s">
        <v>1289</v>
      </c>
      <c r="AF264" s="79" t="b">
        <v>0</v>
      </c>
      <c r="AG264" s="79" t="s">
        <v>1302</v>
      </c>
      <c r="AH264" s="79"/>
      <c r="AI264" s="85" t="s">
        <v>1289</v>
      </c>
      <c r="AJ264" s="79" t="b">
        <v>0</v>
      </c>
      <c r="AK264" s="79">
        <v>2</v>
      </c>
      <c r="AL264" s="85" t="s">
        <v>1289</v>
      </c>
      <c r="AM264" s="79" t="s">
        <v>1307</v>
      </c>
      <c r="AN264" s="79" t="b">
        <v>0</v>
      </c>
      <c r="AO264" s="85" t="s">
        <v>1156</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3</v>
      </c>
      <c r="BE264" s="49">
        <v>18.75</v>
      </c>
      <c r="BF264" s="48">
        <v>0</v>
      </c>
      <c r="BG264" s="49">
        <v>0</v>
      </c>
      <c r="BH264" s="48">
        <v>0</v>
      </c>
      <c r="BI264" s="49">
        <v>0</v>
      </c>
      <c r="BJ264" s="48">
        <v>13</v>
      </c>
      <c r="BK264" s="49">
        <v>81.25</v>
      </c>
      <c r="BL264" s="48">
        <v>16</v>
      </c>
    </row>
    <row r="265" spans="1:64" ht="15">
      <c r="A265" s="64" t="s">
        <v>294</v>
      </c>
      <c r="B265" s="64" t="s">
        <v>354</v>
      </c>
      <c r="C265" s="65" t="s">
        <v>3747</v>
      </c>
      <c r="D265" s="66">
        <v>3</v>
      </c>
      <c r="E265" s="67" t="s">
        <v>132</v>
      </c>
      <c r="F265" s="68">
        <v>35</v>
      </c>
      <c r="G265" s="65"/>
      <c r="H265" s="69"/>
      <c r="I265" s="70"/>
      <c r="J265" s="70"/>
      <c r="K265" s="34" t="s">
        <v>65</v>
      </c>
      <c r="L265" s="77">
        <v>265</v>
      </c>
      <c r="M265" s="77"/>
      <c r="N265" s="72"/>
      <c r="O265" s="79" t="s">
        <v>418</v>
      </c>
      <c r="P265" s="81">
        <v>43536.62464120371</v>
      </c>
      <c r="Q265" s="79" t="s">
        <v>498</v>
      </c>
      <c r="R265" s="82" t="s">
        <v>635</v>
      </c>
      <c r="S265" s="79" t="s">
        <v>691</v>
      </c>
      <c r="T265" s="79"/>
      <c r="U265" s="79"/>
      <c r="V265" s="82" t="s">
        <v>818</v>
      </c>
      <c r="W265" s="81">
        <v>43536.62464120371</v>
      </c>
      <c r="X265" s="82" t="s">
        <v>934</v>
      </c>
      <c r="Y265" s="79"/>
      <c r="Z265" s="79"/>
      <c r="AA265" s="85" t="s">
        <v>1157</v>
      </c>
      <c r="AB265" s="79"/>
      <c r="AC265" s="79" t="b">
        <v>0</v>
      </c>
      <c r="AD265" s="79">
        <v>1</v>
      </c>
      <c r="AE265" s="85" t="s">
        <v>1289</v>
      </c>
      <c r="AF265" s="79" t="b">
        <v>0</v>
      </c>
      <c r="AG265" s="79" t="s">
        <v>1302</v>
      </c>
      <c r="AH265" s="79"/>
      <c r="AI265" s="85" t="s">
        <v>1289</v>
      </c>
      <c r="AJ265" s="79" t="b">
        <v>0</v>
      </c>
      <c r="AK265" s="79">
        <v>0</v>
      </c>
      <c r="AL265" s="85" t="s">
        <v>1289</v>
      </c>
      <c r="AM265" s="79" t="s">
        <v>1308</v>
      </c>
      <c r="AN265" s="79" t="b">
        <v>0</v>
      </c>
      <c r="AO265" s="85" t="s">
        <v>1157</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292</v>
      </c>
      <c r="B266" s="64" t="s">
        <v>354</v>
      </c>
      <c r="C266" s="65" t="s">
        <v>3748</v>
      </c>
      <c r="D266" s="66">
        <v>4.166666666666667</v>
      </c>
      <c r="E266" s="67" t="s">
        <v>136</v>
      </c>
      <c r="F266" s="68">
        <v>31.166666666666668</v>
      </c>
      <c r="G266" s="65"/>
      <c r="H266" s="69"/>
      <c r="I266" s="70"/>
      <c r="J266" s="70"/>
      <c r="K266" s="34" t="s">
        <v>65</v>
      </c>
      <c r="L266" s="77">
        <v>266</v>
      </c>
      <c r="M266" s="77"/>
      <c r="N266" s="72"/>
      <c r="O266" s="79" t="s">
        <v>418</v>
      </c>
      <c r="P266" s="81">
        <v>43536.76047453703</v>
      </c>
      <c r="Q266" s="79" t="s">
        <v>499</v>
      </c>
      <c r="R266" s="82" t="s">
        <v>636</v>
      </c>
      <c r="S266" s="79" t="s">
        <v>691</v>
      </c>
      <c r="T266" s="79"/>
      <c r="U266" s="79"/>
      <c r="V266" s="82" t="s">
        <v>816</v>
      </c>
      <c r="W266" s="81">
        <v>43536.76047453703</v>
      </c>
      <c r="X266" s="82" t="s">
        <v>935</v>
      </c>
      <c r="Y266" s="79"/>
      <c r="Z266" s="79"/>
      <c r="AA266" s="85" t="s">
        <v>1158</v>
      </c>
      <c r="AB266" s="79"/>
      <c r="AC266" s="79" t="b">
        <v>0</v>
      </c>
      <c r="AD266" s="79">
        <v>0</v>
      </c>
      <c r="AE266" s="85" t="s">
        <v>1289</v>
      </c>
      <c r="AF266" s="79" t="b">
        <v>0</v>
      </c>
      <c r="AG266" s="79" t="s">
        <v>1302</v>
      </c>
      <c r="AH266" s="79"/>
      <c r="AI266" s="85" t="s">
        <v>1289</v>
      </c>
      <c r="AJ266" s="79" t="b">
        <v>0</v>
      </c>
      <c r="AK266" s="79">
        <v>1</v>
      </c>
      <c r="AL266" s="85" t="s">
        <v>1289</v>
      </c>
      <c r="AM266" s="79" t="s">
        <v>1307</v>
      </c>
      <c r="AN266" s="79" t="b">
        <v>0</v>
      </c>
      <c r="AO266" s="85" t="s">
        <v>1158</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292</v>
      </c>
      <c r="B267" s="64" t="s">
        <v>354</v>
      </c>
      <c r="C267" s="65" t="s">
        <v>3748</v>
      </c>
      <c r="D267" s="66">
        <v>4.166666666666667</v>
      </c>
      <c r="E267" s="67" t="s">
        <v>136</v>
      </c>
      <c r="F267" s="68">
        <v>31.166666666666668</v>
      </c>
      <c r="G267" s="65"/>
      <c r="H267" s="69"/>
      <c r="I267" s="70"/>
      <c r="J267" s="70"/>
      <c r="K267" s="34" t="s">
        <v>65</v>
      </c>
      <c r="L267" s="77">
        <v>267</v>
      </c>
      <c r="M267" s="77"/>
      <c r="N267" s="72"/>
      <c r="O267" s="79" t="s">
        <v>418</v>
      </c>
      <c r="P267" s="81">
        <v>43542.8578125</v>
      </c>
      <c r="Q267" s="79" t="s">
        <v>497</v>
      </c>
      <c r="R267" s="82" t="s">
        <v>634</v>
      </c>
      <c r="S267" s="79" t="s">
        <v>691</v>
      </c>
      <c r="T267" s="79"/>
      <c r="U267" s="79"/>
      <c r="V267" s="82" t="s">
        <v>816</v>
      </c>
      <c r="W267" s="81">
        <v>43542.8578125</v>
      </c>
      <c r="X267" s="82" t="s">
        <v>933</v>
      </c>
      <c r="Y267" s="79"/>
      <c r="Z267" s="79"/>
      <c r="AA267" s="85" t="s">
        <v>1156</v>
      </c>
      <c r="AB267" s="79"/>
      <c r="AC267" s="79" t="b">
        <v>0</v>
      </c>
      <c r="AD267" s="79">
        <v>6</v>
      </c>
      <c r="AE267" s="85" t="s">
        <v>1289</v>
      </c>
      <c r="AF267" s="79" t="b">
        <v>0</v>
      </c>
      <c r="AG267" s="79" t="s">
        <v>1302</v>
      </c>
      <c r="AH267" s="79"/>
      <c r="AI267" s="85" t="s">
        <v>1289</v>
      </c>
      <c r="AJ267" s="79" t="b">
        <v>0</v>
      </c>
      <c r="AK267" s="79">
        <v>2</v>
      </c>
      <c r="AL267" s="85" t="s">
        <v>1289</v>
      </c>
      <c r="AM267" s="79" t="s">
        <v>1307</v>
      </c>
      <c r="AN267" s="79" t="b">
        <v>0</v>
      </c>
      <c r="AO267" s="85" t="s">
        <v>1156</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295</v>
      </c>
      <c r="B268" s="64" t="s">
        <v>393</v>
      </c>
      <c r="C268" s="65" t="s">
        <v>3747</v>
      </c>
      <c r="D268" s="66">
        <v>3</v>
      </c>
      <c r="E268" s="67" t="s">
        <v>132</v>
      </c>
      <c r="F268" s="68">
        <v>35</v>
      </c>
      <c r="G268" s="65"/>
      <c r="H268" s="69"/>
      <c r="I268" s="70"/>
      <c r="J268" s="70"/>
      <c r="K268" s="34" t="s">
        <v>65</v>
      </c>
      <c r="L268" s="77">
        <v>268</v>
      </c>
      <c r="M268" s="77"/>
      <c r="N268" s="72"/>
      <c r="O268" s="79" t="s">
        <v>418</v>
      </c>
      <c r="P268" s="81">
        <v>43550.60934027778</v>
      </c>
      <c r="Q268" s="79" t="s">
        <v>500</v>
      </c>
      <c r="R268" s="79"/>
      <c r="S268" s="79"/>
      <c r="T268" s="79"/>
      <c r="U268" s="82" t="s">
        <v>739</v>
      </c>
      <c r="V268" s="82" t="s">
        <v>739</v>
      </c>
      <c r="W268" s="81">
        <v>43550.60934027778</v>
      </c>
      <c r="X268" s="82" t="s">
        <v>936</v>
      </c>
      <c r="Y268" s="79"/>
      <c r="Z268" s="79"/>
      <c r="AA268" s="85" t="s">
        <v>1159</v>
      </c>
      <c r="AB268" s="85" t="s">
        <v>1161</v>
      </c>
      <c r="AC268" s="79" t="b">
        <v>0</v>
      </c>
      <c r="AD268" s="79">
        <v>1</v>
      </c>
      <c r="AE268" s="85" t="s">
        <v>1288</v>
      </c>
      <c r="AF268" s="79" t="b">
        <v>0</v>
      </c>
      <c r="AG268" s="79" t="s">
        <v>1302</v>
      </c>
      <c r="AH268" s="79"/>
      <c r="AI268" s="85" t="s">
        <v>1289</v>
      </c>
      <c r="AJ268" s="79" t="b">
        <v>0</v>
      </c>
      <c r="AK268" s="79">
        <v>0</v>
      </c>
      <c r="AL268" s="85" t="s">
        <v>1289</v>
      </c>
      <c r="AM268" s="79" t="s">
        <v>1307</v>
      </c>
      <c r="AN268" s="79" t="b">
        <v>0</v>
      </c>
      <c r="AO268" s="85" t="s">
        <v>1161</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295</v>
      </c>
      <c r="B269" s="64" t="s">
        <v>394</v>
      </c>
      <c r="C269" s="65" t="s">
        <v>3747</v>
      </c>
      <c r="D269" s="66">
        <v>3</v>
      </c>
      <c r="E269" s="67" t="s">
        <v>132</v>
      </c>
      <c r="F269" s="68">
        <v>35</v>
      </c>
      <c r="G269" s="65"/>
      <c r="H269" s="69"/>
      <c r="I269" s="70"/>
      <c r="J269" s="70"/>
      <c r="K269" s="34" t="s">
        <v>65</v>
      </c>
      <c r="L269" s="77">
        <v>269</v>
      </c>
      <c r="M269" s="77"/>
      <c r="N269" s="72"/>
      <c r="O269" s="79" t="s">
        <v>418</v>
      </c>
      <c r="P269" s="81">
        <v>43550.60934027778</v>
      </c>
      <c r="Q269" s="79" t="s">
        <v>500</v>
      </c>
      <c r="R269" s="79"/>
      <c r="S269" s="79"/>
      <c r="T269" s="79"/>
      <c r="U269" s="82" t="s">
        <v>739</v>
      </c>
      <c r="V269" s="82" t="s">
        <v>739</v>
      </c>
      <c r="W269" s="81">
        <v>43550.60934027778</v>
      </c>
      <c r="X269" s="82" t="s">
        <v>936</v>
      </c>
      <c r="Y269" s="79"/>
      <c r="Z269" s="79"/>
      <c r="AA269" s="85" t="s">
        <v>1159</v>
      </c>
      <c r="AB269" s="85" t="s">
        <v>1161</v>
      </c>
      <c r="AC269" s="79" t="b">
        <v>0</v>
      </c>
      <c r="AD269" s="79">
        <v>1</v>
      </c>
      <c r="AE269" s="85" t="s">
        <v>1288</v>
      </c>
      <c r="AF269" s="79" t="b">
        <v>0</v>
      </c>
      <c r="AG269" s="79" t="s">
        <v>1302</v>
      </c>
      <c r="AH269" s="79"/>
      <c r="AI269" s="85" t="s">
        <v>1289</v>
      </c>
      <c r="AJ269" s="79" t="b">
        <v>0</v>
      </c>
      <c r="AK269" s="79">
        <v>0</v>
      </c>
      <c r="AL269" s="85" t="s">
        <v>1289</v>
      </c>
      <c r="AM269" s="79" t="s">
        <v>1307</v>
      </c>
      <c r="AN269" s="79" t="b">
        <v>0</v>
      </c>
      <c r="AO269" s="85" t="s">
        <v>1161</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295</v>
      </c>
      <c r="B270" s="64" t="s">
        <v>395</v>
      </c>
      <c r="C270" s="65" t="s">
        <v>3747</v>
      </c>
      <c r="D270" s="66">
        <v>3</v>
      </c>
      <c r="E270" s="67" t="s">
        <v>132</v>
      </c>
      <c r="F270" s="68">
        <v>35</v>
      </c>
      <c r="G270" s="65"/>
      <c r="H270" s="69"/>
      <c r="I270" s="70"/>
      <c r="J270" s="70"/>
      <c r="K270" s="34" t="s">
        <v>65</v>
      </c>
      <c r="L270" s="77">
        <v>270</v>
      </c>
      <c r="M270" s="77"/>
      <c r="N270" s="72"/>
      <c r="O270" s="79" t="s">
        <v>418</v>
      </c>
      <c r="P270" s="81">
        <v>43550.60934027778</v>
      </c>
      <c r="Q270" s="79" t="s">
        <v>500</v>
      </c>
      <c r="R270" s="79"/>
      <c r="S270" s="79"/>
      <c r="T270" s="79"/>
      <c r="U270" s="82" t="s">
        <v>739</v>
      </c>
      <c r="V270" s="82" t="s">
        <v>739</v>
      </c>
      <c r="W270" s="81">
        <v>43550.60934027778</v>
      </c>
      <c r="X270" s="82" t="s">
        <v>936</v>
      </c>
      <c r="Y270" s="79"/>
      <c r="Z270" s="79"/>
      <c r="AA270" s="85" t="s">
        <v>1159</v>
      </c>
      <c r="AB270" s="85" t="s">
        <v>1161</v>
      </c>
      <c r="AC270" s="79" t="b">
        <v>0</v>
      </c>
      <c r="AD270" s="79">
        <v>1</v>
      </c>
      <c r="AE270" s="85" t="s">
        <v>1288</v>
      </c>
      <c r="AF270" s="79" t="b">
        <v>0</v>
      </c>
      <c r="AG270" s="79" t="s">
        <v>1302</v>
      </c>
      <c r="AH270" s="79"/>
      <c r="AI270" s="85" t="s">
        <v>1289</v>
      </c>
      <c r="AJ270" s="79" t="b">
        <v>0</v>
      </c>
      <c r="AK270" s="79">
        <v>0</v>
      </c>
      <c r="AL270" s="85" t="s">
        <v>1289</v>
      </c>
      <c r="AM270" s="79" t="s">
        <v>1307</v>
      </c>
      <c r="AN270" s="79" t="b">
        <v>0</v>
      </c>
      <c r="AO270" s="85" t="s">
        <v>1161</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295</v>
      </c>
      <c r="B271" s="64" t="s">
        <v>292</v>
      </c>
      <c r="C271" s="65" t="s">
        <v>3747</v>
      </c>
      <c r="D271" s="66">
        <v>3</v>
      </c>
      <c r="E271" s="67" t="s">
        <v>132</v>
      </c>
      <c r="F271" s="68">
        <v>35</v>
      </c>
      <c r="G271" s="65"/>
      <c r="H271" s="69"/>
      <c r="I271" s="70"/>
      <c r="J271" s="70"/>
      <c r="K271" s="34" t="s">
        <v>66</v>
      </c>
      <c r="L271" s="77">
        <v>271</v>
      </c>
      <c r="M271" s="77"/>
      <c r="N271" s="72"/>
      <c r="O271" s="79" t="s">
        <v>417</v>
      </c>
      <c r="P271" s="81">
        <v>43550.60934027778</v>
      </c>
      <c r="Q271" s="79" t="s">
        <v>500</v>
      </c>
      <c r="R271" s="79"/>
      <c r="S271" s="79"/>
      <c r="T271" s="79"/>
      <c r="U271" s="82" t="s">
        <v>739</v>
      </c>
      <c r="V271" s="82" t="s">
        <v>739</v>
      </c>
      <c r="W271" s="81">
        <v>43550.60934027778</v>
      </c>
      <c r="X271" s="82" t="s">
        <v>936</v>
      </c>
      <c r="Y271" s="79"/>
      <c r="Z271" s="79"/>
      <c r="AA271" s="85" t="s">
        <v>1159</v>
      </c>
      <c r="AB271" s="85" t="s">
        <v>1161</v>
      </c>
      <c r="AC271" s="79" t="b">
        <v>0</v>
      </c>
      <c r="AD271" s="79">
        <v>1</v>
      </c>
      <c r="AE271" s="85" t="s">
        <v>1288</v>
      </c>
      <c r="AF271" s="79" t="b">
        <v>0</v>
      </c>
      <c r="AG271" s="79" t="s">
        <v>1302</v>
      </c>
      <c r="AH271" s="79"/>
      <c r="AI271" s="85" t="s">
        <v>1289</v>
      </c>
      <c r="AJ271" s="79" t="b">
        <v>0</v>
      </c>
      <c r="AK271" s="79">
        <v>0</v>
      </c>
      <c r="AL271" s="85" t="s">
        <v>1289</v>
      </c>
      <c r="AM271" s="79" t="s">
        <v>1307</v>
      </c>
      <c r="AN271" s="79" t="b">
        <v>0</v>
      </c>
      <c r="AO271" s="85" t="s">
        <v>1161</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5</v>
      </c>
      <c r="BK271" s="49">
        <v>100</v>
      </c>
      <c r="BL271" s="48">
        <v>5</v>
      </c>
    </row>
    <row r="272" spans="1:64" ht="15">
      <c r="A272" s="64" t="s">
        <v>294</v>
      </c>
      <c r="B272" s="64" t="s">
        <v>295</v>
      </c>
      <c r="C272" s="65" t="s">
        <v>3747</v>
      </c>
      <c r="D272" s="66">
        <v>3</v>
      </c>
      <c r="E272" s="67" t="s">
        <v>132</v>
      </c>
      <c r="F272" s="68">
        <v>35</v>
      </c>
      <c r="G272" s="65"/>
      <c r="H272" s="69"/>
      <c r="I272" s="70"/>
      <c r="J272" s="70"/>
      <c r="K272" s="34" t="s">
        <v>65</v>
      </c>
      <c r="L272" s="77">
        <v>272</v>
      </c>
      <c r="M272" s="77"/>
      <c r="N272" s="72"/>
      <c r="O272" s="79" t="s">
        <v>418</v>
      </c>
      <c r="P272" s="81">
        <v>43550.64460648148</v>
      </c>
      <c r="Q272" s="79" t="s">
        <v>501</v>
      </c>
      <c r="R272" s="82" t="s">
        <v>637</v>
      </c>
      <c r="S272" s="79" t="s">
        <v>692</v>
      </c>
      <c r="T272" s="79"/>
      <c r="U272" s="79"/>
      <c r="V272" s="82" t="s">
        <v>818</v>
      </c>
      <c r="W272" s="81">
        <v>43550.64460648148</v>
      </c>
      <c r="X272" s="82" t="s">
        <v>937</v>
      </c>
      <c r="Y272" s="79"/>
      <c r="Z272" s="79"/>
      <c r="AA272" s="85" t="s">
        <v>1160</v>
      </c>
      <c r="AB272" s="79"/>
      <c r="AC272" s="79" t="b">
        <v>0</v>
      </c>
      <c r="AD272" s="79">
        <v>1</v>
      </c>
      <c r="AE272" s="85" t="s">
        <v>1289</v>
      </c>
      <c r="AF272" s="79" t="b">
        <v>0</v>
      </c>
      <c r="AG272" s="79" t="s">
        <v>1302</v>
      </c>
      <c r="AH272" s="79"/>
      <c r="AI272" s="85" t="s">
        <v>1289</v>
      </c>
      <c r="AJ272" s="79" t="b">
        <v>0</v>
      </c>
      <c r="AK272" s="79">
        <v>0</v>
      </c>
      <c r="AL272" s="85" t="s">
        <v>1289</v>
      </c>
      <c r="AM272" s="79" t="s">
        <v>1308</v>
      </c>
      <c r="AN272" s="79" t="b">
        <v>0</v>
      </c>
      <c r="AO272" s="85" t="s">
        <v>1160</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1</v>
      </c>
      <c r="BE272" s="49">
        <v>6.25</v>
      </c>
      <c r="BF272" s="48">
        <v>0</v>
      </c>
      <c r="BG272" s="49">
        <v>0</v>
      </c>
      <c r="BH272" s="48">
        <v>0</v>
      </c>
      <c r="BI272" s="49">
        <v>0</v>
      </c>
      <c r="BJ272" s="48">
        <v>15</v>
      </c>
      <c r="BK272" s="49">
        <v>93.75</v>
      </c>
      <c r="BL272" s="48">
        <v>16</v>
      </c>
    </row>
    <row r="273" spans="1:64" ht="15">
      <c r="A273" s="64" t="s">
        <v>292</v>
      </c>
      <c r="B273" s="64" t="s">
        <v>295</v>
      </c>
      <c r="C273" s="65" t="s">
        <v>3748</v>
      </c>
      <c r="D273" s="66">
        <v>4.166666666666667</v>
      </c>
      <c r="E273" s="67" t="s">
        <v>136</v>
      </c>
      <c r="F273" s="68">
        <v>31.166666666666668</v>
      </c>
      <c r="G273" s="65"/>
      <c r="H273" s="69"/>
      <c r="I273" s="70"/>
      <c r="J273" s="70"/>
      <c r="K273" s="34" t="s">
        <v>66</v>
      </c>
      <c r="L273" s="77">
        <v>273</v>
      </c>
      <c r="M273" s="77"/>
      <c r="N273" s="72"/>
      <c r="O273" s="79" t="s">
        <v>418</v>
      </c>
      <c r="P273" s="81">
        <v>43550.60775462963</v>
      </c>
      <c r="Q273" s="79" t="s">
        <v>502</v>
      </c>
      <c r="R273" s="82" t="s">
        <v>638</v>
      </c>
      <c r="S273" s="79" t="s">
        <v>692</v>
      </c>
      <c r="T273" s="79"/>
      <c r="U273" s="79"/>
      <c r="V273" s="82" t="s">
        <v>816</v>
      </c>
      <c r="W273" s="81">
        <v>43550.60775462963</v>
      </c>
      <c r="X273" s="82" t="s">
        <v>938</v>
      </c>
      <c r="Y273" s="79"/>
      <c r="Z273" s="79"/>
      <c r="AA273" s="85" t="s">
        <v>1161</v>
      </c>
      <c r="AB273" s="79"/>
      <c r="AC273" s="79" t="b">
        <v>0</v>
      </c>
      <c r="AD273" s="79">
        <v>6</v>
      </c>
      <c r="AE273" s="85" t="s">
        <v>1289</v>
      </c>
      <c r="AF273" s="79" t="b">
        <v>0</v>
      </c>
      <c r="AG273" s="79" t="s">
        <v>1302</v>
      </c>
      <c r="AH273" s="79"/>
      <c r="AI273" s="85" t="s">
        <v>1289</v>
      </c>
      <c r="AJ273" s="79" t="b">
        <v>0</v>
      </c>
      <c r="AK273" s="79">
        <v>1</v>
      </c>
      <c r="AL273" s="85" t="s">
        <v>1289</v>
      </c>
      <c r="AM273" s="79" t="s">
        <v>1307</v>
      </c>
      <c r="AN273" s="79" t="b">
        <v>0</v>
      </c>
      <c r="AO273" s="85" t="s">
        <v>1161</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1</v>
      </c>
      <c r="BC273" s="78" t="str">
        <f>REPLACE(INDEX(GroupVertices[Group],MATCH(Edges[[#This Row],[Vertex 2]],GroupVertices[Vertex],0)),1,1,"")</f>
        <v>1</v>
      </c>
      <c r="BD273" s="48">
        <v>1</v>
      </c>
      <c r="BE273" s="49">
        <v>8.333333333333334</v>
      </c>
      <c r="BF273" s="48">
        <v>0</v>
      </c>
      <c r="BG273" s="49">
        <v>0</v>
      </c>
      <c r="BH273" s="48">
        <v>0</v>
      </c>
      <c r="BI273" s="49">
        <v>0</v>
      </c>
      <c r="BJ273" s="48">
        <v>11</v>
      </c>
      <c r="BK273" s="49">
        <v>91.66666666666667</v>
      </c>
      <c r="BL273" s="48">
        <v>12</v>
      </c>
    </row>
    <row r="274" spans="1:64" ht="15">
      <c r="A274" s="64" t="s">
        <v>292</v>
      </c>
      <c r="B274" s="64" t="s">
        <v>295</v>
      </c>
      <c r="C274" s="65" t="s">
        <v>3748</v>
      </c>
      <c r="D274" s="66">
        <v>4.166666666666667</v>
      </c>
      <c r="E274" s="67" t="s">
        <v>136</v>
      </c>
      <c r="F274" s="68">
        <v>31.166666666666668</v>
      </c>
      <c r="G274" s="65"/>
      <c r="H274" s="69"/>
      <c r="I274" s="70"/>
      <c r="J274" s="70"/>
      <c r="K274" s="34" t="s">
        <v>66</v>
      </c>
      <c r="L274" s="77">
        <v>274</v>
      </c>
      <c r="M274" s="77"/>
      <c r="N274" s="72"/>
      <c r="O274" s="79" t="s">
        <v>418</v>
      </c>
      <c r="P274" s="81">
        <v>43551.68006944445</v>
      </c>
      <c r="Q274" s="79" t="s">
        <v>503</v>
      </c>
      <c r="R274" s="79"/>
      <c r="S274" s="79"/>
      <c r="T274" s="79"/>
      <c r="U274" s="79"/>
      <c r="V274" s="82" t="s">
        <v>816</v>
      </c>
      <c r="W274" s="81">
        <v>43551.68006944445</v>
      </c>
      <c r="X274" s="82" t="s">
        <v>939</v>
      </c>
      <c r="Y274" s="79"/>
      <c r="Z274" s="79"/>
      <c r="AA274" s="85" t="s">
        <v>1162</v>
      </c>
      <c r="AB274" s="79"/>
      <c r="AC274" s="79" t="b">
        <v>0</v>
      </c>
      <c r="AD274" s="79">
        <v>0</v>
      </c>
      <c r="AE274" s="85" t="s">
        <v>1289</v>
      </c>
      <c r="AF274" s="79" t="b">
        <v>0</v>
      </c>
      <c r="AG274" s="79" t="s">
        <v>1302</v>
      </c>
      <c r="AH274" s="79"/>
      <c r="AI274" s="85" t="s">
        <v>1289</v>
      </c>
      <c r="AJ274" s="79" t="b">
        <v>0</v>
      </c>
      <c r="AK274" s="79">
        <v>0</v>
      </c>
      <c r="AL274" s="85" t="s">
        <v>1160</v>
      </c>
      <c r="AM274" s="79" t="s">
        <v>1307</v>
      </c>
      <c r="AN274" s="79" t="b">
        <v>0</v>
      </c>
      <c r="AO274" s="85" t="s">
        <v>1160</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1</v>
      </c>
      <c r="BC274" s="78" t="str">
        <f>REPLACE(INDEX(GroupVertices[Group],MATCH(Edges[[#This Row],[Vertex 2]],GroupVertices[Vertex],0)),1,1,"")</f>
        <v>1</v>
      </c>
      <c r="BD274" s="48">
        <v>1</v>
      </c>
      <c r="BE274" s="49">
        <v>5.555555555555555</v>
      </c>
      <c r="BF274" s="48">
        <v>0</v>
      </c>
      <c r="BG274" s="49">
        <v>0</v>
      </c>
      <c r="BH274" s="48">
        <v>0</v>
      </c>
      <c r="BI274" s="49">
        <v>0</v>
      </c>
      <c r="BJ274" s="48">
        <v>17</v>
      </c>
      <c r="BK274" s="49">
        <v>94.44444444444444</v>
      </c>
      <c r="BL274" s="48">
        <v>18</v>
      </c>
    </row>
    <row r="275" spans="1:64" ht="15">
      <c r="A275" s="64" t="s">
        <v>294</v>
      </c>
      <c r="B275" s="64" t="s">
        <v>403</v>
      </c>
      <c r="C275" s="65" t="s">
        <v>3747</v>
      </c>
      <c r="D275" s="66">
        <v>3</v>
      </c>
      <c r="E275" s="67" t="s">
        <v>132</v>
      </c>
      <c r="F275" s="68">
        <v>35</v>
      </c>
      <c r="G275" s="65"/>
      <c r="H275" s="69"/>
      <c r="I275" s="70"/>
      <c r="J275" s="70"/>
      <c r="K275" s="34" t="s">
        <v>65</v>
      </c>
      <c r="L275" s="77">
        <v>275</v>
      </c>
      <c r="M275" s="77"/>
      <c r="N275" s="72"/>
      <c r="O275" s="79" t="s">
        <v>418</v>
      </c>
      <c r="P275" s="81">
        <v>43564.66258101852</v>
      </c>
      <c r="Q275" s="79" t="s">
        <v>504</v>
      </c>
      <c r="R275" s="82" t="s">
        <v>639</v>
      </c>
      <c r="S275" s="79" t="s">
        <v>693</v>
      </c>
      <c r="T275" s="79"/>
      <c r="U275" s="79"/>
      <c r="V275" s="82" t="s">
        <v>818</v>
      </c>
      <c r="W275" s="81">
        <v>43564.66258101852</v>
      </c>
      <c r="X275" s="82" t="s">
        <v>940</v>
      </c>
      <c r="Y275" s="79"/>
      <c r="Z275" s="79"/>
      <c r="AA275" s="85" t="s">
        <v>1163</v>
      </c>
      <c r="AB275" s="79"/>
      <c r="AC275" s="79" t="b">
        <v>0</v>
      </c>
      <c r="AD275" s="79">
        <v>2</v>
      </c>
      <c r="AE275" s="85" t="s">
        <v>1289</v>
      </c>
      <c r="AF275" s="79" t="b">
        <v>0</v>
      </c>
      <c r="AG275" s="79" t="s">
        <v>1302</v>
      </c>
      <c r="AH275" s="79"/>
      <c r="AI275" s="85" t="s">
        <v>1289</v>
      </c>
      <c r="AJ275" s="79" t="b">
        <v>0</v>
      </c>
      <c r="AK275" s="79">
        <v>1</v>
      </c>
      <c r="AL275" s="85" t="s">
        <v>1289</v>
      </c>
      <c r="AM275" s="79" t="s">
        <v>1307</v>
      </c>
      <c r="AN275" s="79" t="b">
        <v>0</v>
      </c>
      <c r="AO275" s="85" t="s">
        <v>1163</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12</v>
      </c>
      <c r="BK275" s="49">
        <v>100</v>
      </c>
      <c r="BL275" s="48">
        <v>12</v>
      </c>
    </row>
    <row r="276" spans="1:64" ht="15">
      <c r="A276" s="64" t="s">
        <v>292</v>
      </c>
      <c r="B276" s="64" t="s">
        <v>403</v>
      </c>
      <c r="C276" s="65" t="s">
        <v>3747</v>
      </c>
      <c r="D276" s="66">
        <v>3</v>
      </c>
      <c r="E276" s="67" t="s">
        <v>132</v>
      </c>
      <c r="F276" s="68">
        <v>35</v>
      </c>
      <c r="G276" s="65"/>
      <c r="H276" s="69"/>
      <c r="I276" s="70"/>
      <c r="J276" s="70"/>
      <c r="K276" s="34" t="s">
        <v>65</v>
      </c>
      <c r="L276" s="77">
        <v>276</v>
      </c>
      <c r="M276" s="77"/>
      <c r="N276" s="72"/>
      <c r="O276" s="79" t="s">
        <v>418</v>
      </c>
      <c r="P276" s="81">
        <v>43564.68181712963</v>
      </c>
      <c r="Q276" s="79" t="s">
        <v>505</v>
      </c>
      <c r="R276" s="82" t="s">
        <v>639</v>
      </c>
      <c r="S276" s="79" t="s">
        <v>693</v>
      </c>
      <c r="T276" s="79"/>
      <c r="U276" s="79"/>
      <c r="V276" s="82" t="s">
        <v>816</v>
      </c>
      <c r="W276" s="81">
        <v>43564.68181712963</v>
      </c>
      <c r="X276" s="82" t="s">
        <v>941</v>
      </c>
      <c r="Y276" s="79"/>
      <c r="Z276" s="79"/>
      <c r="AA276" s="85" t="s">
        <v>1164</v>
      </c>
      <c r="AB276" s="79"/>
      <c r="AC276" s="79" t="b">
        <v>0</v>
      </c>
      <c r="AD276" s="79">
        <v>0</v>
      </c>
      <c r="AE276" s="85" t="s">
        <v>1289</v>
      </c>
      <c r="AF276" s="79" t="b">
        <v>0</v>
      </c>
      <c r="AG276" s="79" t="s">
        <v>1302</v>
      </c>
      <c r="AH276" s="79"/>
      <c r="AI276" s="85" t="s">
        <v>1289</v>
      </c>
      <c r="AJ276" s="79" t="b">
        <v>0</v>
      </c>
      <c r="AK276" s="79">
        <v>1</v>
      </c>
      <c r="AL276" s="85" t="s">
        <v>1163</v>
      </c>
      <c r="AM276" s="79" t="s">
        <v>1307</v>
      </c>
      <c r="AN276" s="79" t="b">
        <v>0</v>
      </c>
      <c r="AO276" s="85" t="s">
        <v>1163</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v>0</v>
      </c>
      <c r="BE276" s="49">
        <v>0</v>
      </c>
      <c r="BF276" s="48">
        <v>0</v>
      </c>
      <c r="BG276" s="49">
        <v>0</v>
      </c>
      <c r="BH276" s="48">
        <v>0</v>
      </c>
      <c r="BI276" s="49">
        <v>0</v>
      </c>
      <c r="BJ276" s="48">
        <v>14</v>
      </c>
      <c r="BK276" s="49">
        <v>100</v>
      </c>
      <c r="BL276" s="48">
        <v>14</v>
      </c>
    </row>
    <row r="277" spans="1:64" ht="15">
      <c r="A277" s="64" t="s">
        <v>294</v>
      </c>
      <c r="B277" s="64" t="s">
        <v>379</v>
      </c>
      <c r="C277" s="65" t="s">
        <v>3747</v>
      </c>
      <c r="D277" s="66">
        <v>3</v>
      </c>
      <c r="E277" s="67" t="s">
        <v>132</v>
      </c>
      <c r="F277" s="68">
        <v>35</v>
      </c>
      <c r="G277" s="65"/>
      <c r="H277" s="69"/>
      <c r="I277" s="70"/>
      <c r="J277" s="70"/>
      <c r="K277" s="34" t="s">
        <v>65</v>
      </c>
      <c r="L277" s="77">
        <v>277</v>
      </c>
      <c r="M277" s="77"/>
      <c r="N277" s="72"/>
      <c r="O277" s="79" t="s">
        <v>418</v>
      </c>
      <c r="P277" s="81">
        <v>43564.66258101852</v>
      </c>
      <c r="Q277" s="79" t="s">
        <v>504</v>
      </c>
      <c r="R277" s="82" t="s">
        <v>639</v>
      </c>
      <c r="S277" s="79" t="s">
        <v>693</v>
      </c>
      <c r="T277" s="79"/>
      <c r="U277" s="79"/>
      <c r="V277" s="82" t="s">
        <v>818</v>
      </c>
      <c r="W277" s="81">
        <v>43564.66258101852</v>
      </c>
      <c r="X277" s="82" t="s">
        <v>940</v>
      </c>
      <c r="Y277" s="79"/>
      <c r="Z277" s="79"/>
      <c r="AA277" s="85" t="s">
        <v>1163</v>
      </c>
      <c r="AB277" s="79"/>
      <c r="AC277" s="79" t="b">
        <v>0</v>
      </c>
      <c r="AD277" s="79">
        <v>2</v>
      </c>
      <c r="AE277" s="85" t="s">
        <v>1289</v>
      </c>
      <c r="AF277" s="79" t="b">
        <v>0</v>
      </c>
      <c r="AG277" s="79" t="s">
        <v>1302</v>
      </c>
      <c r="AH277" s="79"/>
      <c r="AI277" s="85" t="s">
        <v>1289</v>
      </c>
      <c r="AJ277" s="79" t="b">
        <v>0</v>
      </c>
      <c r="AK277" s="79">
        <v>1</v>
      </c>
      <c r="AL277" s="85" t="s">
        <v>1289</v>
      </c>
      <c r="AM277" s="79" t="s">
        <v>1307</v>
      </c>
      <c r="AN277" s="79" t="b">
        <v>0</v>
      </c>
      <c r="AO277" s="85" t="s">
        <v>1163</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292</v>
      </c>
      <c r="B278" s="64" t="s">
        <v>379</v>
      </c>
      <c r="C278" s="65" t="s">
        <v>3748</v>
      </c>
      <c r="D278" s="66">
        <v>4.166666666666667</v>
      </c>
      <c r="E278" s="67" t="s">
        <v>136</v>
      </c>
      <c r="F278" s="68">
        <v>31.166666666666668</v>
      </c>
      <c r="G278" s="65"/>
      <c r="H278" s="69"/>
      <c r="I278" s="70"/>
      <c r="J278" s="70"/>
      <c r="K278" s="34" t="s">
        <v>65</v>
      </c>
      <c r="L278" s="77">
        <v>278</v>
      </c>
      <c r="M278" s="77"/>
      <c r="N278" s="72"/>
      <c r="O278" s="79" t="s">
        <v>418</v>
      </c>
      <c r="P278" s="81">
        <v>43559.8740625</v>
      </c>
      <c r="Q278" s="79" t="s">
        <v>506</v>
      </c>
      <c r="R278" s="79"/>
      <c r="S278" s="79"/>
      <c r="T278" s="79" t="s">
        <v>711</v>
      </c>
      <c r="U278" s="82" t="s">
        <v>732</v>
      </c>
      <c r="V278" s="82" t="s">
        <v>732</v>
      </c>
      <c r="W278" s="81">
        <v>43559.8740625</v>
      </c>
      <c r="X278" s="82" t="s">
        <v>942</v>
      </c>
      <c r="Y278" s="79"/>
      <c r="Z278" s="79"/>
      <c r="AA278" s="85" t="s">
        <v>1165</v>
      </c>
      <c r="AB278" s="79"/>
      <c r="AC278" s="79" t="b">
        <v>0</v>
      </c>
      <c r="AD278" s="79">
        <v>5</v>
      </c>
      <c r="AE278" s="85" t="s">
        <v>1289</v>
      </c>
      <c r="AF278" s="79" t="b">
        <v>0</v>
      </c>
      <c r="AG278" s="79" t="s">
        <v>1302</v>
      </c>
      <c r="AH278" s="79"/>
      <c r="AI278" s="85" t="s">
        <v>1289</v>
      </c>
      <c r="AJ278" s="79" t="b">
        <v>0</v>
      </c>
      <c r="AK278" s="79">
        <v>1</v>
      </c>
      <c r="AL278" s="85" t="s">
        <v>1289</v>
      </c>
      <c r="AM278" s="79" t="s">
        <v>1304</v>
      </c>
      <c r="AN278" s="79" t="b">
        <v>0</v>
      </c>
      <c r="AO278" s="85" t="s">
        <v>1165</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1</v>
      </c>
      <c r="BC278" s="78" t="str">
        <f>REPLACE(INDEX(GroupVertices[Group],MATCH(Edges[[#This Row],[Vertex 2]],GroupVertices[Vertex],0)),1,1,"")</f>
        <v>1</v>
      </c>
      <c r="BD278" s="48">
        <v>0</v>
      </c>
      <c r="BE278" s="49">
        <v>0</v>
      </c>
      <c r="BF278" s="48">
        <v>0</v>
      </c>
      <c r="BG278" s="49">
        <v>0</v>
      </c>
      <c r="BH278" s="48">
        <v>0</v>
      </c>
      <c r="BI278" s="49">
        <v>0</v>
      </c>
      <c r="BJ278" s="48">
        <v>9</v>
      </c>
      <c r="BK278" s="49">
        <v>100</v>
      </c>
      <c r="BL278" s="48">
        <v>9</v>
      </c>
    </row>
    <row r="279" spans="1:64" ht="15">
      <c r="A279" s="64" t="s">
        <v>292</v>
      </c>
      <c r="B279" s="64" t="s">
        <v>379</v>
      </c>
      <c r="C279" s="65" t="s">
        <v>3748</v>
      </c>
      <c r="D279" s="66">
        <v>4.166666666666667</v>
      </c>
      <c r="E279" s="67" t="s">
        <v>136</v>
      </c>
      <c r="F279" s="68">
        <v>31.166666666666668</v>
      </c>
      <c r="G279" s="65"/>
      <c r="H279" s="69"/>
      <c r="I279" s="70"/>
      <c r="J279" s="70"/>
      <c r="K279" s="34" t="s">
        <v>65</v>
      </c>
      <c r="L279" s="77">
        <v>279</v>
      </c>
      <c r="M279" s="77"/>
      <c r="N279" s="72"/>
      <c r="O279" s="79" t="s">
        <v>418</v>
      </c>
      <c r="P279" s="81">
        <v>43564.68181712963</v>
      </c>
      <c r="Q279" s="79" t="s">
        <v>505</v>
      </c>
      <c r="R279" s="82" t="s">
        <v>639</v>
      </c>
      <c r="S279" s="79" t="s">
        <v>693</v>
      </c>
      <c r="T279" s="79"/>
      <c r="U279" s="79"/>
      <c r="V279" s="82" t="s">
        <v>816</v>
      </c>
      <c r="W279" s="81">
        <v>43564.68181712963</v>
      </c>
      <c r="X279" s="82" t="s">
        <v>941</v>
      </c>
      <c r="Y279" s="79"/>
      <c r="Z279" s="79"/>
      <c r="AA279" s="85" t="s">
        <v>1164</v>
      </c>
      <c r="AB279" s="79"/>
      <c r="AC279" s="79" t="b">
        <v>0</v>
      </c>
      <c r="AD279" s="79">
        <v>0</v>
      </c>
      <c r="AE279" s="85" t="s">
        <v>1289</v>
      </c>
      <c r="AF279" s="79" t="b">
        <v>0</v>
      </c>
      <c r="AG279" s="79" t="s">
        <v>1302</v>
      </c>
      <c r="AH279" s="79"/>
      <c r="AI279" s="85" t="s">
        <v>1289</v>
      </c>
      <c r="AJ279" s="79" t="b">
        <v>0</v>
      </c>
      <c r="AK279" s="79">
        <v>1</v>
      </c>
      <c r="AL279" s="85" t="s">
        <v>1163</v>
      </c>
      <c r="AM279" s="79" t="s">
        <v>1307</v>
      </c>
      <c r="AN279" s="79" t="b">
        <v>0</v>
      </c>
      <c r="AO279" s="85" t="s">
        <v>1163</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296</v>
      </c>
      <c r="B280" s="64" t="s">
        <v>380</v>
      </c>
      <c r="C280" s="65" t="s">
        <v>3747</v>
      </c>
      <c r="D280" s="66">
        <v>3</v>
      </c>
      <c r="E280" s="67" t="s">
        <v>132</v>
      </c>
      <c r="F280" s="68">
        <v>35</v>
      </c>
      <c r="G280" s="65"/>
      <c r="H280" s="69"/>
      <c r="I280" s="70"/>
      <c r="J280" s="70"/>
      <c r="K280" s="34" t="s">
        <v>65</v>
      </c>
      <c r="L280" s="77">
        <v>280</v>
      </c>
      <c r="M280" s="77"/>
      <c r="N280" s="72"/>
      <c r="O280" s="79" t="s">
        <v>418</v>
      </c>
      <c r="P280" s="81">
        <v>43565.5691087963</v>
      </c>
      <c r="Q280" s="79" t="s">
        <v>507</v>
      </c>
      <c r="R280" s="82" t="s">
        <v>616</v>
      </c>
      <c r="S280" s="79" t="s">
        <v>671</v>
      </c>
      <c r="T280" s="79"/>
      <c r="U280" s="79"/>
      <c r="V280" s="82" t="s">
        <v>819</v>
      </c>
      <c r="W280" s="81">
        <v>43565.5691087963</v>
      </c>
      <c r="X280" s="82" t="s">
        <v>943</v>
      </c>
      <c r="Y280" s="79"/>
      <c r="Z280" s="79"/>
      <c r="AA280" s="85" t="s">
        <v>1166</v>
      </c>
      <c r="AB280" s="79"/>
      <c r="AC280" s="79" t="b">
        <v>0</v>
      </c>
      <c r="AD280" s="79">
        <v>0</v>
      </c>
      <c r="AE280" s="85" t="s">
        <v>1289</v>
      </c>
      <c r="AF280" s="79" t="b">
        <v>0</v>
      </c>
      <c r="AG280" s="79" t="s">
        <v>1302</v>
      </c>
      <c r="AH280" s="79"/>
      <c r="AI280" s="85" t="s">
        <v>1289</v>
      </c>
      <c r="AJ280" s="79" t="b">
        <v>0</v>
      </c>
      <c r="AK280" s="79">
        <v>2</v>
      </c>
      <c r="AL280" s="85" t="s">
        <v>1289</v>
      </c>
      <c r="AM280" s="79" t="s">
        <v>1304</v>
      </c>
      <c r="AN280" s="79" t="b">
        <v>0</v>
      </c>
      <c r="AO280" s="85" t="s">
        <v>1166</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3</v>
      </c>
      <c r="BC280" s="78" t="str">
        <f>REPLACE(INDEX(GroupVertices[Group],MATCH(Edges[[#This Row],[Vertex 2]],GroupVertices[Vertex],0)),1,1,"")</f>
        <v>3</v>
      </c>
      <c r="BD280" s="48"/>
      <c r="BE280" s="49"/>
      <c r="BF280" s="48"/>
      <c r="BG280" s="49"/>
      <c r="BH280" s="48"/>
      <c r="BI280" s="49"/>
      <c r="BJ280" s="48"/>
      <c r="BK280" s="49"/>
      <c r="BL280" s="48"/>
    </row>
    <row r="281" spans="1:64" ht="15">
      <c r="A281" s="64" t="s">
        <v>296</v>
      </c>
      <c r="B281" s="64" t="s">
        <v>292</v>
      </c>
      <c r="C281" s="65" t="s">
        <v>3747</v>
      </c>
      <c r="D281" s="66">
        <v>3</v>
      </c>
      <c r="E281" s="67" t="s">
        <v>132</v>
      </c>
      <c r="F281" s="68">
        <v>35</v>
      </c>
      <c r="G281" s="65"/>
      <c r="H281" s="69"/>
      <c r="I281" s="70"/>
      <c r="J281" s="70"/>
      <c r="K281" s="34" t="s">
        <v>66</v>
      </c>
      <c r="L281" s="77">
        <v>281</v>
      </c>
      <c r="M281" s="77"/>
      <c r="N281" s="72"/>
      <c r="O281" s="79" t="s">
        <v>418</v>
      </c>
      <c r="P281" s="81">
        <v>43565.5691087963</v>
      </c>
      <c r="Q281" s="79" t="s">
        <v>507</v>
      </c>
      <c r="R281" s="82" t="s">
        <v>616</v>
      </c>
      <c r="S281" s="79" t="s">
        <v>671</v>
      </c>
      <c r="T281" s="79"/>
      <c r="U281" s="79"/>
      <c r="V281" s="82" t="s">
        <v>819</v>
      </c>
      <c r="W281" s="81">
        <v>43565.5691087963</v>
      </c>
      <c r="X281" s="82" t="s">
        <v>943</v>
      </c>
      <c r="Y281" s="79"/>
      <c r="Z281" s="79"/>
      <c r="AA281" s="85" t="s">
        <v>1166</v>
      </c>
      <c r="AB281" s="79"/>
      <c r="AC281" s="79" t="b">
        <v>0</v>
      </c>
      <c r="AD281" s="79">
        <v>0</v>
      </c>
      <c r="AE281" s="85" t="s">
        <v>1289</v>
      </c>
      <c r="AF281" s="79" t="b">
        <v>0</v>
      </c>
      <c r="AG281" s="79" t="s">
        <v>1302</v>
      </c>
      <c r="AH281" s="79"/>
      <c r="AI281" s="85" t="s">
        <v>1289</v>
      </c>
      <c r="AJ281" s="79" t="b">
        <v>0</v>
      </c>
      <c r="AK281" s="79">
        <v>2</v>
      </c>
      <c r="AL281" s="85" t="s">
        <v>1289</v>
      </c>
      <c r="AM281" s="79" t="s">
        <v>1304</v>
      </c>
      <c r="AN281" s="79" t="b">
        <v>0</v>
      </c>
      <c r="AO281" s="85" t="s">
        <v>1166</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3</v>
      </c>
      <c r="BC281" s="78" t="str">
        <f>REPLACE(INDEX(GroupVertices[Group],MATCH(Edges[[#This Row],[Vertex 2]],GroupVertices[Vertex],0)),1,1,"")</f>
        <v>1</v>
      </c>
      <c r="BD281" s="48">
        <v>1</v>
      </c>
      <c r="BE281" s="49">
        <v>5.882352941176471</v>
      </c>
      <c r="BF281" s="48">
        <v>0</v>
      </c>
      <c r="BG281" s="49">
        <v>0</v>
      </c>
      <c r="BH281" s="48">
        <v>0</v>
      </c>
      <c r="BI281" s="49">
        <v>0</v>
      </c>
      <c r="BJ281" s="48">
        <v>16</v>
      </c>
      <c r="BK281" s="49">
        <v>94.11764705882354</v>
      </c>
      <c r="BL281" s="48">
        <v>17</v>
      </c>
    </row>
    <row r="282" spans="1:64" ht="15">
      <c r="A282" s="64" t="s">
        <v>292</v>
      </c>
      <c r="B282" s="64" t="s">
        <v>296</v>
      </c>
      <c r="C282" s="65" t="s">
        <v>3747</v>
      </c>
      <c r="D282" s="66">
        <v>3</v>
      </c>
      <c r="E282" s="67" t="s">
        <v>132</v>
      </c>
      <c r="F282" s="68">
        <v>35</v>
      </c>
      <c r="G282" s="65"/>
      <c r="H282" s="69"/>
      <c r="I282" s="70"/>
      <c r="J282" s="70"/>
      <c r="K282" s="34" t="s">
        <v>66</v>
      </c>
      <c r="L282" s="77">
        <v>282</v>
      </c>
      <c r="M282" s="77"/>
      <c r="N282" s="72"/>
      <c r="O282" s="79" t="s">
        <v>418</v>
      </c>
      <c r="P282" s="81">
        <v>43565.63125</v>
      </c>
      <c r="Q282" s="79" t="s">
        <v>465</v>
      </c>
      <c r="R282" s="79"/>
      <c r="S282" s="79"/>
      <c r="T282" s="79"/>
      <c r="U282" s="79"/>
      <c r="V282" s="82" t="s">
        <v>816</v>
      </c>
      <c r="W282" s="81">
        <v>43565.63125</v>
      </c>
      <c r="X282" s="82" t="s">
        <v>944</v>
      </c>
      <c r="Y282" s="79"/>
      <c r="Z282" s="79"/>
      <c r="AA282" s="85" t="s">
        <v>1167</v>
      </c>
      <c r="AB282" s="79"/>
      <c r="AC282" s="79" t="b">
        <v>0</v>
      </c>
      <c r="AD282" s="79">
        <v>0</v>
      </c>
      <c r="AE282" s="85" t="s">
        <v>1289</v>
      </c>
      <c r="AF282" s="79" t="b">
        <v>0</v>
      </c>
      <c r="AG282" s="79" t="s">
        <v>1302</v>
      </c>
      <c r="AH282" s="79"/>
      <c r="AI282" s="85" t="s">
        <v>1289</v>
      </c>
      <c r="AJ282" s="79" t="b">
        <v>0</v>
      </c>
      <c r="AK282" s="79">
        <v>2</v>
      </c>
      <c r="AL282" s="85" t="s">
        <v>1166</v>
      </c>
      <c r="AM282" s="79" t="s">
        <v>1312</v>
      </c>
      <c r="AN282" s="79" t="b">
        <v>0</v>
      </c>
      <c r="AO282" s="85" t="s">
        <v>1166</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3</v>
      </c>
      <c r="BD282" s="48">
        <v>1</v>
      </c>
      <c r="BE282" s="49">
        <v>5.2631578947368425</v>
      </c>
      <c r="BF282" s="48">
        <v>0</v>
      </c>
      <c r="BG282" s="49">
        <v>0</v>
      </c>
      <c r="BH282" s="48">
        <v>0</v>
      </c>
      <c r="BI282" s="49">
        <v>0</v>
      </c>
      <c r="BJ282" s="48">
        <v>18</v>
      </c>
      <c r="BK282" s="49">
        <v>94.73684210526316</v>
      </c>
      <c r="BL282" s="48">
        <v>19</v>
      </c>
    </row>
    <row r="283" spans="1:64" ht="15">
      <c r="A283" s="64" t="s">
        <v>297</v>
      </c>
      <c r="B283" s="64" t="s">
        <v>404</v>
      </c>
      <c r="C283" s="65" t="s">
        <v>3747</v>
      </c>
      <c r="D283" s="66">
        <v>3</v>
      </c>
      <c r="E283" s="67" t="s">
        <v>132</v>
      </c>
      <c r="F283" s="68">
        <v>35</v>
      </c>
      <c r="G283" s="65"/>
      <c r="H283" s="69"/>
      <c r="I283" s="70"/>
      <c r="J283" s="70"/>
      <c r="K283" s="34" t="s">
        <v>65</v>
      </c>
      <c r="L283" s="77">
        <v>283</v>
      </c>
      <c r="M283" s="77"/>
      <c r="N283" s="72"/>
      <c r="O283" s="79" t="s">
        <v>418</v>
      </c>
      <c r="P283" s="81">
        <v>43566.80600694445</v>
      </c>
      <c r="Q283" s="79" t="s">
        <v>508</v>
      </c>
      <c r="R283" s="82" t="s">
        <v>640</v>
      </c>
      <c r="S283" s="79" t="s">
        <v>694</v>
      </c>
      <c r="T283" s="79" t="s">
        <v>717</v>
      </c>
      <c r="U283" s="79"/>
      <c r="V283" s="82" t="s">
        <v>820</v>
      </c>
      <c r="W283" s="81">
        <v>43566.80600694445</v>
      </c>
      <c r="X283" s="82" t="s">
        <v>945</v>
      </c>
      <c r="Y283" s="79"/>
      <c r="Z283" s="79"/>
      <c r="AA283" s="85" t="s">
        <v>1168</v>
      </c>
      <c r="AB283" s="79"/>
      <c r="AC283" s="79" t="b">
        <v>0</v>
      </c>
      <c r="AD283" s="79">
        <v>1</v>
      </c>
      <c r="AE283" s="85" t="s">
        <v>1289</v>
      </c>
      <c r="AF283" s="79" t="b">
        <v>0</v>
      </c>
      <c r="AG283" s="79" t="s">
        <v>1302</v>
      </c>
      <c r="AH283" s="79"/>
      <c r="AI283" s="85" t="s">
        <v>1289</v>
      </c>
      <c r="AJ283" s="79" t="b">
        <v>0</v>
      </c>
      <c r="AK283" s="79">
        <v>2</v>
      </c>
      <c r="AL283" s="85" t="s">
        <v>1289</v>
      </c>
      <c r="AM283" s="79" t="s">
        <v>1304</v>
      </c>
      <c r="AN283" s="79" t="b">
        <v>0</v>
      </c>
      <c r="AO283" s="85" t="s">
        <v>1168</v>
      </c>
      <c r="AP283" s="79" t="s">
        <v>1320</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292</v>
      </c>
      <c r="B284" s="64" t="s">
        <v>404</v>
      </c>
      <c r="C284" s="65" t="s">
        <v>3747</v>
      </c>
      <c r="D284" s="66">
        <v>3</v>
      </c>
      <c r="E284" s="67" t="s">
        <v>132</v>
      </c>
      <c r="F284" s="68">
        <v>35</v>
      </c>
      <c r="G284" s="65"/>
      <c r="H284" s="69"/>
      <c r="I284" s="70"/>
      <c r="J284" s="70"/>
      <c r="K284" s="34" t="s">
        <v>65</v>
      </c>
      <c r="L284" s="77">
        <v>284</v>
      </c>
      <c r="M284" s="77"/>
      <c r="N284" s="72"/>
      <c r="O284" s="79" t="s">
        <v>418</v>
      </c>
      <c r="P284" s="81">
        <v>43566.83755787037</v>
      </c>
      <c r="Q284" s="79" t="s">
        <v>509</v>
      </c>
      <c r="R284" s="79"/>
      <c r="S284" s="79"/>
      <c r="T284" s="79" t="s">
        <v>717</v>
      </c>
      <c r="U284" s="79"/>
      <c r="V284" s="82" t="s">
        <v>816</v>
      </c>
      <c r="W284" s="81">
        <v>43566.83755787037</v>
      </c>
      <c r="X284" s="82" t="s">
        <v>946</v>
      </c>
      <c r="Y284" s="79"/>
      <c r="Z284" s="79"/>
      <c r="AA284" s="85" t="s">
        <v>1169</v>
      </c>
      <c r="AB284" s="79"/>
      <c r="AC284" s="79" t="b">
        <v>0</v>
      </c>
      <c r="AD284" s="79">
        <v>0</v>
      </c>
      <c r="AE284" s="85" t="s">
        <v>1289</v>
      </c>
      <c r="AF284" s="79" t="b">
        <v>0</v>
      </c>
      <c r="AG284" s="79" t="s">
        <v>1302</v>
      </c>
      <c r="AH284" s="79"/>
      <c r="AI284" s="85" t="s">
        <v>1289</v>
      </c>
      <c r="AJ284" s="79" t="b">
        <v>0</v>
      </c>
      <c r="AK284" s="79">
        <v>2</v>
      </c>
      <c r="AL284" s="85" t="s">
        <v>1168</v>
      </c>
      <c r="AM284" s="79" t="s">
        <v>1307</v>
      </c>
      <c r="AN284" s="79" t="b">
        <v>0</v>
      </c>
      <c r="AO284" s="85" t="s">
        <v>1168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2</v>
      </c>
      <c r="BD284" s="48"/>
      <c r="BE284" s="49"/>
      <c r="BF284" s="48"/>
      <c r="BG284" s="49"/>
      <c r="BH284" s="48"/>
      <c r="BI284" s="49"/>
      <c r="BJ284" s="48"/>
      <c r="BK284" s="49"/>
      <c r="BL284" s="48"/>
    </row>
    <row r="285" spans="1:64" ht="15">
      <c r="A285" s="64" t="s">
        <v>297</v>
      </c>
      <c r="B285" s="64" t="s">
        <v>405</v>
      </c>
      <c r="C285" s="65" t="s">
        <v>3747</v>
      </c>
      <c r="D285" s="66">
        <v>3</v>
      </c>
      <c r="E285" s="67" t="s">
        <v>132</v>
      </c>
      <c r="F285" s="68">
        <v>35</v>
      </c>
      <c r="G285" s="65"/>
      <c r="H285" s="69"/>
      <c r="I285" s="70"/>
      <c r="J285" s="70"/>
      <c r="K285" s="34" t="s">
        <v>65</v>
      </c>
      <c r="L285" s="77">
        <v>285</v>
      </c>
      <c r="M285" s="77"/>
      <c r="N285" s="72"/>
      <c r="O285" s="79" t="s">
        <v>418</v>
      </c>
      <c r="P285" s="81">
        <v>43566.80600694445</v>
      </c>
      <c r="Q285" s="79" t="s">
        <v>508</v>
      </c>
      <c r="R285" s="82" t="s">
        <v>640</v>
      </c>
      <c r="S285" s="79" t="s">
        <v>694</v>
      </c>
      <c r="T285" s="79" t="s">
        <v>717</v>
      </c>
      <c r="U285" s="79"/>
      <c r="V285" s="82" t="s">
        <v>820</v>
      </c>
      <c r="W285" s="81">
        <v>43566.80600694445</v>
      </c>
      <c r="X285" s="82" t="s">
        <v>945</v>
      </c>
      <c r="Y285" s="79"/>
      <c r="Z285" s="79"/>
      <c r="AA285" s="85" t="s">
        <v>1168</v>
      </c>
      <c r="AB285" s="79"/>
      <c r="AC285" s="79" t="b">
        <v>0</v>
      </c>
      <c r="AD285" s="79">
        <v>1</v>
      </c>
      <c r="AE285" s="85" t="s">
        <v>1289</v>
      </c>
      <c r="AF285" s="79" t="b">
        <v>0</v>
      </c>
      <c r="AG285" s="79" t="s">
        <v>1302</v>
      </c>
      <c r="AH285" s="79"/>
      <c r="AI285" s="85" t="s">
        <v>1289</v>
      </c>
      <c r="AJ285" s="79" t="b">
        <v>0</v>
      </c>
      <c r="AK285" s="79">
        <v>2</v>
      </c>
      <c r="AL285" s="85" t="s">
        <v>1289</v>
      </c>
      <c r="AM285" s="79" t="s">
        <v>1304</v>
      </c>
      <c r="AN285" s="79" t="b">
        <v>0</v>
      </c>
      <c r="AO285" s="85" t="s">
        <v>1168</v>
      </c>
      <c r="AP285" s="79" t="s">
        <v>1320</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292</v>
      </c>
      <c r="B286" s="64" t="s">
        <v>405</v>
      </c>
      <c r="C286" s="65" t="s">
        <v>3747</v>
      </c>
      <c r="D286" s="66">
        <v>3</v>
      </c>
      <c r="E286" s="67" t="s">
        <v>132</v>
      </c>
      <c r="F286" s="68">
        <v>35</v>
      </c>
      <c r="G286" s="65"/>
      <c r="H286" s="69"/>
      <c r="I286" s="70"/>
      <c r="J286" s="70"/>
      <c r="K286" s="34" t="s">
        <v>65</v>
      </c>
      <c r="L286" s="77">
        <v>286</v>
      </c>
      <c r="M286" s="77"/>
      <c r="N286" s="72"/>
      <c r="O286" s="79" t="s">
        <v>418</v>
      </c>
      <c r="P286" s="81">
        <v>43566.83755787037</v>
      </c>
      <c r="Q286" s="79" t="s">
        <v>509</v>
      </c>
      <c r="R286" s="79"/>
      <c r="S286" s="79"/>
      <c r="T286" s="79" t="s">
        <v>717</v>
      </c>
      <c r="U286" s="79"/>
      <c r="V286" s="82" t="s">
        <v>816</v>
      </c>
      <c r="W286" s="81">
        <v>43566.83755787037</v>
      </c>
      <c r="X286" s="82" t="s">
        <v>946</v>
      </c>
      <c r="Y286" s="79"/>
      <c r="Z286" s="79"/>
      <c r="AA286" s="85" t="s">
        <v>1169</v>
      </c>
      <c r="AB286" s="79"/>
      <c r="AC286" s="79" t="b">
        <v>0</v>
      </c>
      <c r="AD286" s="79">
        <v>0</v>
      </c>
      <c r="AE286" s="85" t="s">
        <v>1289</v>
      </c>
      <c r="AF286" s="79" t="b">
        <v>0</v>
      </c>
      <c r="AG286" s="79" t="s">
        <v>1302</v>
      </c>
      <c r="AH286" s="79"/>
      <c r="AI286" s="85" t="s">
        <v>1289</v>
      </c>
      <c r="AJ286" s="79" t="b">
        <v>0</v>
      </c>
      <c r="AK286" s="79">
        <v>2</v>
      </c>
      <c r="AL286" s="85" t="s">
        <v>1168</v>
      </c>
      <c r="AM286" s="79" t="s">
        <v>1307</v>
      </c>
      <c r="AN286" s="79" t="b">
        <v>0</v>
      </c>
      <c r="AO286" s="85" t="s">
        <v>1168</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2</v>
      </c>
      <c r="BD286" s="48"/>
      <c r="BE286" s="49"/>
      <c r="BF286" s="48"/>
      <c r="BG286" s="49"/>
      <c r="BH286" s="48"/>
      <c r="BI286" s="49"/>
      <c r="BJ286" s="48"/>
      <c r="BK286" s="49"/>
      <c r="BL286" s="48"/>
    </row>
    <row r="287" spans="1:64" ht="15">
      <c r="A287" s="64" t="s">
        <v>297</v>
      </c>
      <c r="B287" s="64" t="s">
        <v>406</v>
      </c>
      <c r="C287" s="65" t="s">
        <v>3747</v>
      </c>
      <c r="D287" s="66">
        <v>3</v>
      </c>
      <c r="E287" s="67" t="s">
        <v>132</v>
      </c>
      <c r="F287" s="68">
        <v>35</v>
      </c>
      <c r="G287" s="65"/>
      <c r="H287" s="69"/>
      <c r="I287" s="70"/>
      <c r="J287" s="70"/>
      <c r="K287" s="34" t="s">
        <v>65</v>
      </c>
      <c r="L287" s="77">
        <v>287</v>
      </c>
      <c r="M287" s="77"/>
      <c r="N287" s="72"/>
      <c r="O287" s="79" t="s">
        <v>418</v>
      </c>
      <c r="P287" s="81">
        <v>43566.80600694445</v>
      </c>
      <c r="Q287" s="79" t="s">
        <v>508</v>
      </c>
      <c r="R287" s="82" t="s">
        <v>640</v>
      </c>
      <c r="S287" s="79" t="s">
        <v>694</v>
      </c>
      <c r="T287" s="79" t="s">
        <v>717</v>
      </c>
      <c r="U287" s="79"/>
      <c r="V287" s="82" t="s">
        <v>820</v>
      </c>
      <c r="W287" s="81">
        <v>43566.80600694445</v>
      </c>
      <c r="X287" s="82" t="s">
        <v>945</v>
      </c>
      <c r="Y287" s="79"/>
      <c r="Z287" s="79"/>
      <c r="AA287" s="85" t="s">
        <v>1168</v>
      </c>
      <c r="AB287" s="79"/>
      <c r="AC287" s="79" t="b">
        <v>0</v>
      </c>
      <c r="AD287" s="79">
        <v>1</v>
      </c>
      <c r="AE287" s="85" t="s">
        <v>1289</v>
      </c>
      <c r="AF287" s="79" t="b">
        <v>0</v>
      </c>
      <c r="AG287" s="79" t="s">
        <v>1302</v>
      </c>
      <c r="AH287" s="79"/>
      <c r="AI287" s="85" t="s">
        <v>1289</v>
      </c>
      <c r="AJ287" s="79" t="b">
        <v>0</v>
      </c>
      <c r="AK287" s="79">
        <v>2</v>
      </c>
      <c r="AL287" s="85" t="s">
        <v>1289</v>
      </c>
      <c r="AM287" s="79" t="s">
        <v>1304</v>
      </c>
      <c r="AN287" s="79" t="b">
        <v>0</v>
      </c>
      <c r="AO287" s="85" t="s">
        <v>1168</v>
      </c>
      <c r="AP287" s="79" t="s">
        <v>1320</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v>1</v>
      </c>
      <c r="BE287" s="49">
        <v>6.25</v>
      </c>
      <c r="BF287" s="48">
        <v>0</v>
      </c>
      <c r="BG287" s="49">
        <v>0</v>
      </c>
      <c r="BH287" s="48">
        <v>0</v>
      </c>
      <c r="BI287" s="49">
        <v>0</v>
      </c>
      <c r="BJ287" s="48">
        <v>15</v>
      </c>
      <c r="BK287" s="49">
        <v>93.75</v>
      </c>
      <c r="BL287" s="48">
        <v>16</v>
      </c>
    </row>
    <row r="288" spans="1:64" ht="15">
      <c r="A288" s="64" t="s">
        <v>292</v>
      </c>
      <c r="B288" s="64" t="s">
        <v>406</v>
      </c>
      <c r="C288" s="65" t="s">
        <v>3747</v>
      </c>
      <c r="D288" s="66">
        <v>3</v>
      </c>
      <c r="E288" s="67" t="s">
        <v>132</v>
      </c>
      <c r="F288" s="68">
        <v>35</v>
      </c>
      <c r="G288" s="65"/>
      <c r="H288" s="69"/>
      <c r="I288" s="70"/>
      <c r="J288" s="70"/>
      <c r="K288" s="34" t="s">
        <v>65</v>
      </c>
      <c r="L288" s="77">
        <v>288</v>
      </c>
      <c r="M288" s="77"/>
      <c r="N288" s="72"/>
      <c r="O288" s="79" t="s">
        <v>418</v>
      </c>
      <c r="P288" s="81">
        <v>43566.83755787037</v>
      </c>
      <c r="Q288" s="79" t="s">
        <v>509</v>
      </c>
      <c r="R288" s="79"/>
      <c r="S288" s="79"/>
      <c r="T288" s="79" t="s">
        <v>717</v>
      </c>
      <c r="U288" s="79"/>
      <c r="V288" s="82" t="s">
        <v>816</v>
      </c>
      <c r="W288" s="81">
        <v>43566.83755787037</v>
      </c>
      <c r="X288" s="82" t="s">
        <v>946</v>
      </c>
      <c r="Y288" s="79"/>
      <c r="Z288" s="79"/>
      <c r="AA288" s="85" t="s">
        <v>1169</v>
      </c>
      <c r="AB288" s="79"/>
      <c r="AC288" s="79" t="b">
        <v>0</v>
      </c>
      <c r="AD288" s="79">
        <v>0</v>
      </c>
      <c r="AE288" s="85" t="s">
        <v>1289</v>
      </c>
      <c r="AF288" s="79" t="b">
        <v>0</v>
      </c>
      <c r="AG288" s="79" t="s">
        <v>1302</v>
      </c>
      <c r="AH288" s="79"/>
      <c r="AI288" s="85" t="s">
        <v>1289</v>
      </c>
      <c r="AJ288" s="79" t="b">
        <v>0</v>
      </c>
      <c r="AK288" s="79">
        <v>2</v>
      </c>
      <c r="AL288" s="85" t="s">
        <v>1168</v>
      </c>
      <c r="AM288" s="79" t="s">
        <v>1307</v>
      </c>
      <c r="AN288" s="79" t="b">
        <v>0</v>
      </c>
      <c r="AO288" s="85" t="s">
        <v>1168</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2</v>
      </c>
      <c r="BD288" s="48">
        <v>0</v>
      </c>
      <c r="BE288" s="49">
        <v>0</v>
      </c>
      <c r="BF288" s="48">
        <v>0</v>
      </c>
      <c r="BG288" s="49">
        <v>0</v>
      </c>
      <c r="BH288" s="48">
        <v>0</v>
      </c>
      <c r="BI288" s="49">
        <v>0</v>
      </c>
      <c r="BJ288" s="48">
        <v>16</v>
      </c>
      <c r="BK288" s="49">
        <v>100</v>
      </c>
      <c r="BL288" s="48">
        <v>16</v>
      </c>
    </row>
    <row r="289" spans="1:64" ht="15">
      <c r="A289" s="64" t="s">
        <v>280</v>
      </c>
      <c r="B289" s="64" t="s">
        <v>303</v>
      </c>
      <c r="C289" s="65" t="s">
        <v>3748</v>
      </c>
      <c r="D289" s="66">
        <v>4.166666666666667</v>
      </c>
      <c r="E289" s="67" t="s">
        <v>136</v>
      </c>
      <c r="F289" s="68">
        <v>31.166666666666668</v>
      </c>
      <c r="G289" s="65"/>
      <c r="H289" s="69"/>
      <c r="I289" s="70"/>
      <c r="J289" s="70"/>
      <c r="K289" s="34" t="s">
        <v>65</v>
      </c>
      <c r="L289" s="77">
        <v>289</v>
      </c>
      <c r="M289" s="77"/>
      <c r="N289" s="72"/>
      <c r="O289" s="79" t="s">
        <v>418</v>
      </c>
      <c r="P289" s="81">
        <v>43501.93753472222</v>
      </c>
      <c r="Q289" s="79" t="s">
        <v>510</v>
      </c>
      <c r="R289" s="82" t="s">
        <v>641</v>
      </c>
      <c r="S289" s="79" t="s">
        <v>676</v>
      </c>
      <c r="T289" s="79"/>
      <c r="U289" s="79"/>
      <c r="V289" s="82" t="s">
        <v>806</v>
      </c>
      <c r="W289" s="81">
        <v>43501.93753472222</v>
      </c>
      <c r="X289" s="82" t="s">
        <v>947</v>
      </c>
      <c r="Y289" s="79"/>
      <c r="Z289" s="79"/>
      <c r="AA289" s="85" t="s">
        <v>1170</v>
      </c>
      <c r="AB289" s="79"/>
      <c r="AC289" s="79" t="b">
        <v>0</v>
      </c>
      <c r="AD289" s="79">
        <v>3</v>
      </c>
      <c r="AE289" s="85" t="s">
        <v>1289</v>
      </c>
      <c r="AF289" s="79" t="b">
        <v>1</v>
      </c>
      <c r="AG289" s="79" t="s">
        <v>1302</v>
      </c>
      <c r="AH289" s="79"/>
      <c r="AI289" s="85" t="s">
        <v>1148</v>
      </c>
      <c r="AJ289" s="79" t="b">
        <v>0</v>
      </c>
      <c r="AK289" s="79">
        <v>1</v>
      </c>
      <c r="AL289" s="85" t="s">
        <v>1289</v>
      </c>
      <c r="AM289" s="79" t="s">
        <v>1307</v>
      </c>
      <c r="AN289" s="79" t="b">
        <v>0</v>
      </c>
      <c r="AO289" s="85" t="s">
        <v>1170</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280</v>
      </c>
      <c r="B290" s="64" t="s">
        <v>292</v>
      </c>
      <c r="C290" s="65" t="s">
        <v>3751</v>
      </c>
      <c r="D290" s="66">
        <v>8.833333333333332</v>
      </c>
      <c r="E290" s="67" t="s">
        <v>136</v>
      </c>
      <c r="F290" s="68">
        <v>15.833333333333332</v>
      </c>
      <c r="G290" s="65"/>
      <c r="H290" s="69"/>
      <c r="I290" s="70"/>
      <c r="J290" s="70"/>
      <c r="K290" s="34" t="s">
        <v>66</v>
      </c>
      <c r="L290" s="77">
        <v>290</v>
      </c>
      <c r="M290" s="77"/>
      <c r="N290" s="72"/>
      <c r="O290" s="79" t="s">
        <v>418</v>
      </c>
      <c r="P290" s="81">
        <v>43501.93753472222</v>
      </c>
      <c r="Q290" s="79" t="s">
        <v>510</v>
      </c>
      <c r="R290" s="82" t="s">
        <v>641</v>
      </c>
      <c r="S290" s="79" t="s">
        <v>676</v>
      </c>
      <c r="T290" s="79"/>
      <c r="U290" s="79"/>
      <c r="V290" s="82" t="s">
        <v>806</v>
      </c>
      <c r="W290" s="81">
        <v>43501.93753472222</v>
      </c>
      <c r="X290" s="82" t="s">
        <v>947</v>
      </c>
      <c r="Y290" s="79"/>
      <c r="Z290" s="79"/>
      <c r="AA290" s="85" t="s">
        <v>1170</v>
      </c>
      <c r="AB290" s="79"/>
      <c r="AC290" s="79" t="b">
        <v>0</v>
      </c>
      <c r="AD290" s="79">
        <v>3</v>
      </c>
      <c r="AE290" s="85" t="s">
        <v>1289</v>
      </c>
      <c r="AF290" s="79" t="b">
        <v>1</v>
      </c>
      <c r="AG290" s="79" t="s">
        <v>1302</v>
      </c>
      <c r="AH290" s="79"/>
      <c r="AI290" s="85" t="s">
        <v>1148</v>
      </c>
      <c r="AJ290" s="79" t="b">
        <v>0</v>
      </c>
      <c r="AK290" s="79">
        <v>1</v>
      </c>
      <c r="AL290" s="85" t="s">
        <v>1289</v>
      </c>
      <c r="AM290" s="79" t="s">
        <v>1307</v>
      </c>
      <c r="AN290" s="79" t="b">
        <v>0</v>
      </c>
      <c r="AO290" s="85" t="s">
        <v>1170</v>
      </c>
      <c r="AP290" s="79" t="s">
        <v>176</v>
      </c>
      <c r="AQ290" s="79">
        <v>0</v>
      </c>
      <c r="AR290" s="79">
        <v>0</v>
      </c>
      <c r="AS290" s="79"/>
      <c r="AT290" s="79"/>
      <c r="AU290" s="79"/>
      <c r="AV290" s="79"/>
      <c r="AW290" s="79"/>
      <c r="AX290" s="79"/>
      <c r="AY290" s="79"/>
      <c r="AZ290" s="79"/>
      <c r="BA290">
        <v>6</v>
      </c>
      <c r="BB290" s="78" t="str">
        <f>REPLACE(INDEX(GroupVertices[Group],MATCH(Edges[[#This Row],[Vertex 1]],GroupVertices[Vertex],0)),1,1,"")</f>
        <v>2</v>
      </c>
      <c r="BC290" s="78" t="str">
        <f>REPLACE(INDEX(GroupVertices[Group],MATCH(Edges[[#This Row],[Vertex 2]],GroupVertices[Vertex],0)),1,1,"")</f>
        <v>1</v>
      </c>
      <c r="BD290" s="48">
        <v>1</v>
      </c>
      <c r="BE290" s="49">
        <v>2.9411764705882355</v>
      </c>
      <c r="BF290" s="48">
        <v>0</v>
      </c>
      <c r="BG290" s="49">
        <v>0</v>
      </c>
      <c r="BH290" s="48">
        <v>0</v>
      </c>
      <c r="BI290" s="49">
        <v>0</v>
      </c>
      <c r="BJ290" s="48">
        <v>33</v>
      </c>
      <c r="BK290" s="49">
        <v>97.05882352941177</v>
      </c>
      <c r="BL290" s="48">
        <v>34</v>
      </c>
    </row>
    <row r="291" spans="1:64" ht="15">
      <c r="A291" s="64" t="s">
        <v>280</v>
      </c>
      <c r="B291" s="64" t="s">
        <v>308</v>
      </c>
      <c r="C291" s="65" t="s">
        <v>3750</v>
      </c>
      <c r="D291" s="66">
        <v>5.333333333333334</v>
      </c>
      <c r="E291" s="67" t="s">
        <v>136</v>
      </c>
      <c r="F291" s="68">
        <v>27.333333333333332</v>
      </c>
      <c r="G291" s="65"/>
      <c r="H291" s="69"/>
      <c r="I291" s="70"/>
      <c r="J291" s="70"/>
      <c r="K291" s="34" t="s">
        <v>65</v>
      </c>
      <c r="L291" s="77">
        <v>291</v>
      </c>
      <c r="M291" s="77"/>
      <c r="N291" s="72"/>
      <c r="O291" s="79" t="s">
        <v>418</v>
      </c>
      <c r="P291" s="81">
        <v>43503.664293981485</v>
      </c>
      <c r="Q291" s="79" t="s">
        <v>511</v>
      </c>
      <c r="R291" s="82" t="s">
        <v>642</v>
      </c>
      <c r="S291" s="79" t="s">
        <v>677</v>
      </c>
      <c r="T291" s="79"/>
      <c r="U291" s="79"/>
      <c r="V291" s="82" t="s">
        <v>806</v>
      </c>
      <c r="W291" s="81">
        <v>43503.664293981485</v>
      </c>
      <c r="X291" s="82" t="s">
        <v>948</v>
      </c>
      <c r="Y291" s="79"/>
      <c r="Z291" s="79"/>
      <c r="AA291" s="85" t="s">
        <v>1171</v>
      </c>
      <c r="AB291" s="79"/>
      <c r="AC291" s="79" t="b">
        <v>0</v>
      </c>
      <c r="AD291" s="79">
        <v>0</v>
      </c>
      <c r="AE291" s="85" t="s">
        <v>1289</v>
      </c>
      <c r="AF291" s="79" t="b">
        <v>0</v>
      </c>
      <c r="AG291" s="79" t="s">
        <v>1302</v>
      </c>
      <c r="AH291" s="79"/>
      <c r="AI291" s="85" t="s">
        <v>1289</v>
      </c>
      <c r="AJ291" s="79" t="b">
        <v>0</v>
      </c>
      <c r="AK291" s="79">
        <v>0</v>
      </c>
      <c r="AL291" s="85" t="s">
        <v>1289</v>
      </c>
      <c r="AM291" s="79" t="s">
        <v>1307</v>
      </c>
      <c r="AN291" s="79" t="b">
        <v>0</v>
      </c>
      <c r="AO291" s="85" t="s">
        <v>1171</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2</v>
      </c>
      <c r="BC291" s="78" t="str">
        <f>REPLACE(INDEX(GroupVertices[Group],MATCH(Edges[[#This Row],[Vertex 2]],GroupVertices[Vertex],0)),1,1,"")</f>
        <v>2</v>
      </c>
      <c r="BD291" s="48">
        <v>0</v>
      </c>
      <c r="BE291" s="49">
        <v>0</v>
      </c>
      <c r="BF291" s="48">
        <v>0</v>
      </c>
      <c r="BG291" s="49">
        <v>0</v>
      </c>
      <c r="BH291" s="48">
        <v>0</v>
      </c>
      <c r="BI291" s="49">
        <v>0</v>
      </c>
      <c r="BJ291" s="48">
        <v>14</v>
      </c>
      <c r="BK291" s="49">
        <v>100</v>
      </c>
      <c r="BL291" s="48">
        <v>14</v>
      </c>
    </row>
    <row r="292" spans="1:64" ht="15">
      <c r="A292" s="64" t="s">
        <v>280</v>
      </c>
      <c r="B292" s="64" t="s">
        <v>309</v>
      </c>
      <c r="C292" s="65" t="s">
        <v>3750</v>
      </c>
      <c r="D292" s="66">
        <v>5.333333333333334</v>
      </c>
      <c r="E292" s="67" t="s">
        <v>136</v>
      </c>
      <c r="F292" s="68">
        <v>27.333333333333332</v>
      </c>
      <c r="G292" s="65"/>
      <c r="H292" s="69"/>
      <c r="I292" s="70"/>
      <c r="J292" s="70"/>
      <c r="K292" s="34" t="s">
        <v>65</v>
      </c>
      <c r="L292" s="77">
        <v>292</v>
      </c>
      <c r="M292" s="77"/>
      <c r="N292" s="72"/>
      <c r="O292" s="79" t="s">
        <v>418</v>
      </c>
      <c r="P292" s="81">
        <v>43503.664293981485</v>
      </c>
      <c r="Q292" s="79" t="s">
        <v>511</v>
      </c>
      <c r="R292" s="82" t="s">
        <v>642</v>
      </c>
      <c r="S292" s="79" t="s">
        <v>677</v>
      </c>
      <c r="T292" s="79"/>
      <c r="U292" s="79"/>
      <c r="V292" s="82" t="s">
        <v>806</v>
      </c>
      <c r="W292" s="81">
        <v>43503.664293981485</v>
      </c>
      <c r="X292" s="82" t="s">
        <v>948</v>
      </c>
      <c r="Y292" s="79"/>
      <c r="Z292" s="79"/>
      <c r="AA292" s="85" t="s">
        <v>1171</v>
      </c>
      <c r="AB292" s="79"/>
      <c r="AC292" s="79" t="b">
        <v>0</v>
      </c>
      <c r="AD292" s="79">
        <v>0</v>
      </c>
      <c r="AE292" s="85" t="s">
        <v>1289</v>
      </c>
      <c r="AF292" s="79" t="b">
        <v>0</v>
      </c>
      <c r="AG292" s="79" t="s">
        <v>1302</v>
      </c>
      <c r="AH292" s="79"/>
      <c r="AI292" s="85" t="s">
        <v>1289</v>
      </c>
      <c r="AJ292" s="79" t="b">
        <v>0</v>
      </c>
      <c r="AK292" s="79">
        <v>0</v>
      </c>
      <c r="AL292" s="85" t="s">
        <v>1289</v>
      </c>
      <c r="AM292" s="79" t="s">
        <v>1307</v>
      </c>
      <c r="AN292" s="79" t="b">
        <v>0</v>
      </c>
      <c r="AO292" s="85" t="s">
        <v>1171</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280</v>
      </c>
      <c r="B293" s="64" t="s">
        <v>292</v>
      </c>
      <c r="C293" s="65" t="s">
        <v>3751</v>
      </c>
      <c r="D293" s="66">
        <v>8.833333333333332</v>
      </c>
      <c r="E293" s="67" t="s">
        <v>136</v>
      </c>
      <c r="F293" s="68">
        <v>15.833333333333332</v>
      </c>
      <c r="G293" s="65"/>
      <c r="H293" s="69"/>
      <c r="I293" s="70"/>
      <c r="J293" s="70"/>
      <c r="K293" s="34" t="s">
        <v>66</v>
      </c>
      <c r="L293" s="77">
        <v>293</v>
      </c>
      <c r="M293" s="77"/>
      <c r="N293" s="72"/>
      <c r="O293" s="79" t="s">
        <v>418</v>
      </c>
      <c r="P293" s="81">
        <v>43503.664293981485</v>
      </c>
      <c r="Q293" s="79" t="s">
        <v>511</v>
      </c>
      <c r="R293" s="82" t="s">
        <v>642</v>
      </c>
      <c r="S293" s="79" t="s">
        <v>677</v>
      </c>
      <c r="T293" s="79"/>
      <c r="U293" s="79"/>
      <c r="V293" s="82" t="s">
        <v>806</v>
      </c>
      <c r="W293" s="81">
        <v>43503.664293981485</v>
      </c>
      <c r="X293" s="82" t="s">
        <v>948</v>
      </c>
      <c r="Y293" s="79"/>
      <c r="Z293" s="79"/>
      <c r="AA293" s="85" t="s">
        <v>1171</v>
      </c>
      <c r="AB293" s="79"/>
      <c r="AC293" s="79" t="b">
        <v>0</v>
      </c>
      <c r="AD293" s="79">
        <v>0</v>
      </c>
      <c r="AE293" s="85" t="s">
        <v>1289</v>
      </c>
      <c r="AF293" s="79" t="b">
        <v>0</v>
      </c>
      <c r="AG293" s="79" t="s">
        <v>1302</v>
      </c>
      <c r="AH293" s="79"/>
      <c r="AI293" s="85" t="s">
        <v>1289</v>
      </c>
      <c r="AJ293" s="79" t="b">
        <v>0</v>
      </c>
      <c r="AK293" s="79">
        <v>0</v>
      </c>
      <c r="AL293" s="85" t="s">
        <v>1289</v>
      </c>
      <c r="AM293" s="79" t="s">
        <v>1307</v>
      </c>
      <c r="AN293" s="79" t="b">
        <v>0</v>
      </c>
      <c r="AO293" s="85" t="s">
        <v>1171</v>
      </c>
      <c r="AP293" s="79" t="s">
        <v>176</v>
      </c>
      <c r="AQ293" s="79">
        <v>0</v>
      </c>
      <c r="AR293" s="79">
        <v>0</v>
      </c>
      <c r="AS293" s="79"/>
      <c r="AT293" s="79"/>
      <c r="AU293" s="79"/>
      <c r="AV293" s="79"/>
      <c r="AW293" s="79"/>
      <c r="AX293" s="79"/>
      <c r="AY293" s="79"/>
      <c r="AZ293" s="79"/>
      <c r="BA293">
        <v>6</v>
      </c>
      <c r="BB293" s="78" t="str">
        <f>REPLACE(INDEX(GroupVertices[Group],MATCH(Edges[[#This Row],[Vertex 1]],GroupVertices[Vertex],0)),1,1,"")</f>
        <v>2</v>
      </c>
      <c r="BC293" s="78" t="str">
        <f>REPLACE(INDEX(GroupVertices[Group],MATCH(Edges[[#This Row],[Vertex 2]],GroupVertices[Vertex],0)),1,1,"")</f>
        <v>1</v>
      </c>
      <c r="BD293" s="48"/>
      <c r="BE293" s="49"/>
      <c r="BF293" s="48"/>
      <c r="BG293" s="49"/>
      <c r="BH293" s="48"/>
      <c r="BI293" s="49"/>
      <c r="BJ293" s="48"/>
      <c r="BK293" s="49"/>
      <c r="BL293" s="48"/>
    </row>
    <row r="294" spans="1:64" ht="15">
      <c r="A294" s="64" t="s">
        <v>280</v>
      </c>
      <c r="B294" s="64" t="s">
        <v>308</v>
      </c>
      <c r="C294" s="65" t="s">
        <v>3750</v>
      </c>
      <c r="D294" s="66">
        <v>5.333333333333334</v>
      </c>
      <c r="E294" s="67" t="s">
        <v>136</v>
      </c>
      <c r="F294" s="68">
        <v>27.333333333333332</v>
      </c>
      <c r="G294" s="65"/>
      <c r="H294" s="69"/>
      <c r="I294" s="70"/>
      <c r="J294" s="70"/>
      <c r="K294" s="34" t="s">
        <v>65</v>
      </c>
      <c r="L294" s="77">
        <v>294</v>
      </c>
      <c r="M294" s="77"/>
      <c r="N294" s="72"/>
      <c r="O294" s="79" t="s">
        <v>418</v>
      </c>
      <c r="P294" s="81">
        <v>43510.645833333336</v>
      </c>
      <c r="Q294" s="79" t="s">
        <v>512</v>
      </c>
      <c r="R294" s="82" t="s">
        <v>642</v>
      </c>
      <c r="S294" s="79" t="s">
        <v>677</v>
      </c>
      <c r="T294" s="79"/>
      <c r="U294" s="79"/>
      <c r="V294" s="82" t="s">
        <v>806</v>
      </c>
      <c r="W294" s="81">
        <v>43510.645833333336</v>
      </c>
      <c r="X294" s="82" t="s">
        <v>949</v>
      </c>
      <c r="Y294" s="79"/>
      <c r="Z294" s="79"/>
      <c r="AA294" s="85" t="s">
        <v>1172</v>
      </c>
      <c r="AB294" s="79"/>
      <c r="AC294" s="79" t="b">
        <v>0</v>
      </c>
      <c r="AD294" s="79">
        <v>1</v>
      </c>
      <c r="AE294" s="85" t="s">
        <v>1289</v>
      </c>
      <c r="AF294" s="79" t="b">
        <v>0</v>
      </c>
      <c r="AG294" s="79" t="s">
        <v>1302</v>
      </c>
      <c r="AH294" s="79"/>
      <c r="AI294" s="85" t="s">
        <v>1289</v>
      </c>
      <c r="AJ294" s="79" t="b">
        <v>0</v>
      </c>
      <c r="AK294" s="79">
        <v>0</v>
      </c>
      <c r="AL294" s="85" t="s">
        <v>1289</v>
      </c>
      <c r="AM294" s="79" t="s">
        <v>1316</v>
      </c>
      <c r="AN294" s="79" t="b">
        <v>0</v>
      </c>
      <c r="AO294" s="85" t="s">
        <v>1172</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2</v>
      </c>
      <c r="BC294" s="78" t="str">
        <f>REPLACE(INDEX(GroupVertices[Group],MATCH(Edges[[#This Row],[Vertex 2]],GroupVertices[Vertex],0)),1,1,"")</f>
        <v>2</v>
      </c>
      <c r="BD294" s="48">
        <v>1</v>
      </c>
      <c r="BE294" s="49">
        <v>3.4482758620689653</v>
      </c>
      <c r="BF294" s="48">
        <v>0</v>
      </c>
      <c r="BG294" s="49">
        <v>0</v>
      </c>
      <c r="BH294" s="48">
        <v>0</v>
      </c>
      <c r="BI294" s="49">
        <v>0</v>
      </c>
      <c r="BJ294" s="48">
        <v>28</v>
      </c>
      <c r="BK294" s="49">
        <v>96.55172413793103</v>
      </c>
      <c r="BL294" s="48">
        <v>29</v>
      </c>
    </row>
    <row r="295" spans="1:64" ht="15">
      <c r="A295" s="64" t="s">
        <v>280</v>
      </c>
      <c r="B295" s="64" t="s">
        <v>292</v>
      </c>
      <c r="C295" s="65" t="s">
        <v>3751</v>
      </c>
      <c r="D295" s="66">
        <v>8.833333333333332</v>
      </c>
      <c r="E295" s="67" t="s">
        <v>136</v>
      </c>
      <c r="F295" s="68">
        <v>15.833333333333332</v>
      </c>
      <c r="G295" s="65"/>
      <c r="H295" s="69"/>
      <c r="I295" s="70"/>
      <c r="J295" s="70"/>
      <c r="K295" s="34" t="s">
        <v>66</v>
      </c>
      <c r="L295" s="77">
        <v>295</v>
      </c>
      <c r="M295" s="77"/>
      <c r="N295" s="72"/>
      <c r="O295" s="79" t="s">
        <v>418</v>
      </c>
      <c r="P295" s="81">
        <v>43510.645833333336</v>
      </c>
      <c r="Q295" s="79" t="s">
        <v>512</v>
      </c>
      <c r="R295" s="82" t="s">
        <v>642</v>
      </c>
      <c r="S295" s="79" t="s">
        <v>677</v>
      </c>
      <c r="T295" s="79"/>
      <c r="U295" s="79"/>
      <c r="V295" s="82" t="s">
        <v>806</v>
      </c>
      <c r="W295" s="81">
        <v>43510.645833333336</v>
      </c>
      <c r="X295" s="82" t="s">
        <v>949</v>
      </c>
      <c r="Y295" s="79"/>
      <c r="Z295" s="79"/>
      <c r="AA295" s="85" t="s">
        <v>1172</v>
      </c>
      <c r="AB295" s="79"/>
      <c r="AC295" s="79" t="b">
        <v>0</v>
      </c>
      <c r="AD295" s="79">
        <v>1</v>
      </c>
      <c r="AE295" s="85" t="s">
        <v>1289</v>
      </c>
      <c r="AF295" s="79" t="b">
        <v>0</v>
      </c>
      <c r="AG295" s="79" t="s">
        <v>1302</v>
      </c>
      <c r="AH295" s="79"/>
      <c r="AI295" s="85" t="s">
        <v>1289</v>
      </c>
      <c r="AJ295" s="79" t="b">
        <v>0</v>
      </c>
      <c r="AK295" s="79">
        <v>0</v>
      </c>
      <c r="AL295" s="85" t="s">
        <v>1289</v>
      </c>
      <c r="AM295" s="79" t="s">
        <v>1316</v>
      </c>
      <c r="AN295" s="79" t="b">
        <v>0</v>
      </c>
      <c r="AO295" s="85" t="s">
        <v>1172</v>
      </c>
      <c r="AP295" s="79" t="s">
        <v>176</v>
      </c>
      <c r="AQ295" s="79">
        <v>0</v>
      </c>
      <c r="AR295" s="79">
        <v>0</v>
      </c>
      <c r="AS295" s="79"/>
      <c r="AT295" s="79"/>
      <c r="AU295" s="79"/>
      <c r="AV295" s="79"/>
      <c r="AW295" s="79"/>
      <c r="AX295" s="79"/>
      <c r="AY295" s="79"/>
      <c r="AZ295" s="79"/>
      <c r="BA295">
        <v>6</v>
      </c>
      <c r="BB295" s="78" t="str">
        <f>REPLACE(INDEX(GroupVertices[Group],MATCH(Edges[[#This Row],[Vertex 1]],GroupVertices[Vertex],0)),1,1,"")</f>
        <v>2</v>
      </c>
      <c r="BC295" s="78" t="str">
        <f>REPLACE(INDEX(GroupVertices[Group],MATCH(Edges[[#This Row],[Vertex 2]],GroupVertices[Vertex],0)),1,1,"")</f>
        <v>1</v>
      </c>
      <c r="BD295" s="48"/>
      <c r="BE295" s="49"/>
      <c r="BF295" s="48"/>
      <c r="BG295" s="49"/>
      <c r="BH295" s="48"/>
      <c r="BI295" s="49"/>
      <c r="BJ295" s="48"/>
      <c r="BK295" s="49"/>
      <c r="BL295" s="48"/>
    </row>
    <row r="296" spans="1:64" ht="15">
      <c r="A296" s="64" t="s">
        <v>280</v>
      </c>
      <c r="B296" s="64" t="s">
        <v>309</v>
      </c>
      <c r="C296" s="65" t="s">
        <v>3750</v>
      </c>
      <c r="D296" s="66">
        <v>5.333333333333334</v>
      </c>
      <c r="E296" s="67" t="s">
        <v>136</v>
      </c>
      <c r="F296" s="68">
        <v>27.333333333333332</v>
      </c>
      <c r="G296" s="65"/>
      <c r="H296" s="69"/>
      <c r="I296" s="70"/>
      <c r="J296" s="70"/>
      <c r="K296" s="34" t="s">
        <v>65</v>
      </c>
      <c r="L296" s="77">
        <v>296</v>
      </c>
      <c r="M296" s="77"/>
      <c r="N296" s="72"/>
      <c r="O296" s="79" t="s">
        <v>418</v>
      </c>
      <c r="P296" s="81">
        <v>43510.645833333336</v>
      </c>
      <c r="Q296" s="79" t="s">
        <v>512</v>
      </c>
      <c r="R296" s="82" t="s">
        <v>642</v>
      </c>
      <c r="S296" s="79" t="s">
        <v>677</v>
      </c>
      <c r="T296" s="79"/>
      <c r="U296" s="79"/>
      <c r="V296" s="82" t="s">
        <v>806</v>
      </c>
      <c r="W296" s="81">
        <v>43510.645833333336</v>
      </c>
      <c r="X296" s="82" t="s">
        <v>949</v>
      </c>
      <c r="Y296" s="79"/>
      <c r="Z296" s="79"/>
      <c r="AA296" s="85" t="s">
        <v>1172</v>
      </c>
      <c r="AB296" s="79"/>
      <c r="AC296" s="79" t="b">
        <v>0</v>
      </c>
      <c r="AD296" s="79">
        <v>1</v>
      </c>
      <c r="AE296" s="85" t="s">
        <v>1289</v>
      </c>
      <c r="AF296" s="79" t="b">
        <v>0</v>
      </c>
      <c r="AG296" s="79" t="s">
        <v>1302</v>
      </c>
      <c r="AH296" s="79"/>
      <c r="AI296" s="85" t="s">
        <v>1289</v>
      </c>
      <c r="AJ296" s="79" t="b">
        <v>0</v>
      </c>
      <c r="AK296" s="79">
        <v>0</v>
      </c>
      <c r="AL296" s="85" t="s">
        <v>1289</v>
      </c>
      <c r="AM296" s="79" t="s">
        <v>1316</v>
      </c>
      <c r="AN296" s="79" t="b">
        <v>0</v>
      </c>
      <c r="AO296" s="85" t="s">
        <v>1172</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280</v>
      </c>
      <c r="B297" s="64" t="s">
        <v>303</v>
      </c>
      <c r="C297" s="65" t="s">
        <v>3748</v>
      </c>
      <c r="D297" s="66">
        <v>4.166666666666667</v>
      </c>
      <c r="E297" s="67" t="s">
        <v>136</v>
      </c>
      <c r="F297" s="68">
        <v>31.166666666666668</v>
      </c>
      <c r="G297" s="65"/>
      <c r="H297" s="69"/>
      <c r="I297" s="70"/>
      <c r="J297" s="70"/>
      <c r="K297" s="34" t="s">
        <v>65</v>
      </c>
      <c r="L297" s="77">
        <v>297</v>
      </c>
      <c r="M297" s="77"/>
      <c r="N297" s="72"/>
      <c r="O297" s="79" t="s">
        <v>418</v>
      </c>
      <c r="P297" s="81">
        <v>43517.62501157408</v>
      </c>
      <c r="Q297" s="79" t="s">
        <v>478</v>
      </c>
      <c r="R297" s="82" t="s">
        <v>622</v>
      </c>
      <c r="S297" s="79" t="s">
        <v>684</v>
      </c>
      <c r="T297" s="79"/>
      <c r="U297" s="79"/>
      <c r="V297" s="82" t="s">
        <v>806</v>
      </c>
      <c r="W297" s="81">
        <v>43517.62501157408</v>
      </c>
      <c r="X297" s="82" t="s">
        <v>913</v>
      </c>
      <c r="Y297" s="79"/>
      <c r="Z297" s="79"/>
      <c r="AA297" s="85" t="s">
        <v>1136</v>
      </c>
      <c r="AB297" s="79"/>
      <c r="AC297" s="79" t="b">
        <v>0</v>
      </c>
      <c r="AD297" s="79">
        <v>1</v>
      </c>
      <c r="AE297" s="85" t="s">
        <v>1289</v>
      </c>
      <c r="AF297" s="79" t="b">
        <v>0</v>
      </c>
      <c r="AG297" s="79" t="s">
        <v>1302</v>
      </c>
      <c r="AH297" s="79"/>
      <c r="AI297" s="85" t="s">
        <v>1289</v>
      </c>
      <c r="AJ297" s="79" t="b">
        <v>0</v>
      </c>
      <c r="AK297" s="79">
        <v>0</v>
      </c>
      <c r="AL297" s="85" t="s">
        <v>1289</v>
      </c>
      <c r="AM297" s="79" t="s">
        <v>1316</v>
      </c>
      <c r="AN297" s="79" t="b">
        <v>0</v>
      </c>
      <c r="AO297" s="85" t="s">
        <v>1136</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280</v>
      </c>
      <c r="B298" s="64" t="s">
        <v>292</v>
      </c>
      <c r="C298" s="65" t="s">
        <v>3751</v>
      </c>
      <c r="D298" s="66">
        <v>8.833333333333332</v>
      </c>
      <c r="E298" s="67" t="s">
        <v>136</v>
      </c>
      <c r="F298" s="68">
        <v>15.833333333333332</v>
      </c>
      <c r="G298" s="65"/>
      <c r="H298" s="69"/>
      <c r="I298" s="70"/>
      <c r="J298" s="70"/>
      <c r="K298" s="34" t="s">
        <v>66</v>
      </c>
      <c r="L298" s="77">
        <v>298</v>
      </c>
      <c r="M298" s="77"/>
      <c r="N298" s="72"/>
      <c r="O298" s="79" t="s">
        <v>418</v>
      </c>
      <c r="P298" s="81">
        <v>43517.62501157408</v>
      </c>
      <c r="Q298" s="79" t="s">
        <v>478</v>
      </c>
      <c r="R298" s="82" t="s">
        <v>622</v>
      </c>
      <c r="S298" s="79" t="s">
        <v>684</v>
      </c>
      <c r="T298" s="79"/>
      <c r="U298" s="79"/>
      <c r="V298" s="82" t="s">
        <v>806</v>
      </c>
      <c r="W298" s="81">
        <v>43517.62501157408</v>
      </c>
      <c r="X298" s="82" t="s">
        <v>913</v>
      </c>
      <c r="Y298" s="79"/>
      <c r="Z298" s="79"/>
      <c r="AA298" s="85" t="s">
        <v>1136</v>
      </c>
      <c r="AB298" s="79"/>
      <c r="AC298" s="79" t="b">
        <v>0</v>
      </c>
      <c r="AD298" s="79">
        <v>1</v>
      </c>
      <c r="AE298" s="85" t="s">
        <v>1289</v>
      </c>
      <c r="AF298" s="79" t="b">
        <v>0</v>
      </c>
      <c r="AG298" s="79" t="s">
        <v>1302</v>
      </c>
      <c r="AH298" s="79"/>
      <c r="AI298" s="85" t="s">
        <v>1289</v>
      </c>
      <c r="AJ298" s="79" t="b">
        <v>0</v>
      </c>
      <c r="AK298" s="79">
        <v>0</v>
      </c>
      <c r="AL298" s="85" t="s">
        <v>1289</v>
      </c>
      <c r="AM298" s="79" t="s">
        <v>1316</v>
      </c>
      <c r="AN298" s="79" t="b">
        <v>0</v>
      </c>
      <c r="AO298" s="85" t="s">
        <v>1136</v>
      </c>
      <c r="AP298" s="79" t="s">
        <v>176</v>
      </c>
      <c r="AQ298" s="79">
        <v>0</v>
      </c>
      <c r="AR298" s="79">
        <v>0</v>
      </c>
      <c r="AS298" s="79"/>
      <c r="AT298" s="79"/>
      <c r="AU298" s="79"/>
      <c r="AV298" s="79"/>
      <c r="AW298" s="79"/>
      <c r="AX298" s="79"/>
      <c r="AY298" s="79"/>
      <c r="AZ298" s="79"/>
      <c r="BA298">
        <v>6</v>
      </c>
      <c r="BB298" s="78" t="str">
        <f>REPLACE(INDEX(GroupVertices[Group],MATCH(Edges[[#This Row],[Vertex 1]],GroupVertices[Vertex],0)),1,1,"")</f>
        <v>2</v>
      </c>
      <c r="BC298" s="78" t="str">
        <f>REPLACE(INDEX(GroupVertices[Group],MATCH(Edges[[#This Row],[Vertex 2]],GroupVertices[Vertex],0)),1,1,"")</f>
        <v>1</v>
      </c>
      <c r="BD298" s="48"/>
      <c r="BE298" s="49"/>
      <c r="BF298" s="48"/>
      <c r="BG298" s="49"/>
      <c r="BH298" s="48"/>
      <c r="BI298" s="49"/>
      <c r="BJ298" s="48"/>
      <c r="BK298" s="49"/>
      <c r="BL298" s="48"/>
    </row>
    <row r="299" spans="1:64" ht="15">
      <c r="A299" s="64" t="s">
        <v>280</v>
      </c>
      <c r="B299" s="64" t="s">
        <v>308</v>
      </c>
      <c r="C299" s="65" t="s">
        <v>3750</v>
      </c>
      <c r="D299" s="66">
        <v>5.333333333333334</v>
      </c>
      <c r="E299" s="67" t="s">
        <v>136</v>
      </c>
      <c r="F299" s="68">
        <v>27.333333333333332</v>
      </c>
      <c r="G299" s="65"/>
      <c r="H299" s="69"/>
      <c r="I299" s="70"/>
      <c r="J299" s="70"/>
      <c r="K299" s="34" t="s">
        <v>65</v>
      </c>
      <c r="L299" s="77">
        <v>299</v>
      </c>
      <c r="M299" s="77"/>
      <c r="N299" s="72"/>
      <c r="O299" s="79" t="s">
        <v>418</v>
      </c>
      <c r="P299" s="81">
        <v>43550.58335648148</v>
      </c>
      <c r="Q299" s="79" t="s">
        <v>513</v>
      </c>
      <c r="R299" s="82" t="s">
        <v>610</v>
      </c>
      <c r="S299" s="79" t="s">
        <v>677</v>
      </c>
      <c r="T299" s="79"/>
      <c r="U299" s="79"/>
      <c r="V299" s="82" t="s">
        <v>806</v>
      </c>
      <c r="W299" s="81">
        <v>43550.58335648148</v>
      </c>
      <c r="X299" s="82" t="s">
        <v>950</v>
      </c>
      <c r="Y299" s="79"/>
      <c r="Z299" s="79"/>
      <c r="AA299" s="85" t="s">
        <v>1173</v>
      </c>
      <c r="AB299" s="79"/>
      <c r="AC299" s="79" t="b">
        <v>0</v>
      </c>
      <c r="AD299" s="79">
        <v>0</v>
      </c>
      <c r="AE299" s="85" t="s">
        <v>1289</v>
      </c>
      <c r="AF299" s="79" t="b">
        <v>0</v>
      </c>
      <c r="AG299" s="79" t="s">
        <v>1302</v>
      </c>
      <c r="AH299" s="79"/>
      <c r="AI299" s="85" t="s">
        <v>1289</v>
      </c>
      <c r="AJ299" s="79" t="b">
        <v>0</v>
      </c>
      <c r="AK299" s="79">
        <v>0</v>
      </c>
      <c r="AL299" s="85" t="s">
        <v>1289</v>
      </c>
      <c r="AM299" s="79" t="s">
        <v>1316</v>
      </c>
      <c r="AN299" s="79" t="b">
        <v>0</v>
      </c>
      <c r="AO299" s="85" t="s">
        <v>1173</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2</v>
      </c>
      <c r="BC299" s="78" t="str">
        <f>REPLACE(INDEX(GroupVertices[Group],MATCH(Edges[[#This Row],[Vertex 2]],GroupVertices[Vertex],0)),1,1,"")</f>
        <v>2</v>
      </c>
      <c r="BD299" s="48">
        <v>0</v>
      </c>
      <c r="BE299" s="49">
        <v>0</v>
      </c>
      <c r="BF299" s="48">
        <v>0</v>
      </c>
      <c r="BG299" s="49">
        <v>0</v>
      </c>
      <c r="BH299" s="48">
        <v>0</v>
      </c>
      <c r="BI299" s="49">
        <v>0</v>
      </c>
      <c r="BJ299" s="48">
        <v>12</v>
      </c>
      <c r="BK299" s="49">
        <v>100</v>
      </c>
      <c r="BL299" s="48">
        <v>12</v>
      </c>
    </row>
    <row r="300" spans="1:64" ht="15">
      <c r="A300" s="64" t="s">
        <v>280</v>
      </c>
      <c r="B300" s="64" t="s">
        <v>309</v>
      </c>
      <c r="C300" s="65" t="s">
        <v>3750</v>
      </c>
      <c r="D300" s="66">
        <v>5.333333333333334</v>
      </c>
      <c r="E300" s="67" t="s">
        <v>136</v>
      </c>
      <c r="F300" s="68">
        <v>27.333333333333332</v>
      </c>
      <c r="G300" s="65"/>
      <c r="H300" s="69"/>
      <c r="I300" s="70"/>
      <c r="J300" s="70"/>
      <c r="K300" s="34" t="s">
        <v>65</v>
      </c>
      <c r="L300" s="77">
        <v>300</v>
      </c>
      <c r="M300" s="77"/>
      <c r="N300" s="72"/>
      <c r="O300" s="79" t="s">
        <v>418</v>
      </c>
      <c r="P300" s="81">
        <v>43550.58335648148</v>
      </c>
      <c r="Q300" s="79" t="s">
        <v>513</v>
      </c>
      <c r="R300" s="82" t="s">
        <v>610</v>
      </c>
      <c r="S300" s="79" t="s">
        <v>677</v>
      </c>
      <c r="T300" s="79"/>
      <c r="U300" s="79"/>
      <c r="V300" s="82" t="s">
        <v>806</v>
      </c>
      <c r="W300" s="81">
        <v>43550.58335648148</v>
      </c>
      <c r="X300" s="82" t="s">
        <v>950</v>
      </c>
      <c r="Y300" s="79"/>
      <c r="Z300" s="79"/>
      <c r="AA300" s="85" t="s">
        <v>1173</v>
      </c>
      <c r="AB300" s="79"/>
      <c r="AC300" s="79" t="b">
        <v>0</v>
      </c>
      <c r="AD300" s="79">
        <v>0</v>
      </c>
      <c r="AE300" s="85" t="s">
        <v>1289</v>
      </c>
      <c r="AF300" s="79" t="b">
        <v>0</v>
      </c>
      <c r="AG300" s="79" t="s">
        <v>1302</v>
      </c>
      <c r="AH300" s="79"/>
      <c r="AI300" s="85" t="s">
        <v>1289</v>
      </c>
      <c r="AJ300" s="79" t="b">
        <v>0</v>
      </c>
      <c r="AK300" s="79">
        <v>0</v>
      </c>
      <c r="AL300" s="85" t="s">
        <v>1289</v>
      </c>
      <c r="AM300" s="79" t="s">
        <v>1316</v>
      </c>
      <c r="AN300" s="79" t="b">
        <v>0</v>
      </c>
      <c r="AO300" s="85" t="s">
        <v>1173</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280</v>
      </c>
      <c r="B301" s="64" t="s">
        <v>292</v>
      </c>
      <c r="C301" s="65" t="s">
        <v>3751</v>
      </c>
      <c r="D301" s="66">
        <v>8.833333333333332</v>
      </c>
      <c r="E301" s="67" t="s">
        <v>136</v>
      </c>
      <c r="F301" s="68">
        <v>15.833333333333332</v>
      </c>
      <c r="G301" s="65"/>
      <c r="H301" s="69"/>
      <c r="I301" s="70"/>
      <c r="J301" s="70"/>
      <c r="K301" s="34" t="s">
        <v>66</v>
      </c>
      <c r="L301" s="77">
        <v>301</v>
      </c>
      <c r="M301" s="77"/>
      <c r="N301" s="72"/>
      <c r="O301" s="79" t="s">
        <v>418</v>
      </c>
      <c r="P301" s="81">
        <v>43550.58335648148</v>
      </c>
      <c r="Q301" s="79" t="s">
        <v>513</v>
      </c>
      <c r="R301" s="82" t="s">
        <v>610</v>
      </c>
      <c r="S301" s="79" t="s">
        <v>677</v>
      </c>
      <c r="T301" s="79"/>
      <c r="U301" s="79"/>
      <c r="V301" s="82" t="s">
        <v>806</v>
      </c>
      <c r="W301" s="81">
        <v>43550.58335648148</v>
      </c>
      <c r="X301" s="82" t="s">
        <v>950</v>
      </c>
      <c r="Y301" s="79"/>
      <c r="Z301" s="79"/>
      <c r="AA301" s="85" t="s">
        <v>1173</v>
      </c>
      <c r="AB301" s="79"/>
      <c r="AC301" s="79" t="b">
        <v>0</v>
      </c>
      <c r="AD301" s="79">
        <v>0</v>
      </c>
      <c r="AE301" s="85" t="s">
        <v>1289</v>
      </c>
      <c r="AF301" s="79" t="b">
        <v>0</v>
      </c>
      <c r="AG301" s="79" t="s">
        <v>1302</v>
      </c>
      <c r="AH301" s="79"/>
      <c r="AI301" s="85" t="s">
        <v>1289</v>
      </c>
      <c r="AJ301" s="79" t="b">
        <v>0</v>
      </c>
      <c r="AK301" s="79">
        <v>0</v>
      </c>
      <c r="AL301" s="85" t="s">
        <v>1289</v>
      </c>
      <c r="AM301" s="79" t="s">
        <v>1316</v>
      </c>
      <c r="AN301" s="79" t="b">
        <v>0</v>
      </c>
      <c r="AO301" s="85" t="s">
        <v>1173</v>
      </c>
      <c r="AP301" s="79" t="s">
        <v>176</v>
      </c>
      <c r="AQ301" s="79">
        <v>0</v>
      </c>
      <c r="AR301" s="79">
        <v>0</v>
      </c>
      <c r="AS301" s="79"/>
      <c r="AT301" s="79"/>
      <c r="AU301" s="79"/>
      <c r="AV301" s="79"/>
      <c r="AW301" s="79"/>
      <c r="AX301" s="79"/>
      <c r="AY301" s="79"/>
      <c r="AZ301" s="79"/>
      <c r="BA301">
        <v>6</v>
      </c>
      <c r="BB301" s="78" t="str">
        <f>REPLACE(INDEX(GroupVertices[Group],MATCH(Edges[[#This Row],[Vertex 1]],GroupVertices[Vertex],0)),1,1,"")</f>
        <v>2</v>
      </c>
      <c r="BC301" s="78" t="str">
        <f>REPLACE(INDEX(GroupVertices[Group],MATCH(Edges[[#This Row],[Vertex 2]],GroupVertices[Vertex],0)),1,1,"")</f>
        <v>1</v>
      </c>
      <c r="BD301" s="48"/>
      <c r="BE301" s="49"/>
      <c r="BF301" s="48"/>
      <c r="BG301" s="49"/>
      <c r="BH301" s="48"/>
      <c r="BI301" s="49"/>
      <c r="BJ301" s="48"/>
      <c r="BK301" s="49"/>
      <c r="BL301" s="48"/>
    </row>
    <row r="302" spans="1:64" ht="15">
      <c r="A302" s="64" t="s">
        <v>280</v>
      </c>
      <c r="B302" s="64" t="s">
        <v>380</v>
      </c>
      <c r="C302" s="65" t="s">
        <v>3747</v>
      </c>
      <c r="D302" s="66">
        <v>3</v>
      </c>
      <c r="E302" s="67" t="s">
        <v>132</v>
      </c>
      <c r="F302" s="68">
        <v>35</v>
      </c>
      <c r="G302" s="65"/>
      <c r="H302" s="69"/>
      <c r="I302" s="70"/>
      <c r="J302" s="70"/>
      <c r="K302" s="34" t="s">
        <v>65</v>
      </c>
      <c r="L302" s="77">
        <v>302</v>
      </c>
      <c r="M302" s="77"/>
      <c r="N302" s="72"/>
      <c r="O302" s="79" t="s">
        <v>418</v>
      </c>
      <c r="P302" s="81">
        <v>43567.604166666664</v>
      </c>
      <c r="Q302" s="79" t="s">
        <v>479</v>
      </c>
      <c r="R302" s="82" t="s">
        <v>623</v>
      </c>
      <c r="S302" s="79" t="s">
        <v>683</v>
      </c>
      <c r="T302" s="79"/>
      <c r="U302" s="79"/>
      <c r="V302" s="82" t="s">
        <v>806</v>
      </c>
      <c r="W302" s="81">
        <v>43567.604166666664</v>
      </c>
      <c r="X302" s="82" t="s">
        <v>914</v>
      </c>
      <c r="Y302" s="79"/>
      <c r="Z302" s="79"/>
      <c r="AA302" s="85" t="s">
        <v>1137</v>
      </c>
      <c r="AB302" s="79"/>
      <c r="AC302" s="79" t="b">
        <v>0</v>
      </c>
      <c r="AD302" s="79">
        <v>3</v>
      </c>
      <c r="AE302" s="85" t="s">
        <v>1289</v>
      </c>
      <c r="AF302" s="79" t="b">
        <v>0</v>
      </c>
      <c r="AG302" s="79" t="s">
        <v>1302</v>
      </c>
      <c r="AH302" s="79"/>
      <c r="AI302" s="85" t="s">
        <v>1289</v>
      </c>
      <c r="AJ302" s="79" t="b">
        <v>0</v>
      </c>
      <c r="AK302" s="79">
        <v>2</v>
      </c>
      <c r="AL302" s="85" t="s">
        <v>1289</v>
      </c>
      <c r="AM302" s="79" t="s">
        <v>1316</v>
      </c>
      <c r="AN302" s="79" t="b">
        <v>0</v>
      </c>
      <c r="AO302" s="85" t="s">
        <v>1137</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3</v>
      </c>
      <c r="BD302" s="48"/>
      <c r="BE302" s="49"/>
      <c r="BF302" s="48"/>
      <c r="BG302" s="49"/>
      <c r="BH302" s="48"/>
      <c r="BI302" s="49"/>
      <c r="BJ302" s="48"/>
      <c r="BK302" s="49"/>
      <c r="BL302" s="48"/>
    </row>
    <row r="303" spans="1:64" ht="15">
      <c r="A303" s="64" t="s">
        <v>280</v>
      </c>
      <c r="B303" s="64" t="s">
        <v>292</v>
      </c>
      <c r="C303" s="65" t="s">
        <v>3751</v>
      </c>
      <c r="D303" s="66">
        <v>8.833333333333332</v>
      </c>
      <c r="E303" s="67" t="s">
        <v>136</v>
      </c>
      <c r="F303" s="68">
        <v>15.833333333333332</v>
      </c>
      <c r="G303" s="65"/>
      <c r="H303" s="69"/>
      <c r="I303" s="70"/>
      <c r="J303" s="70"/>
      <c r="K303" s="34" t="s">
        <v>66</v>
      </c>
      <c r="L303" s="77">
        <v>303</v>
      </c>
      <c r="M303" s="77"/>
      <c r="N303" s="72"/>
      <c r="O303" s="79" t="s">
        <v>418</v>
      </c>
      <c r="P303" s="81">
        <v>43567.604166666664</v>
      </c>
      <c r="Q303" s="79" t="s">
        <v>479</v>
      </c>
      <c r="R303" s="82" t="s">
        <v>623</v>
      </c>
      <c r="S303" s="79" t="s">
        <v>683</v>
      </c>
      <c r="T303" s="79"/>
      <c r="U303" s="79"/>
      <c r="V303" s="82" t="s">
        <v>806</v>
      </c>
      <c r="W303" s="81">
        <v>43567.604166666664</v>
      </c>
      <c r="X303" s="82" t="s">
        <v>914</v>
      </c>
      <c r="Y303" s="79"/>
      <c r="Z303" s="79"/>
      <c r="AA303" s="85" t="s">
        <v>1137</v>
      </c>
      <c r="AB303" s="79"/>
      <c r="AC303" s="79" t="b">
        <v>0</v>
      </c>
      <c r="AD303" s="79">
        <v>3</v>
      </c>
      <c r="AE303" s="85" t="s">
        <v>1289</v>
      </c>
      <c r="AF303" s="79" t="b">
        <v>0</v>
      </c>
      <c r="AG303" s="79" t="s">
        <v>1302</v>
      </c>
      <c r="AH303" s="79"/>
      <c r="AI303" s="85" t="s">
        <v>1289</v>
      </c>
      <c r="AJ303" s="79" t="b">
        <v>0</v>
      </c>
      <c r="AK303" s="79">
        <v>2</v>
      </c>
      <c r="AL303" s="85" t="s">
        <v>1289</v>
      </c>
      <c r="AM303" s="79" t="s">
        <v>1316</v>
      </c>
      <c r="AN303" s="79" t="b">
        <v>0</v>
      </c>
      <c r="AO303" s="85" t="s">
        <v>1137</v>
      </c>
      <c r="AP303" s="79" t="s">
        <v>176</v>
      </c>
      <c r="AQ303" s="79">
        <v>0</v>
      </c>
      <c r="AR303" s="79">
        <v>0</v>
      </c>
      <c r="AS303" s="79"/>
      <c r="AT303" s="79"/>
      <c r="AU303" s="79"/>
      <c r="AV303" s="79"/>
      <c r="AW303" s="79"/>
      <c r="AX303" s="79"/>
      <c r="AY303" s="79"/>
      <c r="AZ303" s="79"/>
      <c r="BA303">
        <v>6</v>
      </c>
      <c r="BB303" s="78" t="str">
        <f>REPLACE(INDEX(GroupVertices[Group],MATCH(Edges[[#This Row],[Vertex 1]],GroupVertices[Vertex],0)),1,1,"")</f>
        <v>2</v>
      </c>
      <c r="BC303" s="78" t="str">
        <f>REPLACE(INDEX(GroupVertices[Group],MATCH(Edges[[#This Row],[Vertex 2]],GroupVertices[Vertex],0)),1,1,"")</f>
        <v>1</v>
      </c>
      <c r="BD303" s="48"/>
      <c r="BE303" s="49"/>
      <c r="BF303" s="48"/>
      <c r="BG303" s="49"/>
      <c r="BH303" s="48"/>
      <c r="BI303" s="49"/>
      <c r="BJ303" s="48"/>
      <c r="BK303" s="49"/>
      <c r="BL303" s="48"/>
    </row>
    <row r="304" spans="1:64" ht="15">
      <c r="A304" s="64" t="s">
        <v>292</v>
      </c>
      <c r="B304" s="64" t="s">
        <v>280</v>
      </c>
      <c r="C304" s="65" t="s">
        <v>3748</v>
      </c>
      <c r="D304" s="66">
        <v>4.166666666666667</v>
      </c>
      <c r="E304" s="67" t="s">
        <v>136</v>
      </c>
      <c r="F304" s="68">
        <v>31.166666666666668</v>
      </c>
      <c r="G304" s="65"/>
      <c r="H304" s="69"/>
      <c r="I304" s="70"/>
      <c r="J304" s="70"/>
      <c r="K304" s="34" t="s">
        <v>66</v>
      </c>
      <c r="L304" s="77">
        <v>304</v>
      </c>
      <c r="M304" s="77"/>
      <c r="N304" s="72"/>
      <c r="O304" s="79" t="s">
        <v>418</v>
      </c>
      <c r="P304" s="81">
        <v>43510.725381944445</v>
      </c>
      <c r="Q304" s="79" t="s">
        <v>432</v>
      </c>
      <c r="R304" s="79"/>
      <c r="S304" s="79"/>
      <c r="T304" s="79"/>
      <c r="U304" s="79"/>
      <c r="V304" s="82" t="s">
        <v>816</v>
      </c>
      <c r="W304" s="81">
        <v>43510.725381944445</v>
      </c>
      <c r="X304" s="82" t="s">
        <v>951</v>
      </c>
      <c r="Y304" s="79"/>
      <c r="Z304" s="79"/>
      <c r="AA304" s="85" t="s">
        <v>1174</v>
      </c>
      <c r="AB304" s="79"/>
      <c r="AC304" s="79" t="b">
        <v>0</v>
      </c>
      <c r="AD304" s="79">
        <v>0</v>
      </c>
      <c r="AE304" s="85" t="s">
        <v>1289</v>
      </c>
      <c r="AF304" s="79" t="b">
        <v>0</v>
      </c>
      <c r="AG304" s="79" t="s">
        <v>1302</v>
      </c>
      <c r="AH304" s="79"/>
      <c r="AI304" s="85" t="s">
        <v>1289</v>
      </c>
      <c r="AJ304" s="79" t="b">
        <v>0</v>
      </c>
      <c r="AK304" s="79">
        <v>2</v>
      </c>
      <c r="AL304" s="85" t="s">
        <v>1172</v>
      </c>
      <c r="AM304" s="79" t="s">
        <v>1307</v>
      </c>
      <c r="AN304" s="79" t="b">
        <v>0</v>
      </c>
      <c r="AO304" s="85" t="s">
        <v>1172</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v>
      </c>
      <c r="BC304" s="78" t="str">
        <f>REPLACE(INDEX(GroupVertices[Group],MATCH(Edges[[#This Row],[Vertex 2]],GroupVertices[Vertex],0)),1,1,"")</f>
        <v>2</v>
      </c>
      <c r="BD304" s="48">
        <v>1</v>
      </c>
      <c r="BE304" s="49">
        <v>5</v>
      </c>
      <c r="BF304" s="48">
        <v>0</v>
      </c>
      <c r="BG304" s="49">
        <v>0</v>
      </c>
      <c r="BH304" s="48">
        <v>0</v>
      </c>
      <c r="BI304" s="49">
        <v>0</v>
      </c>
      <c r="BJ304" s="48">
        <v>19</v>
      </c>
      <c r="BK304" s="49">
        <v>95</v>
      </c>
      <c r="BL304" s="48">
        <v>20</v>
      </c>
    </row>
    <row r="305" spans="1:64" ht="15">
      <c r="A305" s="64" t="s">
        <v>292</v>
      </c>
      <c r="B305" s="64" t="s">
        <v>280</v>
      </c>
      <c r="C305" s="65" t="s">
        <v>3748</v>
      </c>
      <c r="D305" s="66">
        <v>4.166666666666667</v>
      </c>
      <c r="E305" s="67" t="s">
        <v>136</v>
      </c>
      <c r="F305" s="68">
        <v>31.166666666666668</v>
      </c>
      <c r="G305" s="65"/>
      <c r="H305" s="69"/>
      <c r="I305" s="70"/>
      <c r="J305" s="70"/>
      <c r="K305" s="34" t="s">
        <v>66</v>
      </c>
      <c r="L305" s="77">
        <v>305</v>
      </c>
      <c r="M305" s="77"/>
      <c r="N305" s="72"/>
      <c r="O305" s="79" t="s">
        <v>418</v>
      </c>
      <c r="P305" s="81">
        <v>43567.686203703706</v>
      </c>
      <c r="Q305" s="79" t="s">
        <v>514</v>
      </c>
      <c r="R305" s="79"/>
      <c r="S305" s="79"/>
      <c r="T305" s="79"/>
      <c r="U305" s="79"/>
      <c r="V305" s="82" t="s">
        <v>816</v>
      </c>
      <c r="W305" s="81">
        <v>43567.686203703706</v>
      </c>
      <c r="X305" s="82" t="s">
        <v>952</v>
      </c>
      <c r="Y305" s="79"/>
      <c r="Z305" s="79"/>
      <c r="AA305" s="85" t="s">
        <v>1175</v>
      </c>
      <c r="AB305" s="79"/>
      <c r="AC305" s="79" t="b">
        <v>0</v>
      </c>
      <c r="AD305" s="79">
        <v>0</v>
      </c>
      <c r="AE305" s="85" t="s">
        <v>1289</v>
      </c>
      <c r="AF305" s="79" t="b">
        <v>0</v>
      </c>
      <c r="AG305" s="79" t="s">
        <v>1302</v>
      </c>
      <c r="AH305" s="79"/>
      <c r="AI305" s="85" t="s">
        <v>1289</v>
      </c>
      <c r="AJ305" s="79" t="b">
        <v>0</v>
      </c>
      <c r="AK305" s="79">
        <v>2</v>
      </c>
      <c r="AL305" s="85" t="s">
        <v>1137</v>
      </c>
      <c r="AM305" s="79" t="s">
        <v>1307</v>
      </c>
      <c r="AN305" s="79" t="b">
        <v>0</v>
      </c>
      <c r="AO305" s="85" t="s">
        <v>1137</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1</v>
      </c>
      <c r="BC305" s="78" t="str">
        <f>REPLACE(INDEX(GroupVertices[Group],MATCH(Edges[[#This Row],[Vertex 2]],GroupVertices[Vertex],0)),1,1,"")</f>
        <v>2</v>
      </c>
      <c r="BD305" s="48"/>
      <c r="BE305" s="49"/>
      <c r="BF305" s="48"/>
      <c r="BG305" s="49"/>
      <c r="BH305" s="48"/>
      <c r="BI305" s="49"/>
      <c r="BJ305" s="48"/>
      <c r="BK305" s="49"/>
      <c r="BL305" s="48"/>
    </row>
    <row r="306" spans="1:64" ht="15">
      <c r="A306" s="64" t="s">
        <v>287</v>
      </c>
      <c r="B306" s="64" t="s">
        <v>292</v>
      </c>
      <c r="C306" s="65" t="s">
        <v>3747</v>
      </c>
      <c r="D306" s="66">
        <v>3</v>
      </c>
      <c r="E306" s="67" t="s">
        <v>132</v>
      </c>
      <c r="F306" s="68">
        <v>35</v>
      </c>
      <c r="G306" s="65"/>
      <c r="H306" s="69"/>
      <c r="I306" s="70"/>
      <c r="J306" s="70"/>
      <c r="K306" s="34" t="s">
        <v>66</v>
      </c>
      <c r="L306" s="77">
        <v>306</v>
      </c>
      <c r="M306" s="77"/>
      <c r="N306" s="72"/>
      <c r="O306" s="79" t="s">
        <v>418</v>
      </c>
      <c r="P306" s="81">
        <v>43572.36730324074</v>
      </c>
      <c r="Q306" s="79" t="s">
        <v>486</v>
      </c>
      <c r="R306" s="82" t="s">
        <v>628</v>
      </c>
      <c r="S306" s="79" t="s">
        <v>688</v>
      </c>
      <c r="T306" s="79" t="s">
        <v>715</v>
      </c>
      <c r="U306" s="79"/>
      <c r="V306" s="82" t="s">
        <v>811</v>
      </c>
      <c r="W306" s="81">
        <v>43572.36730324074</v>
      </c>
      <c r="X306" s="82" t="s">
        <v>921</v>
      </c>
      <c r="Y306" s="79"/>
      <c r="Z306" s="79"/>
      <c r="AA306" s="85" t="s">
        <v>1144</v>
      </c>
      <c r="AB306" s="79"/>
      <c r="AC306" s="79" t="b">
        <v>0</v>
      </c>
      <c r="AD306" s="79">
        <v>0</v>
      </c>
      <c r="AE306" s="85" t="s">
        <v>1289</v>
      </c>
      <c r="AF306" s="79" t="b">
        <v>0</v>
      </c>
      <c r="AG306" s="79" t="s">
        <v>1302</v>
      </c>
      <c r="AH306" s="79"/>
      <c r="AI306" s="85" t="s">
        <v>1289</v>
      </c>
      <c r="AJ306" s="79" t="b">
        <v>0</v>
      </c>
      <c r="AK306" s="79">
        <v>0</v>
      </c>
      <c r="AL306" s="85" t="s">
        <v>1289</v>
      </c>
      <c r="AM306" s="79" t="s">
        <v>1307</v>
      </c>
      <c r="AN306" s="79" t="b">
        <v>0</v>
      </c>
      <c r="AO306" s="85" t="s">
        <v>1144</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292</v>
      </c>
      <c r="B307" s="64" t="s">
        <v>287</v>
      </c>
      <c r="C307" s="65" t="s">
        <v>3747</v>
      </c>
      <c r="D307" s="66">
        <v>3</v>
      </c>
      <c r="E307" s="67" t="s">
        <v>132</v>
      </c>
      <c r="F307" s="68">
        <v>35</v>
      </c>
      <c r="G307" s="65"/>
      <c r="H307" s="69"/>
      <c r="I307" s="70"/>
      <c r="J307" s="70"/>
      <c r="K307" s="34" t="s">
        <v>66</v>
      </c>
      <c r="L307" s="77">
        <v>307</v>
      </c>
      <c r="M307" s="77"/>
      <c r="N307" s="72"/>
      <c r="O307" s="79" t="s">
        <v>418</v>
      </c>
      <c r="P307" s="81">
        <v>43573.572962962964</v>
      </c>
      <c r="Q307" s="79" t="s">
        <v>515</v>
      </c>
      <c r="R307" s="79"/>
      <c r="S307" s="79"/>
      <c r="T307" s="79"/>
      <c r="U307" s="79"/>
      <c r="V307" s="82" t="s">
        <v>816</v>
      </c>
      <c r="W307" s="81">
        <v>43573.572962962964</v>
      </c>
      <c r="X307" s="82" t="s">
        <v>953</v>
      </c>
      <c r="Y307" s="79"/>
      <c r="Z307" s="79"/>
      <c r="AA307" s="85" t="s">
        <v>1176</v>
      </c>
      <c r="AB307" s="79"/>
      <c r="AC307" s="79" t="b">
        <v>0</v>
      </c>
      <c r="AD307" s="79">
        <v>0</v>
      </c>
      <c r="AE307" s="85" t="s">
        <v>1289</v>
      </c>
      <c r="AF307" s="79" t="b">
        <v>0</v>
      </c>
      <c r="AG307" s="79" t="s">
        <v>1302</v>
      </c>
      <c r="AH307" s="79"/>
      <c r="AI307" s="85" t="s">
        <v>1289</v>
      </c>
      <c r="AJ307" s="79" t="b">
        <v>0</v>
      </c>
      <c r="AK307" s="79">
        <v>1</v>
      </c>
      <c r="AL307" s="85" t="s">
        <v>1144</v>
      </c>
      <c r="AM307" s="79" t="s">
        <v>1312</v>
      </c>
      <c r="AN307" s="79" t="b">
        <v>0</v>
      </c>
      <c r="AO307" s="85" t="s">
        <v>1144</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24</v>
      </c>
      <c r="BK307" s="49">
        <v>100</v>
      </c>
      <c r="BL307" s="48">
        <v>24</v>
      </c>
    </row>
    <row r="308" spans="1:64" ht="15">
      <c r="A308" s="64" t="s">
        <v>298</v>
      </c>
      <c r="B308" s="64" t="s">
        <v>299</v>
      </c>
      <c r="C308" s="65" t="s">
        <v>3747</v>
      </c>
      <c r="D308" s="66">
        <v>3</v>
      </c>
      <c r="E308" s="67" t="s">
        <v>132</v>
      </c>
      <c r="F308" s="68">
        <v>35</v>
      </c>
      <c r="G308" s="65"/>
      <c r="H308" s="69"/>
      <c r="I308" s="70"/>
      <c r="J308" s="70"/>
      <c r="K308" s="34" t="s">
        <v>65</v>
      </c>
      <c r="L308" s="77">
        <v>308</v>
      </c>
      <c r="M308" s="77"/>
      <c r="N308" s="72"/>
      <c r="O308" s="79" t="s">
        <v>417</v>
      </c>
      <c r="P308" s="81">
        <v>42741.089849537035</v>
      </c>
      <c r="Q308" s="79" t="s">
        <v>516</v>
      </c>
      <c r="R308" s="79"/>
      <c r="S308" s="79"/>
      <c r="T308" s="79" t="s">
        <v>707</v>
      </c>
      <c r="U308" s="79"/>
      <c r="V308" s="82" t="s">
        <v>821</v>
      </c>
      <c r="W308" s="81">
        <v>42741.089849537035</v>
      </c>
      <c r="X308" s="82" t="s">
        <v>954</v>
      </c>
      <c r="Y308" s="79"/>
      <c r="Z308" s="79"/>
      <c r="AA308" s="85" t="s">
        <v>1177</v>
      </c>
      <c r="AB308" s="85" t="s">
        <v>1286</v>
      </c>
      <c r="AC308" s="79" t="b">
        <v>0</v>
      </c>
      <c r="AD308" s="79">
        <v>6</v>
      </c>
      <c r="AE308" s="85" t="s">
        <v>1297</v>
      </c>
      <c r="AF308" s="79" t="b">
        <v>0</v>
      </c>
      <c r="AG308" s="79" t="s">
        <v>1302</v>
      </c>
      <c r="AH308" s="79"/>
      <c r="AI308" s="85" t="s">
        <v>1289</v>
      </c>
      <c r="AJ308" s="79" t="b">
        <v>0</v>
      </c>
      <c r="AK308" s="79">
        <v>1</v>
      </c>
      <c r="AL308" s="85" t="s">
        <v>1289</v>
      </c>
      <c r="AM308" s="79" t="s">
        <v>1315</v>
      </c>
      <c r="AN308" s="79" t="b">
        <v>0</v>
      </c>
      <c r="AO308" s="85" t="s">
        <v>1286</v>
      </c>
      <c r="AP308" s="79" t="s">
        <v>1320</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8</v>
      </c>
      <c r="BK308" s="49">
        <v>100</v>
      </c>
      <c r="BL308" s="48">
        <v>8</v>
      </c>
    </row>
    <row r="309" spans="1:64" ht="15">
      <c r="A309" s="64" t="s">
        <v>299</v>
      </c>
      <c r="B309" s="64" t="s">
        <v>292</v>
      </c>
      <c r="C309" s="65" t="s">
        <v>3747</v>
      </c>
      <c r="D309" s="66">
        <v>3</v>
      </c>
      <c r="E309" s="67" t="s">
        <v>132</v>
      </c>
      <c r="F309" s="68">
        <v>35</v>
      </c>
      <c r="G309" s="65"/>
      <c r="H309" s="69"/>
      <c r="I309" s="70"/>
      <c r="J309" s="70"/>
      <c r="K309" s="34" t="s">
        <v>65</v>
      </c>
      <c r="L309" s="77">
        <v>309</v>
      </c>
      <c r="M309" s="77"/>
      <c r="N309" s="72"/>
      <c r="O309" s="79" t="s">
        <v>418</v>
      </c>
      <c r="P309" s="81">
        <v>43502.82508101852</v>
      </c>
      <c r="Q309" s="79" t="s">
        <v>517</v>
      </c>
      <c r="R309" s="82" t="s">
        <v>601</v>
      </c>
      <c r="S309" s="79" t="s">
        <v>671</v>
      </c>
      <c r="T309" s="79"/>
      <c r="U309" s="82" t="s">
        <v>740</v>
      </c>
      <c r="V309" s="82" t="s">
        <v>740</v>
      </c>
      <c r="W309" s="81">
        <v>43502.82508101852</v>
      </c>
      <c r="X309" s="82" t="s">
        <v>955</v>
      </c>
      <c r="Y309" s="79"/>
      <c r="Z309" s="79"/>
      <c r="AA309" s="85" t="s">
        <v>1178</v>
      </c>
      <c r="AB309" s="79"/>
      <c r="AC309" s="79" t="b">
        <v>0</v>
      </c>
      <c r="AD309" s="79">
        <v>1</v>
      </c>
      <c r="AE309" s="85" t="s">
        <v>1289</v>
      </c>
      <c r="AF309" s="79" t="b">
        <v>0</v>
      </c>
      <c r="AG309" s="79" t="s">
        <v>1302</v>
      </c>
      <c r="AH309" s="79"/>
      <c r="AI309" s="85" t="s">
        <v>1289</v>
      </c>
      <c r="AJ309" s="79" t="b">
        <v>0</v>
      </c>
      <c r="AK309" s="79">
        <v>0</v>
      </c>
      <c r="AL309" s="85" t="s">
        <v>1289</v>
      </c>
      <c r="AM309" s="79" t="s">
        <v>1308</v>
      </c>
      <c r="AN309" s="79" t="b">
        <v>0</v>
      </c>
      <c r="AO309" s="85" t="s">
        <v>1178</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v>0</v>
      </c>
      <c r="BE309" s="49">
        <v>0</v>
      </c>
      <c r="BF309" s="48">
        <v>0</v>
      </c>
      <c r="BG309" s="49">
        <v>0</v>
      </c>
      <c r="BH309" s="48">
        <v>0</v>
      </c>
      <c r="BI309" s="49">
        <v>0</v>
      </c>
      <c r="BJ309" s="48">
        <v>12</v>
      </c>
      <c r="BK309" s="49">
        <v>100</v>
      </c>
      <c r="BL309" s="48">
        <v>12</v>
      </c>
    </row>
    <row r="310" spans="1:64" ht="15">
      <c r="A310" s="64" t="s">
        <v>300</v>
      </c>
      <c r="B310" s="64" t="s">
        <v>299</v>
      </c>
      <c r="C310" s="65" t="s">
        <v>3747</v>
      </c>
      <c r="D310" s="66">
        <v>3</v>
      </c>
      <c r="E310" s="67" t="s">
        <v>132</v>
      </c>
      <c r="F310" s="68">
        <v>35</v>
      </c>
      <c r="G310" s="65"/>
      <c r="H310" s="69"/>
      <c r="I310" s="70"/>
      <c r="J310" s="70"/>
      <c r="K310" s="34" t="s">
        <v>65</v>
      </c>
      <c r="L310" s="77">
        <v>310</v>
      </c>
      <c r="M310" s="77"/>
      <c r="N310" s="72"/>
      <c r="O310" s="79" t="s">
        <v>418</v>
      </c>
      <c r="P310" s="81">
        <v>43574.25623842593</v>
      </c>
      <c r="Q310" s="79" t="s">
        <v>518</v>
      </c>
      <c r="R310" s="79"/>
      <c r="S310" s="79"/>
      <c r="T310" s="79" t="s">
        <v>707</v>
      </c>
      <c r="U310" s="79"/>
      <c r="V310" s="82" t="s">
        <v>822</v>
      </c>
      <c r="W310" s="81">
        <v>43574.25623842593</v>
      </c>
      <c r="X310" s="82" t="s">
        <v>956</v>
      </c>
      <c r="Y310" s="79"/>
      <c r="Z310" s="79"/>
      <c r="AA310" s="85" t="s">
        <v>1179</v>
      </c>
      <c r="AB310" s="79"/>
      <c r="AC310" s="79" t="b">
        <v>0</v>
      </c>
      <c r="AD310" s="79">
        <v>0</v>
      </c>
      <c r="AE310" s="85" t="s">
        <v>1289</v>
      </c>
      <c r="AF310" s="79" t="b">
        <v>0</v>
      </c>
      <c r="AG310" s="79" t="s">
        <v>1302</v>
      </c>
      <c r="AH310" s="79"/>
      <c r="AI310" s="85" t="s">
        <v>1289</v>
      </c>
      <c r="AJ310" s="79" t="b">
        <v>0</v>
      </c>
      <c r="AK310" s="79">
        <v>1</v>
      </c>
      <c r="AL310" s="85" t="s">
        <v>1177</v>
      </c>
      <c r="AM310" s="79" t="s">
        <v>1304</v>
      </c>
      <c r="AN310" s="79" t="b">
        <v>0</v>
      </c>
      <c r="AO310" s="85" t="s">
        <v>1177</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298</v>
      </c>
      <c r="B311" s="64" t="s">
        <v>292</v>
      </c>
      <c r="C311" s="65" t="s">
        <v>3747</v>
      </c>
      <c r="D311" s="66">
        <v>3</v>
      </c>
      <c r="E311" s="67" t="s">
        <v>132</v>
      </c>
      <c r="F311" s="68">
        <v>35</v>
      </c>
      <c r="G311" s="65"/>
      <c r="H311" s="69"/>
      <c r="I311" s="70"/>
      <c r="J311" s="70"/>
      <c r="K311" s="34" t="s">
        <v>65</v>
      </c>
      <c r="L311" s="77">
        <v>311</v>
      </c>
      <c r="M311" s="77"/>
      <c r="N311" s="72"/>
      <c r="O311" s="79" t="s">
        <v>418</v>
      </c>
      <c r="P311" s="81">
        <v>42741.089849537035</v>
      </c>
      <c r="Q311" s="79" t="s">
        <v>516</v>
      </c>
      <c r="R311" s="79"/>
      <c r="S311" s="79"/>
      <c r="T311" s="79" t="s">
        <v>707</v>
      </c>
      <c r="U311" s="79"/>
      <c r="V311" s="82" t="s">
        <v>821</v>
      </c>
      <c r="W311" s="81">
        <v>42741.089849537035</v>
      </c>
      <c r="X311" s="82" t="s">
        <v>954</v>
      </c>
      <c r="Y311" s="79"/>
      <c r="Z311" s="79"/>
      <c r="AA311" s="85" t="s">
        <v>1177</v>
      </c>
      <c r="AB311" s="85" t="s">
        <v>1286</v>
      </c>
      <c r="AC311" s="79" t="b">
        <v>0</v>
      </c>
      <c r="AD311" s="79">
        <v>6</v>
      </c>
      <c r="AE311" s="85" t="s">
        <v>1297</v>
      </c>
      <c r="AF311" s="79" t="b">
        <v>0</v>
      </c>
      <c r="AG311" s="79" t="s">
        <v>1302</v>
      </c>
      <c r="AH311" s="79"/>
      <c r="AI311" s="85" t="s">
        <v>1289</v>
      </c>
      <c r="AJ311" s="79" t="b">
        <v>0</v>
      </c>
      <c r="AK311" s="79">
        <v>1</v>
      </c>
      <c r="AL311" s="85" t="s">
        <v>1289</v>
      </c>
      <c r="AM311" s="79" t="s">
        <v>1315</v>
      </c>
      <c r="AN311" s="79" t="b">
        <v>0</v>
      </c>
      <c r="AO311" s="85" t="s">
        <v>1286</v>
      </c>
      <c r="AP311" s="79" t="s">
        <v>1320</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300</v>
      </c>
      <c r="B312" s="64" t="s">
        <v>298</v>
      </c>
      <c r="C312" s="65" t="s">
        <v>3747</v>
      </c>
      <c r="D312" s="66">
        <v>3</v>
      </c>
      <c r="E312" s="67" t="s">
        <v>132</v>
      </c>
      <c r="F312" s="68">
        <v>35</v>
      </c>
      <c r="G312" s="65"/>
      <c r="H312" s="69"/>
      <c r="I312" s="70"/>
      <c r="J312" s="70"/>
      <c r="K312" s="34" t="s">
        <v>65</v>
      </c>
      <c r="L312" s="77">
        <v>312</v>
      </c>
      <c r="M312" s="77"/>
      <c r="N312" s="72"/>
      <c r="O312" s="79" t="s">
        <v>418</v>
      </c>
      <c r="P312" s="81">
        <v>43574.25623842593</v>
      </c>
      <c r="Q312" s="79" t="s">
        <v>518</v>
      </c>
      <c r="R312" s="79"/>
      <c r="S312" s="79"/>
      <c r="T312" s="79" t="s">
        <v>707</v>
      </c>
      <c r="U312" s="79"/>
      <c r="V312" s="82" t="s">
        <v>822</v>
      </c>
      <c r="W312" s="81">
        <v>43574.25623842593</v>
      </c>
      <c r="X312" s="82" t="s">
        <v>956</v>
      </c>
      <c r="Y312" s="79"/>
      <c r="Z312" s="79"/>
      <c r="AA312" s="85" t="s">
        <v>1179</v>
      </c>
      <c r="AB312" s="79"/>
      <c r="AC312" s="79" t="b">
        <v>0</v>
      </c>
      <c r="AD312" s="79">
        <v>0</v>
      </c>
      <c r="AE312" s="85" t="s">
        <v>1289</v>
      </c>
      <c r="AF312" s="79" t="b">
        <v>0</v>
      </c>
      <c r="AG312" s="79" t="s">
        <v>1302</v>
      </c>
      <c r="AH312" s="79"/>
      <c r="AI312" s="85" t="s">
        <v>1289</v>
      </c>
      <c r="AJ312" s="79" t="b">
        <v>0</v>
      </c>
      <c r="AK312" s="79">
        <v>1</v>
      </c>
      <c r="AL312" s="85" t="s">
        <v>1177</v>
      </c>
      <c r="AM312" s="79" t="s">
        <v>1304</v>
      </c>
      <c r="AN312" s="79" t="b">
        <v>0</v>
      </c>
      <c r="AO312" s="85" t="s">
        <v>1177</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300</v>
      </c>
      <c r="B313" s="64" t="s">
        <v>292</v>
      </c>
      <c r="C313" s="65" t="s">
        <v>3747</v>
      </c>
      <c r="D313" s="66">
        <v>3</v>
      </c>
      <c r="E313" s="67" t="s">
        <v>132</v>
      </c>
      <c r="F313" s="68">
        <v>35</v>
      </c>
      <c r="G313" s="65"/>
      <c r="H313" s="69"/>
      <c r="I313" s="70"/>
      <c r="J313" s="70"/>
      <c r="K313" s="34" t="s">
        <v>65</v>
      </c>
      <c r="L313" s="77">
        <v>313</v>
      </c>
      <c r="M313" s="77"/>
      <c r="N313" s="72"/>
      <c r="O313" s="79" t="s">
        <v>418</v>
      </c>
      <c r="P313" s="81">
        <v>43574.25623842593</v>
      </c>
      <c r="Q313" s="79" t="s">
        <v>518</v>
      </c>
      <c r="R313" s="79"/>
      <c r="S313" s="79"/>
      <c r="T313" s="79" t="s">
        <v>707</v>
      </c>
      <c r="U313" s="79"/>
      <c r="V313" s="82" t="s">
        <v>822</v>
      </c>
      <c r="W313" s="81">
        <v>43574.25623842593</v>
      </c>
      <c r="X313" s="82" t="s">
        <v>956</v>
      </c>
      <c r="Y313" s="79"/>
      <c r="Z313" s="79"/>
      <c r="AA313" s="85" t="s">
        <v>1179</v>
      </c>
      <c r="AB313" s="79"/>
      <c r="AC313" s="79" t="b">
        <v>0</v>
      </c>
      <c r="AD313" s="79">
        <v>0</v>
      </c>
      <c r="AE313" s="85" t="s">
        <v>1289</v>
      </c>
      <c r="AF313" s="79" t="b">
        <v>0</v>
      </c>
      <c r="AG313" s="79" t="s">
        <v>1302</v>
      </c>
      <c r="AH313" s="79"/>
      <c r="AI313" s="85" t="s">
        <v>1289</v>
      </c>
      <c r="AJ313" s="79" t="b">
        <v>0</v>
      </c>
      <c r="AK313" s="79">
        <v>1</v>
      </c>
      <c r="AL313" s="85" t="s">
        <v>1177</v>
      </c>
      <c r="AM313" s="79" t="s">
        <v>1304</v>
      </c>
      <c r="AN313" s="79" t="b">
        <v>0</v>
      </c>
      <c r="AO313" s="85" t="s">
        <v>1177</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v>0</v>
      </c>
      <c r="BE313" s="49">
        <v>0</v>
      </c>
      <c r="BF313" s="48">
        <v>0</v>
      </c>
      <c r="BG313" s="49">
        <v>0</v>
      </c>
      <c r="BH313" s="48">
        <v>0</v>
      </c>
      <c r="BI313" s="49">
        <v>0</v>
      </c>
      <c r="BJ313" s="48">
        <v>10</v>
      </c>
      <c r="BK313" s="49">
        <v>100</v>
      </c>
      <c r="BL313" s="48">
        <v>10</v>
      </c>
    </row>
    <row r="314" spans="1:64" ht="15">
      <c r="A314" s="64" t="s">
        <v>301</v>
      </c>
      <c r="B314" s="64" t="s">
        <v>407</v>
      </c>
      <c r="C314" s="65" t="s">
        <v>3747</v>
      </c>
      <c r="D314" s="66">
        <v>3</v>
      </c>
      <c r="E314" s="67" t="s">
        <v>132</v>
      </c>
      <c r="F314" s="68">
        <v>35</v>
      </c>
      <c r="G314" s="65"/>
      <c r="H314" s="69"/>
      <c r="I314" s="70"/>
      <c r="J314" s="70"/>
      <c r="K314" s="34" t="s">
        <v>65</v>
      </c>
      <c r="L314" s="77">
        <v>314</v>
      </c>
      <c r="M314" s="77"/>
      <c r="N314" s="72"/>
      <c r="O314" s="79" t="s">
        <v>418</v>
      </c>
      <c r="P314" s="81">
        <v>43497.769791666666</v>
      </c>
      <c r="Q314" s="79" t="s">
        <v>519</v>
      </c>
      <c r="R314" s="82" t="s">
        <v>643</v>
      </c>
      <c r="S314" s="79" t="s">
        <v>695</v>
      </c>
      <c r="T314" s="79"/>
      <c r="U314" s="79"/>
      <c r="V314" s="82" t="s">
        <v>823</v>
      </c>
      <c r="W314" s="81">
        <v>43497.769791666666</v>
      </c>
      <c r="X314" s="82" t="s">
        <v>957</v>
      </c>
      <c r="Y314" s="79"/>
      <c r="Z314" s="79"/>
      <c r="AA314" s="85" t="s">
        <v>1180</v>
      </c>
      <c r="AB314" s="79"/>
      <c r="AC314" s="79" t="b">
        <v>0</v>
      </c>
      <c r="AD314" s="79">
        <v>5</v>
      </c>
      <c r="AE314" s="85" t="s">
        <v>1289</v>
      </c>
      <c r="AF314" s="79" t="b">
        <v>0</v>
      </c>
      <c r="AG314" s="79" t="s">
        <v>1302</v>
      </c>
      <c r="AH314" s="79"/>
      <c r="AI314" s="85" t="s">
        <v>1289</v>
      </c>
      <c r="AJ314" s="79" t="b">
        <v>0</v>
      </c>
      <c r="AK314" s="79">
        <v>1</v>
      </c>
      <c r="AL314" s="85" t="s">
        <v>1289</v>
      </c>
      <c r="AM314" s="79" t="s">
        <v>1307</v>
      </c>
      <c r="AN314" s="79" t="b">
        <v>0</v>
      </c>
      <c r="AO314" s="85" t="s">
        <v>1180</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301</v>
      </c>
      <c r="B315" s="64" t="s">
        <v>408</v>
      </c>
      <c r="C315" s="65" t="s">
        <v>3747</v>
      </c>
      <c r="D315" s="66">
        <v>3</v>
      </c>
      <c r="E315" s="67" t="s">
        <v>132</v>
      </c>
      <c r="F315" s="68">
        <v>35</v>
      </c>
      <c r="G315" s="65"/>
      <c r="H315" s="69"/>
      <c r="I315" s="70"/>
      <c r="J315" s="70"/>
      <c r="K315" s="34" t="s">
        <v>65</v>
      </c>
      <c r="L315" s="77">
        <v>315</v>
      </c>
      <c r="M315" s="77"/>
      <c r="N315" s="72"/>
      <c r="O315" s="79" t="s">
        <v>418</v>
      </c>
      <c r="P315" s="81">
        <v>43497.769791666666</v>
      </c>
      <c r="Q315" s="79" t="s">
        <v>519</v>
      </c>
      <c r="R315" s="82" t="s">
        <v>643</v>
      </c>
      <c r="S315" s="79" t="s">
        <v>695</v>
      </c>
      <c r="T315" s="79"/>
      <c r="U315" s="79"/>
      <c r="V315" s="82" t="s">
        <v>823</v>
      </c>
      <c r="W315" s="81">
        <v>43497.769791666666</v>
      </c>
      <c r="X315" s="82" t="s">
        <v>957</v>
      </c>
      <c r="Y315" s="79"/>
      <c r="Z315" s="79"/>
      <c r="AA315" s="85" t="s">
        <v>1180</v>
      </c>
      <c r="AB315" s="79"/>
      <c r="AC315" s="79" t="b">
        <v>0</v>
      </c>
      <c r="AD315" s="79">
        <v>5</v>
      </c>
      <c r="AE315" s="85" t="s">
        <v>1289</v>
      </c>
      <c r="AF315" s="79" t="b">
        <v>0</v>
      </c>
      <c r="AG315" s="79" t="s">
        <v>1302</v>
      </c>
      <c r="AH315" s="79"/>
      <c r="AI315" s="85" t="s">
        <v>1289</v>
      </c>
      <c r="AJ315" s="79" t="b">
        <v>0</v>
      </c>
      <c r="AK315" s="79">
        <v>1</v>
      </c>
      <c r="AL315" s="85" t="s">
        <v>1289</v>
      </c>
      <c r="AM315" s="79" t="s">
        <v>1307</v>
      </c>
      <c r="AN315" s="79" t="b">
        <v>0</v>
      </c>
      <c r="AO315" s="85" t="s">
        <v>1180</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2</v>
      </c>
      <c r="BD315" s="48">
        <v>1</v>
      </c>
      <c r="BE315" s="49">
        <v>3.0303030303030303</v>
      </c>
      <c r="BF315" s="48">
        <v>0</v>
      </c>
      <c r="BG315" s="49">
        <v>0</v>
      </c>
      <c r="BH315" s="48">
        <v>0</v>
      </c>
      <c r="BI315" s="49">
        <v>0</v>
      </c>
      <c r="BJ315" s="48">
        <v>32</v>
      </c>
      <c r="BK315" s="49">
        <v>96.96969696969697</v>
      </c>
      <c r="BL315" s="48">
        <v>33</v>
      </c>
    </row>
    <row r="316" spans="1:64" ht="15">
      <c r="A316" s="64" t="s">
        <v>302</v>
      </c>
      <c r="B316" s="64" t="s">
        <v>292</v>
      </c>
      <c r="C316" s="65" t="s">
        <v>3747</v>
      </c>
      <c r="D316" s="66">
        <v>3</v>
      </c>
      <c r="E316" s="67" t="s">
        <v>132</v>
      </c>
      <c r="F316" s="68">
        <v>35</v>
      </c>
      <c r="G316" s="65"/>
      <c r="H316" s="69"/>
      <c r="I316" s="70"/>
      <c r="J316" s="70"/>
      <c r="K316" s="34" t="s">
        <v>65</v>
      </c>
      <c r="L316" s="77">
        <v>316</v>
      </c>
      <c r="M316" s="77"/>
      <c r="N316" s="72"/>
      <c r="O316" s="79" t="s">
        <v>418</v>
      </c>
      <c r="P316" s="81">
        <v>43566.60451388889</v>
      </c>
      <c r="Q316" s="79" t="s">
        <v>520</v>
      </c>
      <c r="R316" s="82" t="s">
        <v>644</v>
      </c>
      <c r="S316" s="79" t="s">
        <v>696</v>
      </c>
      <c r="T316" s="79" t="s">
        <v>718</v>
      </c>
      <c r="U316" s="79"/>
      <c r="V316" s="82" t="s">
        <v>824</v>
      </c>
      <c r="W316" s="81">
        <v>43566.60451388889</v>
      </c>
      <c r="X316" s="82" t="s">
        <v>958</v>
      </c>
      <c r="Y316" s="79"/>
      <c r="Z316" s="79"/>
      <c r="AA316" s="85" t="s">
        <v>1181</v>
      </c>
      <c r="AB316" s="79"/>
      <c r="AC316" s="79" t="b">
        <v>0</v>
      </c>
      <c r="AD316" s="79">
        <v>1</v>
      </c>
      <c r="AE316" s="85" t="s">
        <v>1289</v>
      </c>
      <c r="AF316" s="79" t="b">
        <v>0</v>
      </c>
      <c r="AG316" s="79" t="s">
        <v>1302</v>
      </c>
      <c r="AH316" s="79"/>
      <c r="AI316" s="85" t="s">
        <v>1289</v>
      </c>
      <c r="AJ316" s="79" t="b">
        <v>0</v>
      </c>
      <c r="AK316" s="79">
        <v>0</v>
      </c>
      <c r="AL316" s="85" t="s">
        <v>1289</v>
      </c>
      <c r="AM316" s="79" t="s">
        <v>1309</v>
      </c>
      <c r="AN316" s="79" t="b">
        <v>0</v>
      </c>
      <c r="AO316" s="85" t="s">
        <v>1181</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1</v>
      </c>
      <c r="BD316" s="48">
        <v>1</v>
      </c>
      <c r="BE316" s="49">
        <v>5.2631578947368425</v>
      </c>
      <c r="BF316" s="48">
        <v>0</v>
      </c>
      <c r="BG316" s="49">
        <v>0</v>
      </c>
      <c r="BH316" s="48">
        <v>0</v>
      </c>
      <c r="BI316" s="49">
        <v>0</v>
      </c>
      <c r="BJ316" s="48">
        <v>18</v>
      </c>
      <c r="BK316" s="49">
        <v>94.73684210526316</v>
      </c>
      <c r="BL316" s="48">
        <v>19</v>
      </c>
    </row>
    <row r="317" spans="1:64" ht="15">
      <c r="A317" s="64" t="s">
        <v>301</v>
      </c>
      <c r="B317" s="64" t="s">
        <v>302</v>
      </c>
      <c r="C317" s="65" t="s">
        <v>3747</v>
      </c>
      <c r="D317" s="66">
        <v>3</v>
      </c>
      <c r="E317" s="67" t="s">
        <v>132</v>
      </c>
      <c r="F317" s="68">
        <v>35</v>
      </c>
      <c r="G317" s="65"/>
      <c r="H317" s="69"/>
      <c r="I317" s="70"/>
      <c r="J317" s="70"/>
      <c r="K317" s="34" t="s">
        <v>65</v>
      </c>
      <c r="L317" s="77">
        <v>317</v>
      </c>
      <c r="M317" s="77"/>
      <c r="N317" s="72"/>
      <c r="O317" s="79" t="s">
        <v>418</v>
      </c>
      <c r="P317" s="81">
        <v>43500.61693287037</v>
      </c>
      <c r="Q317" s="79" t="s">
        <v>521</v>
      </c>
      <c r="R317" s="82" t="s">
        <v>645</v>
      </c>
      <c r="S317" s="79" t="s">
        <v>696</v>
      </c>
      <c r="T317" s="79"/>
      <c r="U317" s="79"/>
      <c r="V317" s="82" t="s">
        <v>823</v>
      </c>
      <c r="W317" s="81">
        <v>43500.61693287037</v>
      </c>
      <c r="X317" s="82" t="s">
        <v>959</v>
      </c>
      <c r="Y317" s="79"/>
      <c r="Z317" s="79"/>
      <c r="AA317" s="85" t="s">
        <v>1182</v>
      </c>
      <c r="AB317" s="79"/>
      <c r="AC317" s="79" t="b">
        <v>0</v>
      </c>
      <c r="AD317" s="79">
        <v>2</v>
      </c>
      <c r="AE317" s="85" t="s">
        <v>1289</v>
      </c>
      <c r="AF317" s="79" t="b">
        <v>0</v>
      </c>
      <c r="AG317" s="79" t="s">
        <v>1302</v>
      </c>
      <c r="AH317" s="79"/>
      <c r="AI317" s="85" t="s">
        <v>1289</v>
      </c>
      <c r="AJ317" s="79" t="b">
        <v>0</v>
      </c>
      <c r="AK317" s="79">
        <v>1</v>
      </c>
      <c r="AL317" s="85" t="s">
        <v>1289</v>
      </c>
      <c r="AM317" s="79" t="s">
        <v>1307</v>
      </c>
      <c r="AN317" s="79" t="b">
        <v>0</v>
      </c>
      <c r="AO317" s="85" t="s">
        <v>1182</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2</v>
      </c>
      <c r="BD317" s="48">
        <v>1</v>
      </c>
      <c r="BE317" s="49">
        <v>2.857142857142857</v>
      </c>
      <c r="BF317" s="48">
        <v>0</v>
      </c>
      <c r="BG317" s="49">
        <v>0</v>
      </c>
      <c r="BH317" s="48">
        <v>0</v>
      </c>
      <c r="BI317" s="49">
        <v>0</v>
      </c>
      <c r="BJ317" s="48">
        <v>34</v>
      </c>
      <c r="BK317" s="49">
        <v>97.14285714285714</v>
      </c>
      <c r="BL317" s="48">
        <v>35</v>
      </c>
    </row>
    <row r="318" spans="1:64" ht="15">
      <c r="A318" s="64" t="s">
        <v>301</v>
      </c>
      <c r="B318" s="64" t="s">
        <v>409</v>
      </c>
      <c r="C318" s="65" t="s">
        <v>3747</v>
      </c>
      <c r="D318" s="66">
        <v>3</v>
      </c>
      <c r="E318" s="67" t="s">
        <v>132</v>
      </c>
      <c r="F318" s="68">
        <v>35</v>
      </c>
      <c r="G318" s="65"/>
      <c r="H318" s="69"/>
      <c r="I318" s="70"/>
      <c r="J318" s="70"/>
      <c r="K318" s="34" t="s">
        <v>65</v>
      </c>
      <c r="L318" s="77">
        <v>318</v>
      </c>
      <c r="M318" s="77"/>
      <c r="N318" s="72"/>
      <c r="O318" s="79" t="s">
        <v>418</v>
      </c>
      <c r="P318" s="81">
        <v>43503.7244212963</v>
      </c>
      <c r="Q318" s="79" t="s">
        <v>522</v>
      </c>
      <c r="R318" s="82" t="s">
        <v>646</v>
      </c>
      <c r="S318" s="79" t="s">
        <v>697</v>
      </c>
      <c r="T318" s="79"/>
      <c r="U318" s="79"/>
      <c r="V318" s="82" t="s">
        <v>823</v>
      </c>
      <c r="W318" s="81">
        <v>43503.7244212963</v>
      </c>
      <c r="X318" s="82" t="s">
        <v>960</v>
      </c>
      <c r="Y318" s="79"/>
      <c r="Z318" s="79"/>
      <c r="AA318" s="85" t="s">
        <v>1183</v>
      </c>
      <c r="AB318" s="79"/>
      <c r="AC318" s="79" t="b">
        <v>0</v>
      </c>
      <c r="AD318" s="79">
        <v>1</v>
      </c>
      <c r="AE318" s="85" t="s">
        <v>1289</v>
      </c>
      <c r="AF318" s="79" t="b">
        <v>0</v>
      </c>
      <c r="AG318" s="79" t="s">
        <v>1302</v>
      </c>
      <c r="AH318" s="79"/>
      <c r="AI318" s="85" t="s">
        <v>1289</v>
      </c>
      <c r="AJ318" s="79" t="b">
        <v>0</v>
      </c>
      <c r="AK318" s="79">
        <v>2</v>
      </c>
      <c r="AL318" s="85" t="s">
        <v>1289</v>
      </c>
      <c r="AM318" s="79" t="s">
        <v>1307</v>
      </c>
      <c r="AN318" s="79" t="b">
        <v>0</v>
      </c>
      <c r="AO318" s="85" t="s">
        <v>1183</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2</v>
      </c>
      <c r="BC318" s="78" t="str">
        <f>REPLACE(INDEX(GroupVertices[Group],MATCH(Edges[[#This Row],[Vertex 2]],GroupVertices[Vertex],0)),1,1,"")</f>
        <v>2</v>
      </c>
      <c r="BD318" s="48">
        <v>1</v>
      </c>
      <c r="BE318" s="49">
        <v>3.3333333333333335</v>
      </c>
      <c r="BF318" s="48">
        <v>0</v>
      </c>
      <c r="BG318" s="49">
        <v>0</v>
      </c>
      <c r="BH318" s="48">
        <v>0</v>
      </c>
      <c r="BI318" s="49">
        <v>0</v>
      </c>
      <c r="BJ318" s="48">
        <v>29</v>
      </c>
      <c r="BK318" s="49">
        <v>96.66666666666667</v>
      </c>
      <c r="BL318" s="48">
        <v>30</v>
      </c>
    </row>
    <row r="319" spans="1:64" ht="15">
      <c r="A319" s="64" t="s">
        <v>301</v>
      </c>
      <c r="B319" s="64" t="s">
        <v>410</v>
      </c>
      <c r="C319" s="65" t="s">
        <v>3748</v>
      </c>
      <c r="D319" s="66">
        <v>4.166666666666667</v>
      </c>
      <c r="E319" s="67" t="s">
        <v>136</v>
      </c>
      <c r="F319" s="68">
        <v>31.166666666666668</v>
      </c>
      <c r="G319" s="65"/>
      <c r="H319" s="69"/>
      <c r="I319" s="70"/>
      <c r="J319" s="70"/>
      <c r="K319" s="34" t="s">
        <v>65</v>
      </c>
      <c r="L319" s="77">
        <v>319</v>
      </c>
      <c r="M319" s="77"/>
      <c r="N319" s="72"/>
      <c r="O319" s="79" t="s">
        <v>418</v>
      </c>
      <c r="P319" s="81">
        <v>43570.70650462963</v>
      </c>
      <c r="Q319" s="79" t="s">
        <v>523</v>
      </c>
      <c r="R319" s="82" t="s">
        <v>647</v>
      </c>
      <c r="S319" s="79" t="s">
        <v>677</v>
      </c>
      <c r="T319" s="79"/>
      <c r="U319" s="79"/>
      <c r="V319" s="82" t="s">
        <v>823</v>
      </c>
      <c r="W319" s="81">
        <v>43570.70650462963</v>
      </c>
      <c r="X319" s="82" t="s">
        <v>961</v>
      </c>
      <c r="Y319" s="79"/>
      <c r="Z319" s="79"/>
      <c r="AA319" s="85" t="s">
        <v>1184</v>
      </c>
      <c r="AB319" s="79"/>
      <c r="AC319" s="79" t="b">
        <v>0</v>
      </c>
      <c r="AD319" s="79">
        <v>1</v>
      </c>
      <c r="AE319" s="85" t="s">
        <v>1289</v>
      </c>
      <c r="AF319" s="79" t="b">
        <v>0</v>
      </c>
      <c r="AG319" s="79" t="s">
        <v>1302</v>
      </c>
      <c r="AH319" s="79"/>
      <c r="AI319" s="85" t="s">
        <v>1289</v>
      </c>
      <c r="AJ319" s="79" t="b">
        <v>0</v>
      </c>
      <c r="AK319" s="79">
        <v>0</v>
      </c>
      <c r="AL319" s="85" t="s">
        <v>1289</v>
      </c>
      <c r="AM319" s="79" t="s">
        <v>1307</v>
      </c>
      <c r="AN319" s="79" t="b">
        <v>0</v>
      </c>
      <c r="AO319" s="85" t="s">
        <v>1184</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33</v>
      </c>
      <c r="BK319" s="49">
        <v>100</v>
      </c>
      <c r="BL319" s="48">
        <v>33</v>
      </c>
    </row>
    <row r="320" spans="1:64" ht="15">
      <c r="A320" s="64" t="s">
        <v>301</v>
      </c>
      <c r="B320" s="64" t="s">
        <v>410</v>
      </c>
      <c r="C320" s="65" t="s">
        <v>3748</v>
      </c>
      <c r="D320" s="66">
        <v>4.166666666666667</v>
      </c>
      <c r="E320" s="67" t="s">
        <v>136</v>
      </c>
      <c r="F320" s="68">
        <v>31.166666666666668</v>
      </c>
      <c r="G320" s="65"/>
      <c r="H320" s="69"/>
      <c r="I320" s="70"/>
      <c r="J320" s="70"/>
      <c r="K320" s="34" t="s">
        <v>65</v>
      </c>
      <c r="L320" s="77">
        <v>320</v>
      </c>
      <c r="M320" s="77"/>
      <c r="N320" s="72"/>
      <c r="O320" s="79" t="s">
        <v>418</v>
      </c>
      <c r="P320" s="81">
        <v>43577.758206018516</v>
      </c>
      <c r="Q320" s="79" t="s">
        <v>524</v>
      </c>
      <c r="R320" s="82" t="s">
        <v>648</v>
      </c>
      <c r="S320" s="79" t="s">
        <v>677</v>
      </c>
      <c r="T320" s="79"/>
      <c r="U320" s="79"/>
      <c r="V320" s="82" t="s">
        <v>823</v>
      </c>
      <c r="W320" s="81">
        <v>43577.758206018516</v>
      </c>
      <c r="X320" s="82" t="s">
        <v>962</v>
      </c>
      <c r="Y320" s="79"/>
      <c r="Z320" s="79"/>
      <c r="AA320" s="85" t="s">
        <v>1185</v>
      </c>
      <c r="AB320" s="79"/>
      <c r="AC320" s="79" t="b">
        <v>0</v>
      </c>
      <c r="AD320" s="79">
        <v>0</v>
      </c>
      <c r="AE320" s="85" t="s">
        <v>1289</v>
      </c>
      <c r="AF320" s="79" t="b">
        <v>0</v>
      </c>
      <c r="AG320" s="79" t="s">
        <v>1302</v>
      </c>
      <c r="AH320" s="79"/>
      <c r="AI320" s="85" t="s">
        <v>1289</v>
      </c>
      <c r="AJ320" s="79" t="b">
        <v>0</v>
      </c>
      <c r="AK320" s="79">
        <v>0</v>
      </c>
      <c r="AL320" s="85" t="s">
        <v>1289</v>
      </c>
      <c r="AM320" s="79" t="s">
        <v>1304</v>
      </c>
      <c r="AN320" s="79" t="b">
        <v>0</v>
      </c>
      <c r="AO320" s="85" t="s">
        <v>1185</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2</v>
      </c>
      <c r="BC320" s="78" t="str">
        <f>REPLACE(INDEX(GroupVertices[Group],MATCH(Edges[[#This Row],[Vertex 2]],GroupVertices[Vertex],0)),1,1,"")</f>
        <v>2</v>
      </c>
      <c r="BD320" s="48">
        <v>0</v>
      </c>
      <c r="BE320" s="49">
        <v>0</v>
      </c>
      <c r="BF320" s="48">
        <v>0</v>
      </c>
      <c r="BG320" s="49">
        <v>0</v>
      </c>
      <c r="BH320" s="48">
        <v>0</v>
      </c>
      <c r="BI320" s="49">
        <v>0</v>
      </c>
      <c r="BJ320" s="48">
        <v>22</v>
      </c>
      <c r="BK320" s="49">
        <v>100</v>
      </c>
      <c r="BL320" s="48">
        <v>22</v>
      </c>
    </row>
    <row r="321" spans="1:64" ht="15">
      <c r="A321" s="64" t="s">
        <v>303</v>
      </c>
      <c r="B321" s="64" t="s">
        <v>411</v>
      </c>
      <c r="C321" s="65" t="s">
        <v>3747</v>
      </c>
      <c r="D321" s="66">
        <v>3</v>
      </c>
      <c r="E321" s="67" t="s">
        <v>132</v>
      </c>
      <c r="F321" s="68">
        <v>35</v>
      </c>
      <c r="G321" s="65"/>
      <c r="H321" s="69"/>
      <c r="I321" s="70"/>
      <c r="J321" s="70"/>
      <c r="K321" s="34" t="s">
        <v>65</v>
      </c>
      <c r="L321" s="77">
        <v>321</v>
      </c>
      <c r="M321" s="77"/>
      <c r="N321" s="72"/>
      <c r="O321" s="79" t="s">
        <v>418</v>
      </c>
      <c r="P321" s="81">
        <v>43518.698229166665</v>
      </c>
      <c r="Q321" s="79" t="s">
        <v>525</v>
      </c>
      <c r="R321" s="82" t="s">
        <v>649</v>
      </c>
      <c r="S321" s="79" t="s">
        <v>674</v>
      </c>
      <c r="T321" s="79" t="s">
        <v>719</v>
      </c>
      <c r="U321" s="79"/>
      <c r="V321" s="82" t="s">
        <v>825</v>
      </c>
      <c r="W321" s="81">
        <v>43518.698229166665</v>
      </c>
      <c r="X321" s="82" t="s">
        <v>963</v>
      </c>
      <c r="Y321" s="79"/>
      <c r="Z321" s="79"/>
      <c r="AA321" s="85" t="s">
        <v>1186</v>
      </c>
      <c r="AB321" s="79"/>
      <c r="AC321" s="79" t="b">
        <v>0</v>
      </c>
      <c r="AD321" s="79">
        <v>0</v>
      </c>
      <c r="AE321" s="85" t="s">
        <v>1289</v>
      </c>
      <c r="AF321" s="79" t="b">
        <v>0</v>
      </c>
      <c r="AG321" s="79" t="s">
        <v>1302</v>
      </c>
      <c r="AH321" s="79"/>
      <c r="AI321" s="85" t="s">
        <v>1289</v>
      </c>
      <c r="AJ321" s="79" t="b">
        <v>0</v>
      </c>
      <c r="AK321" s="79">
        <v>1</v>
      </c>
      <c r="AL321" s="85" t="s">
        <v>1289</v>
      </c>
      <c r="AM321" s="79" t="s">
        <v>1307</v>
      </c>
      <c r="AN321" s="79" t="b">
        <v>0</v>
      </c>
      <c r="AO321" s="85" t="s">
        <v>1186</v>
      </c>
      <c r="AP321" s="79" t="s">
        <v>1320</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2</v>
      </c>
      <c r="BD321" s="48">
        <v>0</v>
      </c>
      <c r="BE321" s="49">
        <v>0</v>
      </c>
      <c r="BF321" s="48">
        <v>1</v>
      </c>
      <c r="BG321" s="49">
        <v>4.545454545454546</v>
      </c>
      <c r="BH321" s="48">
        <v>0</v>
      </c>
      <c r="BI321" s="49">
        <v>0</v>
      </c>
      <c r="BJ321" s="48">
        <v>21</v>
      </c>
      <c r="BK321" s="49">
        <v>95.45454545454545</v>
      </c>
      <c r="BL321" s="48">
        <v>22</v>
      </c>
    </row>
    <row r="322" spans="1:64" ht="15">
      <c r="A322" s="64" t="s">
        <v>301</v>
      </c>
      <c r="B322" s="64" t="s">
        <v>292</v>
      </c>
      <c r="C322" s="65" t="s">
        <v>3752</v>
      </c>
      <c r="D322" s="66">
        <v>10</v>
      </c>
      <c r="E322" s="67" t="s">
        <v>136</v>
      </c>
      <c r="F322" s="68">
        <v>12</v>
      </c>
      <c r="G322" s="65"/>
      <c r="H322" s="69"/>
      <c r="I322" s="70"/>
      <c r="J322" s="70"/>
      <c r="K322" s="34" t="s">
        <v>65</v>
      </c>
      <c r="L322" s="77">
        <v>322</v>
      </c>
      <c r="M322" s="77"/>
      <c r="N322" s="72"/>
      <c r="O322" s="79" t="s">
        <v>418</v>
      </c>
      <c r="P322" s="81">
        <v>43497.769791666666</v>
      </c>
      <c r="Q322" s="79" t="s">
        <v>519</v>
      </c>
      <c r="R322" s="82" t="s">
        <v>643</v>
      </c>
      <c r="S322" s="79" t="s">
        <v>695</v>
      </c>
      <c r="T322" s="79"/>
      <c r="U322" s="79"/>
      <c r="V322" s="82" t="s">
        <v>823</v>
      </c>
      <c r="W322" s="81">
        <v>43497.769791666666</v>
      </c>
      <c r="X322" s="82" t="s">
        <v>957</v>
      </c>
      <c r="Y322" s="79"/>
      <c r="Z322" s="79"/>
      <c r="AA322" s="85" t="s">
        <v>1180</v>
      </c>
      <c r="AB322" s="79"/>
      <c r="AC322" s="79" t="b">
        <v>0</v>
      </c>
      <c r="AD322" s="79">
        <v>5</v>
      </c>
      <c r="AE322" s="85" t="s">
        <v>1289</v>
      </c>
      <c r="AF322" s="79" t="b">
        <v>0</v>
      </c>
      <c r="AG322" s="79" t="s">
        <v>1302</v>
      </c>
      <c r="AH322" s="79"/>
      <c r="AI322" s="85" t="s">
        <v>1289</v>
      </c>
      <c r="AJ322" s="79" t="b">
        <v>0</v>
      </c>
      <c r="AK322" s="79">
        <v>1</v>
      </c>
      <c r="AL322" s="85" t="s">
        <v>1289</v>
      </c>
      <c r="AM322" s="79" t="s">
        <v>1307</v>
      </c>
      <c r="AN322" s="79" t="b">
        <v>0</v>
      </c>
      <c r="AO322" s="85" t="s">
        <v>1180</v>
      </c>
      <c r="AP322" s="79" t="s">
        <v>176</v>
      </c>
      <c r="AQ322" s="79">
        <v>0</v>
      </c>
      <c r="AR322" s="79">
        <v>0</v>
      </c>
      <c r="AS322" s="79"/>
      <c r="AT322" s="79"/>
      <c r="AU322" s="79"/>
      <c r="AV322" s="79"/>
      <c r="AW322" s="79"/>
      <c r="AX322" s="79"/>
      <c r="AY322" s="79"/>
      <c r="AZ322" s="79"/>
      <c r="BA322">
        <v>9</v>
      </c>
      <c r="BB322" s="78" t="str">
        <f>REPLACE(INDEX(GroupVertices[Group],MATCH(Edges[[#This Row],[Vertex 1]],GroupVertices[Vertex],0)),1,1,"")</f>
        <v>2</v>
      </c>
      <c r="BC322" s="78" t="str">
        <f>REPLACE(INDEX(GroupVertices[Group],MATCH(Edges[[#This Row],[Vertex 2]],GroupVertices[Vertex],0)),1,1,"")</f>
        <v>1</v>
      </c>
      <c r="BD322" s="48"/>
      <c r="BE322" s="49"/>
      <c r="BF322" s="48"/>
      <c r="BG322" s="49"/>
      <c r="BH322" s="48"/>
      <c r="BI322" s="49"/>
      <c r="BJ322" s="48"/>
      <c r="BK322" s="49"/>
      <c r="BL322" s="48"/>
    </row>
    <row r="323" spans="1:64" ht="15">
      <c r="A323" s="64" t="s">
        <v>301</v>
      </c>
      <c r="B323" s="64" t="s">
        <v>303</v>
      </c>
      <c r="C323" s="65" t="s">
        <v>3753</v>
      </c>
      <c r="D323" s="66">
        <v>7.666666666666667</v>
      </c>
      <c r="E323" s="67" t="s">
        <v>136</v>
      </c>
      <c r="F323" s="68">
        <v>19.666666666666664</v>
      </c>
      <c r="G323" s="65"/>
      <c r="H323" s="69"/>
      <c r="I323" s="70"/>
      <c r="J323" s="70"/>
      <c r="K323" s="34" t="s">
        <v>66</v>
      </c>
      <c r="L323" s="77">
        <v>323</v>
      </c>
      <c r="M323" s="77"/>
      <c r="N323" s="72"/>
      <c r="O323" s="79" t="s">
        <v>418</v>
      </c>
      <c r="P323" s="81">
        <v>43497.769791666666</v>
      </c>
      <c r="Q323" s="79" t="s">
        <v>519</v>
      </c>
      <c r="R323" s="82" t="s">
        <v>643</v>
      </c>
      <c r="S323" s="79" t="s">
        <v>695</v>
      </c>
      <c r="T323" s="79"/>
      <c r="U323" s="79"/>
      <c r="V323" s="82" t="s">
        <v>823</v>
      </c>
      <c r="W323" s="81">
        <v>43497.769791666666</v>
      </c>
      <c r="X323" s="82" t="s">
        <v>957</v>
      </c>
      <c r="Y323" s="79"/>
      <c r="Z323" s="79"/>
      <c r="AA323" s="85" t="s">
        <v>1180</v>
      </c>
      <c r="AB323" s="79"/>
      <c r="AC323" s="79" t="b">
        <v>0</v>
      </c>
      <c r="AD323" s="79">
        <v>5</v>
      </c>
      <c r="AE323" s="85" t="s">
        <v>1289</v>
      </c>
      <c r="AF323" s="79" t="b">
        <v>0</v>
      </c>
      <c r="AG323" s="79" t="s">
        <v>1302</v>
      </c>
      <c r="AH323" s="79"/>
      <c r="AI323" s="85" t="s">
        <v>1289</v>
      </c>
      <c r="AJ323" s="79" t="b">
        <v>0</v>
      </c>
      <c r="AK323" s="79">
        <v>1</v>
      </c>
      <c r="AL323" s="85" t="s">
        <v>1289</v>
      </c>
      <c r="AM323" s="79" t="s">
        <v>1307</v>
      </c>
      <c r="AN323" s="79" t="b">
        <v>0</v>
      </c>
      <c r="AO323" s="85" t="s">
        <v>1180</v>
      </c>
      <c r="AP323" s="79" t="s">
        <v>176</v>
      </c>
      <c r="AQ323" s="79">
        <v>0</v>
      </c>
      <c r="AR323" s="79">
        <v>0</v>
      </c>
      <c r="AS323" s="79"/>
      <c r="AT323" s="79"/>
      <c r="AU323" s="79"/>
      <c r="AV323" s="79"/>
      <c r="AW323" s="79"/>
      <c r="AX323" s="79"/>
      <c r="AY323" s="79"/>
      <c r="AZ323" s="79"/>
      <c r="BA323">
        <v>5</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301</v>
      </c>
      <c r="B324" s="64" t="s">
        <v>292</v>
      </c>
      <c r="C324" s="65" t="s">
        <v>3752</v>
      </c>
      <c r="D324" s="66">
        <v>10</v>
      </c>
      <c r="E324" s="67" t="s">
        <v>136</v>
      </c>
      <c r="F324" s="68">
        <v>12</v>
      </c>
      <c r="G324" s="65"/>
      <c r="H324" s="69"/>
      <c r="I324" s="70"/>
      <c r="J324" s="70"/>
      <c r="K324" s="34" t="s">
        <v>65</v>
      </c>
      <c r="L324" s="77">
        <v>324</v>
      </c>
      <c r="M324" s="77"/>
      <c r="N324" s="72"/>
      <c r="O324" s="79" t="s">
        <v>418</v>
      </c>
      <c r="P324" s="81">
        <v>43500.61693287037</v>
      </c>
      <c r="Q324" s="79" t="s">
        <v>521</v>
      </c>
      <c r="R324" s="82" t="s">
        <v>645</v>
      </c>
      <c r="S324" s="79" t="s">
        <v>696</v>
      </c>
      <c r="T324" s="79"/>
      <c r="U324" s="79"/>
      <c r="V324" s="82" t="s">
        <v>823</v>
      </c>
      <c r="W324" s="81">
        <v>43500.61693287037</v>
      </c>
      <c r="X324" s="82" t="s">
        <v>959</v>
      </c>
      <c r="Y324" s="79"/>
      <c r="Z324" s="79"/>
      <c r="AA324" s="85" t="s">
        <v>1182</v>
      </c>
      <c r="AB324" s="79"/>
      <c r="AC324" s="79" t="b">
        <v>0</v>
      </c>
      <c r="AD324" s="79">
        <v>2</v>
      </c>
      <c r="AE324" s="85" t="s">
        <v>1289</v>
      </c>
      <c r="AF324" s="79" t="b">
        <v>0</v>
      </c>
      <c r="AG324" s="79" t="s">
        <v>1302</v>
      </c>
      <c r="AH324" s="79"/>
      <c r="AI324" s="85" t="s">
        <v>1289</v>
      </c>
      <c r="AJ324" s="79" t="b">
        <v>0</v>
      </c>
      <c r="AK324" s="79">
        <v>1</v>
      </c>
      <c r="AL324" s="85" t="s">
        <v>1289</v>
      </c>
      <c r="AM324" s="79" t="s">
        <v>1307</v>
      </c>
      <c r="AN324" s="79" t="b">
        <v>0</v>
      </c>
      <c r="AO324" s="85" t="s">
        <v>1182</v>
      </c>
      <c r="AP324" s="79" t="s">
        <v>176</v>
      </c>
      <c r="AQ324" s="79">
        <v>0</v>
      </c>
      <c r="AR324" s="79">
        <v>0</v>
      </c>
      <c r="AS324" s="79"/>
      <c r="AT324" s="79"/>
      <c r="AU324" s="79"/>
      <c r="AV324" s="79"/>
      <c r="AW324" s="79"/>
      <c r="AX324" s="79"/>
      <c r="AY324" s="79"/>
      <c r="AZ324" s="79"/>
      <c r="BA324">
        <v>9</v>
      </c>
      <c r="BB324" s="78" t="str">
        <f>REPLACE(INDEX(GroupVertices[Group],MATCH(Edges[[#This Row],[Vertex 1]],GroupVertices[Vertex],0)),1,1,"")</f>
        <v>2</v>
      </c>
      <c r="BC324" s="78" t="str">
        <f>REPLACE(INDEX(GroupVertices[Group],MATCH(Edges[[#This Row],[Vertex 2]],GroupVertices[Vertex],0)),1,1,"")</f>
        <v>1</v>
      </c>
      <c r="BD324" s="48"/>
      <c r="BE324" s="49"/>
      <c r="BF324" s="48"/>
      <c r="BG324" s="49"/>
      <c r="BH324" s="48"/>
      <c r="BI324" s="49"/>
      <c r="BJ324" s="48"/>
      <c r="BK324" s="49"/>
      <c r="BL324" s="48"/>
    </row>
    <row r="325" spans="1:64" ht="15">
      <c r="A325" s="64" t="s">
        <v>301</v>
      </c>
      <c r="B325" s="64" t="s">
        <v>303</v>
      </c>
      <c r="C325" s="65" t="s">
        <v>3753</v>
      </c>
      <c r="D325" s="66">
        <v>7.666666666666667</v>
      </c>
      <c r="E325" s="67" t="s">
        <v>136</v>
      </c>
      <c r="F325" s="68">
        <v>19.666666666666664</v>
      </c>
      <c r="G325" s="65"/>
      <c r="H325" s="69"/>
      <c r="I325" s="70"/>
      <c r="J325" s="70"/>
      <c r="K325" s="34" t="s">
        <v>66</v>
      </c>
      <c r="L325" s="77">
        <v>325</v>
      </c>
      <c r="M325" s="77"/>
      <c r="N325" s="72"/>
      <c r="O325" s="79" t="s">
        <v>418</v>
      </c>
      <c r="P325" s="81">
        <v>43500.61693287037</v>
      </c>
      <c r="Q325" s="79" t="s">
        <v>521</v>
      </c>
      <c r="R325" s="82" t="s">
        <v>645</v>
      </c>
      <c r="S325" s="79" t="s">
        <v>696</v>
      </c>
      <c r="T325" s="79"/>
      <c r="U325" s="79"/>
      <c r="V325" s="82" t="s">
        <v>823</v>
      </c>
      <c r="W325" s="81">
        <v>43500.61693287037</v>
      </c>
      <c r="X325" s="82" t="s">
        <v>959</v>
      </c>
      <c r="Y325" s="79"/>
      <c r="Z325" s="79"/>
      <c r="AA325" s="85" t="s">
        <v>1182</v>
      </c>
      <c r="AB325" s="79"/>
      <c r="AC325" s="79" t="b">
        <v>0</v>
      </c>
      <c r="AD325" s="79">
        <v>2</v>
      </c>
      <c r="AE325" s="85" t="s">
        <v>1289</v>
      </c>
      <c r="AF325" s="79" t="b">
        <v>0</v>
      </c>
      <c r="AG325" s="79" t="s">
        <v>1302</v>
      </c>
      <c r="AH325" s="79"/>
      <c r="AI325" s="85" t="s">
        <v>1289</v>
      </c>
      <c r="AJ325" s="79" t="b">
        <v>0</v>
      </c>
      <c r="AK325" s="79">
        <v>1</v>
      </c>
      <c r="AL325" s="85" t="s">
        <v>1289</v>
      </c>
      <c r="AM325" s="79" t="s">
        <v>1307</v>
      </c>
      <c r="AN325" s="79" t="b">
        <v>0</v>
      </c>
      <c r="AO325" s="85" t="s">
        <v>1182</v>
      </c>
      <c r="AP325" s="79" t="s">
        <v>176</v>
      </c>
      <c r="AQ325" s="79">
        <v>0</v>
      </c>
      <c r="AR325" s="79">
        <v>0</v>
      </c>
      <c r="AS325" s="79"/>
      <c r="AT325" s="79"/>
      <c r="AU325" s="79"/>
      <c r="AV325" s="79"/>
      <c r="AW325" s="79"/>
      <c r="AX325" s="79"/>
      <c r="AY325" s="79"/>
      <c r="AZ325" s="79"/>
      <c r="BA325">
        <v>5</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301</v>
      </c>
      <c r="B326" s="64" t="s">
        <v>308</v>
      </c>
      <c r="C326" s="65" t="s">
        <v>3749</v>
      </c>
      <c r="D326" s="66">
        <v>6.5</v>
      </c>
      <c r="E326" s="67" t="s">
        <v>136</v>
      </c>
      <c r="F326" s="68">
        <v>23.5</v>
      </c>
      <c r="G326" s="65"/>
      <c r="H326" s="69"/>
      <c r="I326" s="70"/>
      <c r="J326" s="70"/>
      <c r="K326" s="34" t="s">
        <v>65</v>
      </c>
      <c r="L326" s="77">
        <v>326</v>
      </c>
      <c r="M326" s="77"/>
      <c r="N326" s="72"/>
      <c r="O326" s="79" t="s">
        <v>418</v>
      </c>
      <c r="P326" s="81">
        <v>43503.595729166664</v>
      </c>
      <c r="Q326" s="79" t="s">
        <v>526</v>
      </c>
      <c r="R326" s="82" t="s">
        <v>642</v>
      </c>
      <c r="S326" s="79" t="s">
        <v>677</v>
      </c>
      <c r="T326" s="79"/>
      <c r="U326" s="79"/>
      <c r="V326" s="82" t="s">
        <v>823</v>
      </c>
      <c r="W326" s="81">
        <v>43503.595729166664</v>
      </c>
      <c r="X326" s="82" t="s">
        <v>964</v>
      </c>
      <c r="Y326" s="79"/>
      <c r="Z326" s="79"/>
      <c r="AA326" s="85" t="s">
        <v>1187</v>
      </c>
      <c r="AB326" s="79"/>
      <c r="AC326" s="79" t="b">
        <v>0</v>
      </c>
      <c r="AD326" s="79">
        <v>0</v>
      </c>
      <c r="AE326" s="85" t="s">
        <v>1289</v>
      </c>
      <c r="AF326" s="79" t="b">
        <v>0</v>
      </c>
      <c r="AG326" s="79" t="s">
        <v>1302</v>
      </c>
      <c r="AH326" s="79"/>
      <c r="AI326" s="85" t="s">
        <v>1289</v>
      </c>
      <c r="AJ326" s="79" t="b">
        <v>0</v>
      </c>
      <c r="AK326" s="79">
        <v>0</v>
      </c>
      <c r="AL326" s="85" t="s">
        <v>1289</v>
      </c>
      <c r="AM326" s="79" t="s">
        <v>1307</v>
      </c>
      <c r="AN326" s="79" t="b">
        <v>0</v>
      </c>
      <c r="AO326" s="85" t="s">
        <v>1187</v>
      </c>
      <c r="AP326" s="79" t="s">
        <v>176</v>
      </c>
      <c r="AQ326" s="79">
        <v>0</v>
      </c>
      <c r="AR326" s="79">
        <v>0</v>
      </c>
      <c r="AS326" s="79"/>
      <c r="AT326" s="79"/>
      <c r="AU326" s="79"/>
      <c r="AV326" s="79"/>
      <c r="AW326" s="79"/>
      <c r="AX326" s="79"/>
      <c r="AY326" s="79"/>
      <c r="AZ326" s="79"/>
      <c r="BA326">
        <v>4</v>
      </c>
      <c r="BB326" s="78" t="str">
        <f>REPLACE(INDEX(GroupVertices[Group],MATCH(Edges[[#This Row],[Vertex 1]],GroupVertices[Vertex],0)),1,1,"")</f>
        <v>2</v>
      </c>
      <c r="BC326" s="78" t="str">
        <f>REPLACE(INDEX(GroupVertices[Group],MATCH(Edges[[#This Row],[Vertex 2]],GroupVertices[Vertex],0)),1,1,"")</f>
        <v>2</v>
      </c>
      <c r="BD326" s="48">
        <v>0</v>
      </c>
      <c r="BE326" s="49">
        <v>0</v>
      </c>
      <c r="BF326" s="48">
        <v>0</v>
      </c>
      <c r="BG326" s="49">
        <v>0</v>
      </c>
      <c r="BH326" s="48">
        <v>0</v>
      </c>
      <c r="BI326" s="49">
        <v>0</v>
      </c>
      <c r="BJ326" s="48">
        <v>36</v>
      </c>
      <c r="BK326" s="49">
        <v>100</v>
      </c>
      <c r="BL326" s="48">
        <v>36</v>
      </c>
    </row>
    <row r="327" spans="1:64" ht="15">
      <c r="A327" s="64" t="s">
        <v>301</v>
      </c>
      <c r="B327" s="64" t="s">
        <v>292</v>
      </c>
      <c r="C327" s="65" t="s">
        <v>3752</v>
      </c>
      <c r="D327" s="66">
        <v>10</v>
      </c>
      <c r="E327" s="67" t="s">
        <v>136</v>
      </c>
      <c r="F327" s="68">
        <v>12</v>
      </c>
      <c r="G327" s="65"/>
      <c r="H327" s="69"/>
      <c r="I327" s="70"/>
      <c r="J327" s="70"/>
      <c r="K327" s="34" t="s">
        <v>65</v>
      </c>
      <c r="L327" s="77">
        <v>327</v>
      </c>
      <c r="M327" s="77"/>
      <c r="N327" s="72"/>
      <c r="O327" s="79" t="s">
        <v>418</v>
      </c>
      <c r="P327" s="81">
        <v>43503.595729166664</v>
      </c>
      <c r="Q327" s="79" t="s">
        <v>526</v>
      </c>
      <c r="R327" s="82" t="s">
        <v>642</v>
      </c>
      <c r="S327" s="79" t="s">
        <v>677</v>
      </c>
      <c r="T327" s="79"/>
      <c r="U327" s="79"/>
      <c r="V327" s="82" t="s">
        <v>823</v>
      </c>
      <c r="W327" s="81">
        <v>43503.595729166664</v>
      </c>
      <c r="X327" s="82" t="s">
        <v>964</v>
      </c>
      <c r="Y327" s="79"/>
      <c r="Z327" s="79"/>
      <c r="AA327" s="85" t="s">
        <v>1187</v>
      </c>
      <c r="AB327" s="79"/>
      <c r="AC327" s="79" t="b">
        <v>0</v>
      </c>
      <c r="AD327" s="79">
        <v>0</v>
      </c>
      <c r="AE327" s="85" t="s">
        <v>1289</v>
      </c>
      <c r="AF327" s="79" t="b">
        <v>0</v>
      </c>
      <c r="AG327" s="79" t="s">
        <v>1302</v>
      </c>
      <c r="AH327" s="79"/>
      <c r="AI327" s="85" t="s">
        <v>1289</v>
      </c>
      <c r="AJ327" s="79" t="b">
        <v>0</v>
      </c>
      <c r="AK327" s="79">
        <v>0</v>
      </c>
      <c r="AL327" s="85" t="s">
        <v>1289</v>
      </c>
      <c r="AM327" s="79" t="s">
        <v>1307</v>
      </c>
      <c r="AN327" s="79" t="b">
        <v>0</v>
      </c>
      <c r="AO327" s="85" t="s">
        <v>1187</v>
      </c>
      <c r="AP327" s="79" t="s">
        <v>176</v>
      </c>
      <c r="AQ327" s="79">
        <v>0</v>
      </c>
      <c r="AR327" s="79">
        <v>0</v>
      </c>
      <c r="AS327" s="79"/>
      <c r="AT327" s="79"/>
      <c r="AU327" s="79"/>
      <c r="AV327" s="79"/>
      <c r="AW327" s="79"/>
      <c r="AX327" s="79"/>
      <c r="AY327" s="79"/>
      <c r="AZ327" s="79"/>
      <c r="BA327">
        <v>9</v>
      </c>
      <c r="BB327" s="78" t="str">
        <f>REPLACE(INDEX(GroupVertices[Group],MATCH(Edges[[#This Row],[Vertex 1]],GroupVertices[Vertex],0)),1,1,"")</f>
        <v>2</v>
      </c>
      <c r="BC327" s="78" t="str">
        <f>REPLACE(INDEX(GroupVertices[Group],MATCH(Edges[[#This Row],[Vertex 2]],GroupVertices[Vertex],0)),1,1,"")</f>
        <v>1</v>
      </c>
      <c r="BD327" s="48"/>
      <c r="BE327" s="49"/>
      <c r="BF327" s="48"/>
      <c r="BG327" s="49"/>
      <c r="BH327" s="48"/>
      <c r="BI327" s="49"/>
      <c r="BJ327" s="48"/>
      <c r="BK327" s="49"/>
      <c r="BL327" s="48"/>
    </row>
    <row r="328" spans="1:64" ht="15">
      <c r="A328" s="64" t="s">
        <v>301</v>
      </c>
      <c r="B328" s="64" t="s">
        <v>309</v>
      </c>
      <c r="C328" s="65" t="s">
        <v>3748</v>
      </c>
      <c r="D328" s="66">
        <v>4.166666666666667</v>
      </c>
      <c r="E328" s="67" t="s">
        <v>136</v>
      </c>
      <c r="F328" s="68">
        <v>31.166666666666668</v>
      </c>
      <c r="G328" s="65"/>
      <c r="H328" s="69"/>
      <c r="I328" s="70"/>
      <c r="J328" s="70"/>
      <c r="K328" s="34" t="s">
        <v>65</v>
      </c>
      <c r="L328" s="77">
        <v>328</v>
      </c>
      <c r="M328" s="77"/>
      <c r="N328" s="72"/>
      <c r="O328" s="79" t="s">
        <v>418</v>
      </c>
      <c r="P328" s="81">
        <v>43503.595729166664</v>
      </c>
      <c r="Q328" s="79" t="s">
        <v>526</v>
      </c>
      <c r="R328" s="82" t="s">
        <v>642</v>
      </c>
      <c r="S328" s="79" t="s">
        <v>677</v>
      </c>
      <c r="T328" s="79"/>
      <c r="U328" s="79"/>
      <c r="V328" s="82" t="s">
        <v>823</v>
      </c>
      <c r="W328" s="81">
        <v>43503.595729166664</v>
      </c>
      <c r="X328" s="82" t="s">
        <v>964</v>
      </c>
      <c r="Y328" s="79"/>
      <c r="Z328" s="79"/>
      <c r="AA328" s="85" t="s">
        <v>1187</v>
      </c>
      <c r="AB328" s="79"/>
      <c r="AC328" s="79" t="b">
        <v>0</v>
      </c>
      <c r="AD328" s="79">
        <v>0</v>
      </c>
      <c r="AE328" s="85" t="s">
        <v>1289</v>
      </c>
      <c r="AF328" s="79" t="b">
        <v>0</v>
      </c>
      <c r="AG328" s="79" t="s">
        <v>1302</v>
      </c>
      <c r="AH328" s="79"/>
      <c r="AI328" s="85" t="s">
        <v>1289</v>
      </c>
      <c r="AJ328" s="79" t="b">
        <v>0</v>
      </c>
      <c r="AK328" s="79">
        <v>0</v>
      </c>
      <c r="AL328" s="85" t="s">
        <v>1289</v>
      </c>
      <c r="AM328" s="79" t="s">
        <v>1307</v>
      </c>
      <c r="AN328" s="79" t="b">
        <v>0</v>
      </c>
      <c r="AO328" s="85" t="s">
        <v>1187</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301</v>
      </c>
      <c r="B329" s="64" t="s">
        <v>292</v>
      </c>
      <c r="C329" s="65" t="s">
        <v>3752</v>
      </c>
      <c r="D329" s="66">
        <v>10</v>
      </c>
      <c r="E329" s="67" t="s">
        <v>136</v>
      </c>
      <c r="F329" s="68">
        <v>12</v>
      </c>
      <c r="G329" s="65"/>
      <c r="H329" s="69"/>
      <c r="I329" s="70"/>
      <c r="J329" s="70"/>
      <c r="K329" s="34" t="s">
        <v>65</v>
      </c>
      <c r="L329" s="77">
        <v>329</v>
      </c>
      <c r="M329" s="77"/>
      <c r="N329" s="72"/>
      <c r="O329" s="79" t="s">
        <v>418</v>
      </c>
      <c r="P329" s="81">
        <v>43503.675474537034</v>
      </c>
      <c r="Q329" s="79" t="s">
        <v>527</v>
      </c>
      <c r="R329" s="82" t="s">
        <v>650</v>
      </c>
      <c r="S329" s="79" t="s">
        <v>671</v>
      </c>
      <c r="T329" s="79" t="s">
        <v>720</v>
      </c>
      <c r="U329" s="79"/>
      <c r="V329" s="82" t="s">
        <v>823</v>
      </c>
      <c r="W329" s="81">
        <v>43503.675474537034</v>
      </c>
      <c r="X329" s="82" t="s">
        <v>965</v>
      </c>
      <c r="Y329" s="79"/>
      <c r="Z329" s="79"/>
      <c r="AA329" s="85" t="s">
        <v>1188</v>
      </c>
      <c r="AB329" s="79"/>
      <c r="AC329" s="79" t="b">
        <v>0</v>
      </c>
      <c r="AD329" s="79">
        <v>0</v>
      </c>
      <c r="AE329" s="85" t="s">
        <v>1289</v>
      </c>
      <c r="AF329" s="79" t="b">
        <v>0</v>
      </c>
      <c r="AG329" s="79" t="s">
        <v>1302</v>
      </c>
      <c r="AH329" s="79"/>
      <c r="AI329" s="85" t="s">
        <v>1289</v>
      </c>
      <c r="AJ329" s="79" t="b">
        <v>0</v>
      </c>
      <c r="AK329" s="79">
        <v>1</v>
      </c>
      <c r="AL329" s="85" t="s">
        <v>1253</v>
      </c>
      <c r="AM329" s="79" t="s">
        <v>1307</v>
      </c>
      <c r="AN329" s="79" t="b">
        <v>0</v>
      </c>
      <c r="AO329" s="85" t="s">
        <v>1253</v>
      </c>
      <c r="AP329" s="79" t="s">
        <v>176</v>
      </c>
      <c r="AQ329" s="79">
        <v>0</v>
      </c>
      <c r="AR329" s="79">
        <v>0</v>
      </c>
      <c r="AS329" s="79"/>
      <c r="AT329" s="79"/>
      <c r="AU329" s="79"/>
      <c r="AV329" s="79"/>
      <c r="AW329" s="79"/>
      <c r="AX329" s="79"/>
      <c r="AY329" s="79"/>
      <c r="AZ329" s="79"/>
      <c r="BA329">
        <v>9</v>
      </c>
      <c r="BB329" s="78" t="str">
        <f>REPLACE(INDEX(GroupVertices[Group],MATCH(Edges[[#This Row],[Vertex 1]],GroupVertices[Vertex],0)),1,1,"")</f>
        <v>2</v>
      </c>
      <c r="BC329" s="78" t="str">
        <f>REPLACE(INDEX(GroupVertices[Group],MATCH(Edges[[#This Row],[Vertex 2]],GroupVertices[Vertex],0)),1,1,"")</f>
        <v>1</v>
      </c>
      <c r="BD329" s="48"/>
      <c r="BE329" s="49"/>
      <c r="BF329" s="48"/>
      <c r="BG329" s="49"/>
      <c r="BH329" s="48"/>
      <c r="BI329" s="49"/>
      <c r="BJ329" s="48"/>
      <c r="BK329" s="49"/>
      <c r="BL329" s="48"/>
    </row>
    <row r="330" spans="1:64" ht="15">
      <c r="A330" s="64" t="s">
        <v>301</v>
      </c>
      <c r="B330" s="64" t="s">
        <v>303</v>
      </c>
      <c r="C330" s="65" t="s">
        <v>3753</v>
      </c>
      <c r="D330" s="66">
        <v>7.666666666666667</v>
      </c>
      <c r="E330" s="67" t="s">
        <v>136</v>
      </c>
      <c r="F330" s="68">
        <v>19.666666666666664</v>
      </c>
      <c r="G330" s="65"/>
      <c r="H330" s="69"/>
      <c r="I330" s="70"/>
      <c r="J330" s="70"/>
      <c r="K330" s="34" t="s">
        <v>66</v>
      </c>
      <c r="L330" s="77">
        <v>330</v>
      </c>
      <c r="M330" s="77"/>
      <c r="N330" s="72"/>
      <c r="O330" s="79" t="s">
        <v>418</v>
      </c>
      <c r="P330" s="81">
        <v>43503.675474537034</v>
      </c>
      <c r="Q330" s="79" t="s">
        <v>527</v>
      </c>
      <c r="R330" s="82" t="s">
        <v>650</v>
      </c>
      <c r="S330" s="79" t="s">
        <v>671</v>
      </c>
      <c r="T330" s="79" t="s">
        <v>720</v>
      </c>
      <c r="U330" s="79"/>
      <c r="V330" s="82" t="s">
        <v>823</v>
      </c>
      <c r="W330" s="81">
        <v>43503.675474537034</v>
      </c>
      <c r="X330" s="82" t="s">
        <v>965</v>
      </c>
      <c r="Y330" s="79"/>
      <c r="Z330" s="79"/>
      <c r="AA330" s="85" t="s">
        <v>1188</v>
      </c>
      <c r="AB330" s="79"/>
      <c r="AC330" s="79" t="b">
        <v>0</v>
      </c>
      <c r="AD330" s="79">
        <v>0</v>
      </c>
      <c r="AE330" s="85" t="s">
        <v>1289</v>
      </c>
      <c r="AF330" s="79" t="b">
        <v>0</v>
      </c>
      <c r="AG330" s="79" t="s">
        <v>1302</v>
      </c>
      <c r="AH330" s="79"/>
      <c r="AI330" s="85" t="s">
        <v>1289</v>
      </c>
      <c r="AJ330" s="79" t="b">
        <v>0</v>
      </c>
      <c r="AK330" s="79">
        <v>1</v>
      </c>
      <c r="AL330" s="85" t="s">
        <v>1253</v>
      </c>
      <c r="AM330" s="79" t="s">
        <v>1307</v>
      </c>
      <c r="AN330" s="79" t="b">
        <v>0</v>
      </c>
      <c r="AO330" s="85" t="s">
        <v>1253</v>
      </c>
      <c r="AP330" s="79" t="s">
        <v>176</v>
      </c>
      <c r="AQ330" s="79">
        <v>0</v>
      </c>
      <c r="AR330" s="79">
        <v>0</v>
      </c>
      <c r="AS330" s="79"/>
      <c r="AT330" s="79"/>
      <c r="AU330" s="79"/>
      <c r="AV330" s="79"/>
      <c r="AW330" s="79"/>
      <c r="AX330" s="79"/>
      <c r="AY330" s="79"/>
      <c r="AZ330" s="79"/>
      <c r="BA330">
        <v>5</v>
      </c>
      <c r="BB330" s="78" t="str">
        <f>REPLACE(INDEX(GroupVertices[Group],MATCH(Edges[[#This Row],[Vertex 1]],GroupVertices[Vertex],0)),1,1,"")</f>
        <v>2</v>
      </c>
      <c r="BC330" s="78" t="str">
        <f>REPLACE(INDEX(GroupVertices[Group],MATCH(Edges[[#This Row],[Vertex 2]],GroupVertices[Vertex],0)),1,1,"")</f>
        <v>2</v>
      </c>
      <c r="BD330" s="48">
        <v>0</v>
      </c>
      <c r="BE330" s="49">
        <v>0</v>
      </c>
      <c r="BF330" s="48">
        <v>0</v>
      </c>
      <c r="BG330" s="49">
        <v>0</v>
      </c>
      <c r="BH330" s="48">
        <v>0</v>
      </c>
      <c r="BI330" s="49">
        <v>0</v>
      </c>
      <c r="BJ330" s="48">
        <v>13</v>
      </c>
      <c r="BK330" s="49">
        <v>100</v>
      </c>
      <c r="BL330" s="48">
        <v>13</v>
      </c>
    </row>
    <row r="331" spans="1:64" ht="15">
      <c r="A331" s="64" t="s">
        <v>301</v>
      </c>
      <c r="B331" s="64" t="s">
        <v>292</v>
      </c>
      <c r="C331" s="65" t="s">
        <v>3752</v>
      </c>
      <c r="D331" s="66">
        <v>10</v>
      </c>
      <c r="E331" s="67" t="s">
        <v>136</v>
      </c>
      <c r="F331" s="68">
        <v>12</v>
      </c>
      <c r="G331" s="65"/>
      <c r="H331" s="69"/>
      <c r="I331" s="70"/>
      <c r="J331" s="70"/>
      <c r="K331" s="34" t="s">
        <v>65</v>
      </c>
      <c r="L331" s="77">
        <v>331</v>
      </c>
      <c r="M331" s="77"/>
      <c r="N331" s="72"/>
      <c r="O331" s="79" t="s">
        <v>418</v>
      </c>
      <c r="P331" s="81">
        <v>43503.7244212963</v>
      </c>
      <c r="Q331" s="79" t="s">
        <v>522</v>
      </c>
      <c r="R331" s="82" t="s">
        <v>646</v>
      </c>
      <c r="S331" s="79" t="s">
        <v>697</v>
      </c>
      <c r="T331" s="79"/>
      <c r="U331" s="79"/>
      <c r="V331" s="82" t="s">
        <v>823</v>
      </c>
      <c r="W331" s="81">
        <v>43503.7244212963</v>
      </c>
      <c r="X331" s="82" t="s">
        <v>960</v>
      </c>
      <c r="Y331" s="79"/>
      <c r="Z331" s="79"/>
      <c r="AA331" s="85" t="s">
        <v>1183</v>
      </c>
      <c r="AB331" s="79"/>
      <c r="AC331" s="79" t="b">
        <v>0</v>
      </c>
      <c r="AD331" s="79">
        <v>1</v>
      </c>
      <c r="AE331" s="85" t="s">
        <v>1289</v>
      </c>
      <c r="AF331" s="79" t="b">
        <v>0</v>
      </c>
      <c r="AG331" s="79" t="s">
        <v>1302</v>
      </c>
      <c r="AH331" s="79"/>
      <c r="AI331" s="85" t="s">
        <v>1289</v>
      </c>
      <c r="AJ331" s="79" t="b">
        <v>0</v>
      </c>
      <c r="AK331" s="79">
        <v>2</v>
      </c>
      <c r="AL331" s="85" t="s">
        <v>1289</v>
      </c>
      <c r="AM331" s="79" t="s">
        <v>1307</v>
      </c>
      <c r="AN331" s="79" t="b">
        <v>0</v>
      </c>
      <c r="AO331" s="85" t="s">
        <v>1183</v>
      </c>
      <c r="AP331" s="79" t="s">
        <v>176</v>
      </c>
      <c r="AQ331" s="79">
        <v>0</v>
      </c>
      <c r="AR331" s="79">
        <v>0</v>
      </c>
      <c r="AS331" s="79"/>
      <c r="AT331" s="79"/>
      <c r="AU331" s="79"/>
      <c r="AV331" s="79"/>
      <c r="AW331" s="79"/>
      <c r="AX331" s="79"/>
      <c r="AY331" s="79"/>
      <c r="AZ331" s="79"/>
      <c r="BA331">
        <v>9</v>
      </c>
      <c r="BB331" s="78" t="str">
        <f>REPLACE(INDEX(GroupVertices[Group],MATCH(Edges[[#This Row],[Vertex 1]],GroupVertices[Vertex],0)),1,1,"")</f>
        <v>2</v>
      </c>
      <c r="BC331" s="78" t="str">
        <f>REPLACE(INDEX(GroupVertices[Group],MATCH(Edges[[#This Row],[Vertex 2]],GroupVertices[Vertex],0)),1,1,"")</f>
        <v>1</v>
      </c>
      <c r="BD331" s="48"/>
      <c r="BE331" s="49"/>
      <c r="BF331" s="48"/>
      <c r="BG331" s="49"/>
      <c r="BH331" s="48"/>
      <c r="BI331" s="49"/>
      <c r="BJ331" s="48"/>
      <c r="BK331" s="49"/>
      <c r="BL331" s="48"/>
    </row>
    <row r="332" spans="1:64" ht="15">
      <c r="A332" s="64" t="s">
        <v>301</v>
      </c>
      <c r="B332" s="64" t="s">
        <v>303</v>
      </c>
      <c r="C332" s="65" t="s">
        <v>3753</v>
      </c>
      <c r="D332" s="66">
        <v>7.666666666666667</v>
      </c>
      <c r="E332" s="67" t="s">
        <v>136</v>
      </c>
      <c r="F332" s="68">
        <v>19.666666666666664</v>
      </c>
      <c r="G332" s="65"/>
      <c r="H332" s="69"/>
      <c r="I332" s="70"/>
      <c r="J332" s="70"/>
      <c r="K332" s="34" t="s">
        <v>66</v>
      </c>
      <c r="L332" s="77">
        <v>332</v>
      </c>
      <c r="M332" s="77"/>
      <c r="N332" s="72"/>
      <c r="O332" s="79" t="s">
        <v>418</v>
      </c>
      <c r="P332" s="81">
        <v>43503.7244212963</v>
      </c>
      <c r="Q332" s="79" t="s">
        <v>522</v>
      </c>
      <c r="R332" s="82" t="s">
        <v>646</v>
      </c>
      <c r="S332" s="79" t="s">
        <v>697</v>
      </c>
      <c r="T332" s="79"/>
      <c r="U332" s="79"/>
      <c r="V332" s="82" t="s">
        <v>823</v>
      </c>
      <c r="W332" s="81">
        <v>43503.7244212963</v>
      </c>
      <c r="X332" s="82" t="s">
        <v>960</v>
      </c>
      <c r="Y332" s="79"/>
      <c r="Z332" s="79"/>
      <c r="AA332" s="85" t="s">
        <v>1183</v>
      </c>
      <c r="AB332" s="79"/>
      <c r="AC332" s="79" t="b">
        <v>0</v>
      </c>
      <c r="AD332" s="79">
        <v>1</v>
      </c>
      <c r="AE332" s="85" t="s">
        <v>1289</v>
      </c>
      <c r="AF332" s="79" t="b">
        <v>0</v>
      </c>
      <c r="AG332" s="79" t="s">
        <v>1302</v>
      </c>
      <c r="AH332" s="79"/>
      <c r="AI332" s="85" t="s">
        <v>1289</v>
      </c>
      <c r="AJ332" s="79" t="b">
        <v>0</v>
      </c>
      <c r="AK332" s="79">
        <v>2</v>
      </c>
      <c r="AL332" s="85" t="s">
        <v>1289</v>
      </c>
      <c r="AM332" s="79" t="s">
        <v>1307</v>
      </c>
      <c r="AN332" s="79" t="b">
        <v>0</v>
      </c>
      <c r="AO332" s="85" t="s">
        <v>1183</v>
      </c>
      <c r="AP332" s="79" t="s">
        <v>176</v>
      </c>
      <c r="AQ332" s="79">
        <v>0</v>
      </c>
      <c r="AR332" s="79">
        <v>0</v>
      </c>
      <c r="AS332" s="79"/>
      <c r="AT332" s="79"/>
      <c r="AU332" s="79"/>
      <c r="AV332" s="79"/>
      <c r="AW332" s="79"/>
      <c r="AX332" s="79"/>
      <c r="AY332" s="79"/>
      <c r="AZ332" s="79"/>
      <c r="BA332">
        <v>5</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301</v>
      </c>
      <c r="B333" s="64" t="s">
        <v>292</v>
      </c>
      <c r="C333" s="65" t="s">
        <v>3752</v>
      </c>
      <c r="D333" s="66">
        <v>10</v>
      </c>
      <c r="E333" s="67" t="s">
        <v>136</v>
      </c>
      <c r="F333" s="68">
        <v>12</v>
      </c>
      <c r="G333" s="65"/>
      <c r="H333" s="69"/>
      <c r="I333" s="70"/>
      <c r="J333" s="70"/>
      <c r="K333" s="34" t="s">
        <v>65</v>
      </c>
      <c r="L333" s="77">
        <v>333</v>
      </c>
      <c r="M333" s="77"/>
      <c r="N333" s="72"/>
      <c r="O333" s="79" t="s">
        <v>418</v>
      </c>
      <c r="P333" s="81">
        <v>43503.8669212963</v>
      </c>
      <c r="Q333" s="79" t="s">
        <v>528</v>
      </c>
      <c r="R333" s="82" t="s">
        <v>642</v>
      </c>
      <c r="S333" s="79" t="s">
        <v>677</v>
      </c>
      <c r="T333" s="79"/>
      <c r="U333" s="79"/>
      <c r="V333" s="82" t="s">
        <v>823</v>
      </c>
      <c r="W333" s="81">
        <v>43503.8669212963</v>
      </c>
      <c r="X333" s="82" t="s">
        <v>966</v>
      </c>
      <c r="Y333" s="79"/>
      <c r="Z333" s="79"/>
      <c r="AA333" s="85" t="s">
        <v>1189</v>
      </c>
      <c r="AB333" s="79"/>
      <c r="AC333" s="79" t="b">
        <v>0</v>
      </c>
      <c r="AD333" s="79">
        <v>0</v>
      </c>
      <c r="AE333" s="85" t="s">
        <v>1289</v>
      </c>
      <c r="AF333" s="79" t="b">
        <v>0</v>
      </c>
      <c r="AG333" s="79" t="s">
        <v>1302</v>
      </c>
      <c r="AH333" s="79"/>
      <c r="AI333" s="85" t="s">
        <v>1289</v>
      </c>
      <c r="AJ333" s="79" t="b">
        <v>0</v>
      </c>
      <c r="AK333" s="79">
        <v>3</v>
      </c>
      <c r="AL333" s="85" t="s">
        <v>1216</v>
      </c>
      <c r="AM333" s="79" t="s">
        <v>1307</v>
      </c>
      <c r="AN333" s="79" t="b">
        <v>0</v>
      </c>
      <c r="AO333" s="85" t="s">
        <v>1216</v>
      </c>
      <c r="AP333" s="79" t="s">
        <v>176</v>
      </c>
      <c r="AQ333" s="79">
        <v>0</v>
      </c>
      <c r="AR333" s="79">
        <v>0</v>
      </c>
      <c r="AS333" s="79"/>
      <c r="AT333" s="79"/>
      <c r="AU333" s="79"/>
      <c r="AV333" s="79"/>
      <c r="AW333" s="79"/>
      <c r="AX333" s="79"/>
      <c r="AY333" s="79"/>
      <c r="AZ333" s="79"/>
      <c r="BA333">
        <v>9</v>
      </c>
      <c r="BB333" s="78" t="str">
        <f>REPLACE(INDEX(GroupVertices[Group],MATCH(Edges[[#This Row],[Vertex 1]],GroupVertices[Vertex],0)),1,1,"")</f>
        <v>2</v>
      </c>
      <c r="BC333" s="78" t="str">
        <f>REPLACE(INDEX(GroupVertices[Group],MATCH(Edges[[#This Row],[Vertex 2]],GroupVertices[Vertex],0)),1,1,"")</f>
        <v>1</v>
      </c>
      <c r="BD333" s="48"/>
      <c r="BE333" s="49"/>
      <c r="BF333" s="48"/>
      <c r="BG333" s="49"/>
      <c r="BH333" s="48"/>
      <c r="BI333" s="49"/>
      <c r="BJ333" s="48"/>
      <c r="BK333" s="49"/>
      <c r="BL333" s="48"/>
    </row>
    <row r="334" spans="1:64" ht="15">
      <c r="A334" s="64" t="s">
        <v>301</v>
      </c>
      <c r="B334" s="64" t="s">
        <v>309</v>
      </c>
      <c r="C334" s="65" t="s">
        <v>3748</v>
      </c>
      <c r="D334" s="66">
        <v>4.166666666666667</v>
      </c>
      <c r="E334" s="67" t="s">
        <v>136</v>
      </c>
      <c r="F334" s="68">
        <v>31.166666666666668</v>
      </c>
      <c r="G334" s="65"/>
      <c r="H334" s="69"/>
      <c r="I334" s="70"/>
      <c r="J334" s="70"/>
      <c r="K334" s="34" t="s">
        <v>65</v>
      </c>
      <c r="L334" s="77">
        <v>334</v>
      </c>
      <c r="M334" s="77"/>
      <c r="N334" s="72"/>
      <c r="O334" s="79" t="s">
        <v>418</v>
      </c>
      <c r="P334" s="81">
        <v>43503.8669212963</v>
      </c>
      <c r="Q334" s="79" t="s">
        <v>528</v>
      </c>
      <c r="R334" s="82" t="s">
        <v>642</v>
      </c>
      <c r="S334" s="79" t="s">
        <v>677</v>
      </c>
      <c r="T334" s="79"/>
      <c r="U334" s="79"/>
      <c r="V334" s="82" t="s">
        <v>823</v>
      </c>
      <c r="W334" s="81">
        <v>43503.8669212963</v>
      </c>
      <c r="X334" s="82" t="s">
        <v>966</v>
      </c>
      <c r="Y334" s="79"/>
      <c r="Z334" s="79"/>
      <c r="AA334" s="85" t="s">
        <v>1189</v>
      </c>
      <c r="AB334" s="79"/>
      <c r="AC334" s="79" t="b">
        <v>0</v>
      </c>
      <c r="AD334" s="79">
        <v>0</v>
      </c>
      <c r="AE334" s="85" t="s">
        <v>1289</v>
      </c>
      <c r="AF334" s="79" t="b">
        <v>0</v>
      </c>
      <c r="AG334" s="79" t="s">
        <v>1302</v>
      </c>
      <c r="AH334" s="79"/>
      <c r="AI334" s="85" t="s">
        <v>1289</v>
      </c>
      <c r="AJ334" s="79" t="b">
        <v>0</v>
      </c>
      <c r="AK334" s="79">
        <v>3</v>
      </c>
      <c r="AL334" s="85" t="s">
        <v>1216</v>
      </c>
      <c r="AM334" s="79" t="s">
        <v>1307</v>
      </c>
      <c r="AN334" s="79" t="b">
        <v>0</v>
      </c>
      <c r="AO334" s="85" t="s">
        <v>1216</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301</v>
      </c>
      <c r="B335" s="64" t="s">
        <v>308</v>
      </c>
      <c r="C335" s="65" t="s">
        <v>3749</v>
      </c>
      <c r="D335" s="66">
        <v>6.5</v>
      </c>
      <c r="E335" s="67" t="s">
        <v>136</v>
      </c>
      <c r="F335" s="68">
        <v>23.5</v>
      </c>
      <c r="G335" s="65"/>
      <c r="H335" s="69"/>
      <c r="I335" s="70"/>
      <c r="J335" s="70"/>
      <c r="K335" s="34" t="s">
        <v>65</v>
      </c>
      <c r="L335" s="77">
        <v>335</v>
      </c>
      <c r="M335" s="77"/>
      <c r="N335" s="72"/>
      <c r="O335" s="79" t="s">
        <v>418</v>
      </c>
      <c r="P335" s="81">
        <v>43503.8669212963</v>
      </c>
      <c r="Q335" s="79" t="s">
        <v>528</v>
      </c>
      <c r="R335" s="82" t="s">
        <v>642</v>
      </c>
      <c r="S335" s="79" t="s">
        <v>677</v>
      </c>
      <c r="T335" s="79"/>
      <c r="U335" s="79"/>
      <c r="V335" s="82" t="s">
        <v>823</v>
      </c>
      <c r="W335" s="81">
        <v>43503.8669212963</v>
      </c>
      <c r="X335" s="82" t="s">
        <v>966</v>
      </c>
      <c r="Y335" s="79"/>
      <c r="Z335" s="79"/>
      <c r="AA335" s="85" t="s">
        <v>1189</v>
      </c>
      <c r="AB335" s="79"/>
      <c r="AC335" s="79" t="b">
        <v>0</v>
      </c>
      <c r="AD335" s="79">
        <v>0</v>
      </c>
      <c r="AE335" s="85" t="s">
        <v>1289</v>
      </c>
      <c r="AF335" s="79" t="b">
        <v>0</v>
      </c>
      <c r="AG335" s="79" t="s">
        <v>1302</v>
      </c>
      <c r="AH335" s="79"/>
      <c r="AI335" s="85" t="s">
        <v>1289</v>
      </c>
      <c r="AJ335" s="79" t="b">
        <v>0</v>
      </c>
      <c r="AK335" s="79">
        <v>3</v>
      </c>
      <c r="AL335" s="85" t="s">
        <v>1216</v>
      </c>
      <c r="AM335" s="79" t="s">
        <v>1307</v>
      </c>
      <c r="AN335" s="79" t="b">
        <v>0</v>
      </c>
      <c r="AO335" s="85" t="s">
        <v>1216</v>
      </c>
      <c r="AP335" s="79" t="s">
        <v>176</v>
      </c>
      <c r="AQ335" s="79">
        <v>0</v>
      </c>
      <c r="AR335" s="79">
        <v>0</v>
      </c>
      <c r="AS335" s="79"/>
      <c r="AT335" s="79"/>
      <c r="AU335" s="79"/>
      <c r="AV335" s="79"/>
      <c r="AW335" s="79"/>
      <c r="AX335" s="79"/>
      <c r="AY335" s="79"/>
      <c r="AZ335" s="79"/>
      <c r="BA335">
        <v>4</v>
      </c>
      <c r="BB335" s="78" t="str">
        <f>REPLACE(INDEX(GroupVertices[Group],MATCH(Edges[[#This Row],[Vertex 1]],GroupVertices[Vertex],0)),1,1,"")</f>
        <v>2</v>
      </c>
      <c r="BC335" s="78" t="str">
        <f>REPLACE(INDEX(GroupVertices[Group],MATCH(Edges[[#This Row],[Vertex 2]],GroupVertices[Vertex],0)),1,1,"")</f>
        <v>2</v>
      </c>
      <c r="BD335" s="48">
        <v>0</v>
      </c>
      <c r="BE335" s="49">
        <v>0</v>
      </c>
      <c r="BF335" s="48">
        <v>0</v>
      </c>
      <c r="BG335" s="49">
        <v>0</v>
      </c>
      <c r="BH335" s="48">
        <v>0</v>
      </c>
      <c r="BI335" s="49">
        <v>0</v>
      </c>
      <c r="BJ335" s="48">
        <v>14</v>
      </c>
      <c r="BK335" s="49">
        <v>100</v>
      </c>
      <c r="BL335" s="48">
        <v>14</v>
      </c>
    </row>
    <row r="336" spans="1:64" ht="15">
      <c r="A336" s="64" t="s">
        <v>301</v>
      </c>
      <c r="B336" s="64" t="s">
        <v>304</v>
      </c>
      <c r="C336" s="65" t="s">
        <v>3748</v>
      </c>
      <c r="D336" s="66">
        <v>4.166666666666667</v>
      </c>
      <c r="E336" s="67" t="s">
        <v>136</v>
      </c>
      <c r="F336" s="68">
        <v>31.166666666666668</v>
      </c>
      <c r="G336" s="65"/>
      <c r="H336" s="69"/>
      <c r="I336" s="70"/>
      <c r="J336" s="70"/>
      <c r="K336" s="34" t="s">
        <v>65</v>
      </c>
      <c r="L336" s="77">
        <v>336</v>
      </c>
      <c r="M336" s="77"/>
      <c r="N336" s="72"/>
      <c r="O336" s="79" t="s">
        <v>418</v>
      </c>
      <c r="P336" s="81">
        <v>43510.920277777775</v>
      </c>
      <c r="Q336" s="79" t="s">
        <v>430</v>
      </c>
      <c r="R336" s="82" t="s">
        <v>602</v>
      </c>
      <c r="S336" s="79" t="s">
        <v>672</v>
      </c>
      <c r="T336" s="79" t="s">
        <v>703</v>
      </c>
      <c r="U336" s="79"/>
      <c r="V336" s="82" t="s">
        <v>823</v>
      </c>
      <c r="W336" s="81">
        <v>43510.920277777775</v>
      </c>
      <c r="X336" s="82" t="s">
        <v>967</v>
      </c>
      <c r="Y336" s="79"/>
      <c r="Z336" s="79"/>
      <c r="AA336" s="85" t="s">
        <v>1190</v>
      </c>
      <c r="AB336" s="79"/>
      <c r="AC336" s="79" t="b">
        <v>0</v>
      </c>
      <c r="AD336" s="79">
        <v>0</v>
      </c>
      <c r="AE336" s="85" t="s">
        <v>1289</v>
      </c>
      <c r="AF336" s="79" t="b">
        <v>0</v>
      </c>
      <c r="AG336" s="79" t="s">
        <v>1302</v>
      </c>
      <c r="AH336" s="79"/>
      <c r="AI336" s="85" t="s">
        <v>1289</v>
      </c>
      <c r="AJ336" s="79" t="b">
        <v>0</v>
      </c>
      <c r="AK336" s="79">
        <v>3</v>
      </c>
      <c r="AL336" s="85" t="s">
        <v>1196</v>
      </c>
      <c r="AM336" s="79" t="s">
        <v>1304</v>
      </c>
      <c r="AN336" s="79" t="b">
        <v>0</v>
      </c>
      <c r="AO336" s="85" t="s">
        <v>1196</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301</v>
      </c>
      <c r="B337" s="64" t="s">
        <v>305</v>
      </c>
      <c r="C337" s="65" t="s">
        <v>3748</v>
      </c>
      <c r="D337" s="66">
        <v>4.166666666666667</v>
      </c>
      <c r="E337" s="67" t="s">
        <v>136</v>
      </c>
      <c r="F337" s="68">
        <v>31.166666666666668</v>
      </c>
      <c r="G337" s="65"/>
      <c r="H337" s="69"/>
      <c r="I337" s="70"/>
      <c r="J337" s="70"/>
      <c r="K337" s="34" t="s">
        <v>65</v>
      </c>
      <c r="L337" s="77">
        <v>337</v>
      </c>
      <c r="M337" s="77"/>
      <c r="N337" s="72"/>
      <c r="O337" s="79" t="s">
        <v>418</v>
      </c>
      <c r="P337" s="81">
        <v>43510.920277777775</v>
      </c>
      <c r="Q337" s="79" t="s">
        <v>430</v>
      </c>
      <c r="R337" s="82" t="s">
        <v>602</v>
      </c>
      <c r="S337" s="79" t="s">
        <v>672</v>
      </c>
      <c r="T337" s="79" t="s">
        <v>703</v>
      </c>
      <c r="U337" s="79"/>
      <c r="V337" s="82" t="s">
        <v>823</v>
      </c>
      <c r="W337" s="81">
        <v>43510.920277777775</v>
      </c>
      <c r="X337" s="82" t="s">
        <v>967</v>
      </c>
      <c r="Y337" s="79"/>
      <c r="Z337" s="79"/>
      <c r="AA337" s="85" t="s">
        <v>1190</v>
      </c>
      <c r="AB337" s="79"/>
      <c r="AC337" s="79" t="b">
        <v>0</v>
      </c>
      <c r="AD337" s="79">
        <v>0</v>
      </c>
      <c r="AE337" s="85" t="s">
        <v>1289</v>
      </c>
      <c r="AF337" s="79" t="b">
        <v>0</v>
      </c>
      <c r="AG337" s="79" t="s">
        <v>1302</v>
      </c>
      <c r="AH337" s="79"/>
      <c r="AI337" s="85" t="s">
        <v>1289</v>
      </c>
      <c r="AJ337" s="79" t="b">
        <v>0</v>
      </c>
      <c r="AK337" s="79">
        <v>3</v>
      </c>
      <c r="AL337" s="85" t="s">
        <v>1196</v>
      </c>
      <c r="AM337" s="79" t="s">
        <v>1304</v>
      </c>
      <c r="AN337" s="79" t="b">
        <v>0</v>
      </c>
      <c r="AO337" s="85" t="s">
        <v>1196</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2</v>
      </c>
      <c r="BC337" s="78" t="str">
        <f>REPLACE(INDEX(GroupVertices[Group],MATCH(Edges[[#This Row],[Vertex 2]],GroupVertices[Vertex],0)),1,1,"")</f>
        <v>2</v>
      </c>
      <c r="BD337" s="48">
        <v>0</v>
      </c>
      <c r="BE337" s="49">
        <v>0</v>
      </c>
      <c r="BF337" s="48">
        <v>0</v>
      </c>
      <c r="BG337" s="49">
        <v>0</v>
      </c>
      <c r="BH337" s="48">
        <v>0</v>
      </c>
      <c r="BI337" s="49">
        <v>0</v>
      </c>
      <c r="BJ337" s="48">
        <v>14</v>
      </c>
      <c r="BK337" s="49">
        <v>100</v>
      </c>
      <c r="BL337" s="48">
        <v>14</v>
      </c>
    </row>
    <row r="338" spans="1:64" ht="15">
      <c r="A338" s="64" t="s">
        <v>301</v>
      </c>
      <c r="B338" s="64" t="s">
        <v>305</v>
      </c>
      <c r="C338" s="65" t="s">
        <v>3748</v>
      </c>
      <c r="D338" s="66">
        <v>4.166666666666667</v>
      </c>
      <c r="E338" s="67" t="s">
        <v>136</v>
      </c>
      <c r="F338" s="68">
        <v>31.166666666666668</v>
      </c>
      <c r="G338" s="65"/>
      <c r="H338" s="69"/>
      <c r="I338" s="70"/>
      <c r="J338" s="70"/>
      <c r="K338" s="34" t="s">
        <v>65</v>
      </c>
      <c r="L338" s="77">
        <v>338</v>
      </c>
      <c r="M338" s="77"/>
      <c r="N338" s="72"/>
      <c r="O338" s="79" t="s">
        <v>418</v>
      </c>
      <c r="P338" s="81">
        <v>43511.60030092593</v>
      </c>
      <c r="Q338" s="79" t="s">
        <v>529</v>
      </c>
      <c r="R338" s="82" t="s">
        <v>602</v>
      </c>
      <c r="S338" s="79" t="s">
        <v>672</v>
      </c>
      <c r="T338" s="79"/>
      <c r="U338" s="79"/>
      <c r="V338" s="82" t="s">
        <v>823</v>
      </c>
      <c r="W338" s="81">
        <v>43511.60030092593</v>
      </c>
      <c r="X338" s="82" t="s">
        <v>968</v>
      </c>
      <c r="Y338" s="79"/>
      <c r="Z338" s="79"/>
      <c r="AA338" s="85" t="s">
        <v>1191</v>
      </c>
      <c r="AB338" s="79"/>
      <c r="AC338" s="79" t="b">
        <v>0</v>
      </c>
      <c r="AD338" s="79">
        <v>0</v>
      </c>
      <c r="AE338" s="85" t="s">
        <v>1289</v>
      </c>
      <c r="AF338" s="79" t="b">
        <v>0</v>
      </c>
      <c r="AG338" s="79" t="s">
        <v>1302</v>
      </c>
      <c r="AH338" s="79"/>
      <c r="AI338" s="85" t="s">
        <v>1289</v>
      </c>
      <c r="AJ338" s="79" t="b">
        <v>0</v>
      </c>
      <c r="AK338" s="79">
        <v>0</v>
      </c>
      <c r="AL338" s="85" t="s">
        <v>1289</v>
      </c>
      <c r="AM338" s="79" t="s">
        <v>1307</v>
      </c>
      <c r="AN338" s="79" t="b">
        <v>0</v>
      </c>
      <c r="AO338" s="85" t="s">
        <v>1191</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2</v>
      </c>
      <c r="BC338" s="78" t="str">
        <f>REPLACE(INDEX(GroupVertices[Group],MATCH(Edges[[#This Row],[Vertex 2]],GroupVertices[Vertex],0)),1,1,"")</f>
        <v>2</v>
      </c>
      <c r="BD338" s="48">
        <v>1</v>
      </c>
      <c r="BE338" s="49">
        <v>2.7777777777777777</v>
      </c>
      <c r="BF338" s="48">
        <v>0</v>
      </c>
      <c r="BG338" s="49">
        <v>0</v>
      </c>
      <c r="BH338" s="48">
        <v>0</v>
      </c>
      <c r="BI338" s="49">
        <v>0</v>
      </c>
      <c r="BJ338" s="48">
        <v>35</v>
      </c>
      <c r="BK338" s="49">
        <v>97.22222222222223</v>
      </c>
      <c r="BL338" s="48">
        <v>36</v>
      </c>
    </row>
    <row r="339" spans="1:64" ht="15">
      <c r="A339" s="64" t="s">
        <v>301</v>
      </c>
      <c r="B339" s="64" t="s">
        <v>304</v>
      </c>
      <c r="C339" s="65" t="s">
        <v>3748</v>
      </c>
      <c r="D339" s="66">
        <v>4.166666666666667</v>
      </c>
      <c r="E339" s="67" t="s">
        <v>136</v>
      </c>
      <c r="F339" s="68">
        <v>31.166666666666668</v>
      </c>
      <c r="G339" s="65"/>
      <c r="H339" s="69"/>
      <c r="I339" s="70"/>
      <c r="J339" s="70"/>
      <c r="K339" s="34" t="s">
        <v>65</v>
      </c>
      <c r="L339" s="77">
        <v>339</v>
      </c>
      <c r="M339" s="77"/>
      <c r="N339" s="72"/>
      <c r="O339" s="79" t="s">
        <v>418</v>
      </c>
      <c r="P339" s="81">
        <v>43511.60030092593</v>
      </c>
      <c r="Q339" s="79" t="s">
        <v>529</v>
      </c>
      <c r="R339" s="82" t="s">
        <v>602</v>
      </c>
      <c r="S339" s="79" t="s">
        <v>672</v>
      </c>
      <c r="T339" s="79"/>
      <c r="U339" s="79"/>
      <c r="V339" s="82" t="s">
        <v>823</v>
      </c>
      <c r="W339" s="81">
        <v>43511.60030092593</v>
      </c>
      <c r="X339" s="82" t="s">
        <v>968</v>
      </c>
      <c r="Y339" s="79"/>
      <c r="Z339" s="79"/>
      <c r="AA339" s="85" t="s">
        <v>1191</v>
      </c>
      <c r="AB339" s="79"/>
      <c r="AC339" s="79" t="b">
        <v>0</v>
      </c>
      <c r="AD339" s="79">
        <v>0</v>
      </c>
      <c r="AE339" s="85" t="s">
        <v>1289</v>
      </c>
      <c r="AF339" s="79" t="b">
        <v>0</v>
      </c>
      <c r="AG339" s="79" t="s">
        <v>1302</v>
      </c>
      <c r="AH339" s="79"/>
      <c r="AI339" s="85" t="s">
        <v>1289</v>
      </c>
      <c r="AJ339" s="79" t="b">
        <v>0</v>
      </c>
      <c r="AK339" s="79">
        <v>0</v>
      </c>
      <c r="AL339" s="85" t="s">
        <v>1289</v>
      </c>
      <c r="AM339" s="79" t="s">
        <v>1307</v>
      </c>
      <c r="AN339" s="79" t="b">
        <v>0</v>
      </c>
      <c r="AO339" s="85" t="s">
        <v>1191</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2</v>
      </c>
      <c r="BC339" s="78" t="str">
        <f>REPLACE(INDEX(GroupVertices[Group],MATCH(Edges[[#This Row],[Vertex 2]],GroupVertices[Vertex],0)),1,1,"")</f>
        <v>2</v>
      </c>
      <c r="BD339" s="48"/>
      <c r="BE339" s="49"/>
      <c r="BF339" s="48"/>
      <c r="BG339" s="49"/>
      <c r="BH339" s="48"/>
      <c r="BI339" s="49"/>
      <c r="BJ339" s="48"/>
      <c r="BK339" s="49"/>
      <c r="BL339" s="48"/>
    </row>
    <row r="340" spans="1:64" ht="15">
      <c r="A340" s="64" t="s">
        <v>301</v>
      </c>
      <c r="B340" s="64" t="s">
        <v>292</v>
      </c>
      <c r="C340" s="65" t="s">
        <v>3752</v>
      </c>
      <c r="D340" s="66">
        <v>10</v>
      </c>
      <c r="E340" s="67" t="s">
        <v>136</v>
      </c>
      <c r="F340" s="68">
        <v>12</v>
      </c>
      <c r="G340" s="65"/>
      <c r="H340" s="69"/>
      <c r="I340" s="70"/>
      <c r="J340" s="70"/>
      <c r="K340" s="34" t="s">
        <v>65</v>
      </c>
      <c r="L340" s="77">
        <v>340</v>
      </c>
      <c r="M340" s="77"/>
      <c r="N340" s="72"/>
      <c r="O340" s="79" t="s">
        <v>418</v>
      </c>
      <c r="P340" s="81">
        <v>43511.60030092593</v>
      </c>
      <c r="Q340" s="79" t="s">
        <v>529</v>
      </c>
      <c r="R340" s="82" t="s">
        <v>602</v>
      </c>
      <c r="S340" s="79" t="s">
        <v>672</v>
      </c>
      <c r="T340" s="79"/>
      <c r="U340" s="79"/>
      <c r="V340" s="82" t="s">
        <v>823</v>
      </c>
      <c r="W340" s="81">
        <v>43511.60030092593</v>
      </c>
      <c r="X340" s="82" t="s">
        <v>968</v>
      </c>
      <c r="Y340" s="79"/>
      <c r="Z340" s="79"/>
      <c r="AA340" s="85" t="s">
        <v>1191</v>
      </c>
      <c r="AB340" s="79"/>
      <c r="AC340" s="79" t="b">
        <v>0</v>
      </c>
      <c r="AD340" s="79">
        <v>0</v>
      </c>
      <c r="AE340" s="85" t="s">
        <v>1289</v>
      </c>
      <c r="AF340" s="79" t="b">
        <v>0</v>
      </c>
      <c r="AG340" s="79" t="s">
        <v>1302</v>
      </c>
      <c r="AH340" s="79"/>
      <c r="AI340" s="85" t="s">
        <v>1289</v>
      </c>
      <c r="AJ340" s="79" t="b">
        <v>0</v>
      </c>
      <c r="AK340" s="79">
        <v>0</v>
      </c>
      <c r="AL340" s="85" t="s">
        <v>1289</v>
      </c>
      <c r="AM340" s="79" t="s">
        <v>1307</v>
      </c>
      <c r="AN340" s="79" t="b">
        <v>0</v>
      </c>
      <c r="AO340" s="85" t="s">
        <v>1191</v>
      </c>
      <c r="AP340" s="79" t="s">
        <v>176</v>
      </c>
      <c r="AQ340" s="79">
        <v>0</v>
      </c>
      <c r="AR340" s="79">
        <v>0</v>
      </c>
      <c r="AS340" s="79"/>
      <c r="AT340" s="79"/>
      <c r="AU340" s="79"/>
      <c r="AV340" s="79"/>
      <c r="AW340" s="79"/>
      <c r="AX340" s="79"/>
      <c r="AY340" s="79"/>
      <c r="AZ340" s="79"/>
      <c r="BA340">
        <v>9</v>
      </c>
      <c r="BB340" s="78" t="str">
        <f>REPLACE(INDEX(GroupVertices[Group],MATCH(Edges[[#This Row],[Vertex 1]],GroupVertices[Vertex],0)),1,1,"")</f>
        <v>2</v>
      </c>
      <c r="BC340" s="78" t="str">
        <f>REPLACE(INDEX(GroupVertices[Group],MATCH(Edges[[#This Row],[Vertex 2]],GroupVertices[Vertex],0)),1,1,"")</f>
        <v>1</v>
      </c>
      <c r="BD340" s="48"/>
      <c r="BE340" s="49"/>
      <c r="BF340" s="48"/>
      <c r="BG340" s="49"/>
      <c r="BH340" s="48"/>
      <c r="BI340" s="49"/>
      <c r="BJ340" s="48"/>
      <c r="BK340" s="49"/>
      <c r="BL340" s="48"/>
    </row>
    <row r="341" spans="1:64" ht="15">
      <c r="A341" s="64" t="s">
        <v>301</v>
      </c>
      <c r="B341" s="64" t="s">
        <v>308</v>
      </c>
      <c r="C341" s="65" t="s">
        <v>3749</v>
      </c>
      <c r="D341" s="66">
        <v>6.5</v>
      </c>
      <c r="E341" s="67" t="s">
        <v>136</v>
      </c>
      <c r="F341" s="68">
        <v>23.5</v>
      </c>
      <c r="G341" s="65"/>
      <c r="H341" s="69"/>
      <c r="I341" s="70"/>
      <c r="J341" s="70"/>
      <c r="K341" s="34" t="s">
        <v>65</v>
      </c>
      <c r="L341" s="77">
        <v>341</v>
      </c>
      <c r="M341" s="77"/>
      <c r="N341" s="72"/>
      <c r="O341" s="79" t="s">
        <v>418</v>
      </c>
      <c r="P341" s="81">
        <v>43570.70650462963</v>
      </c>
      <c r="Q341" s="79" t="s">
        <v>523</v>
      </c>
      <c r="R341" s="82" t="s">
        <v>647</v>
      </c>
      <c r="S341" s="79" t="s">
        <v>677</v>
      </c>
      <c r="T341" s="79"/>
      <c r="U341" s="79"/>
      <c r="V341" s="82" t="s">
        <v>823</v>
      </c>
      <c r="W341" s="81">
        <v>43570.70650462963</v>
      </c>
      <c r="X341" s="82" t="s">
        <v>961</v>
      </c>
      <c r="Y341" s="79"/>
      <c r="Z341" s="79"/>
      <c r="AA341" s="85" t="s">
        <v>1184</v>
      </c>
      <c r="AB341" s="79"/>
      <c r="AC341" s="79" t="b">
        <v>0</v>
      </c>
      <c r="AD341" s="79">
        <v>1</v>
      </c>
      <c r="AE341" s="85" t="s">
        <v>1289</v>
      </c>
      <c r="AF341" s="79" t="b">
        <v>0</v>
      </c>
      <c r="AG341" s="79" t="s">
        <v>1302</v>
      </c>
      <c r="AH341" s="79"/>
      <c r="AI341" s="85" t="s">
        <v>1289</v>
      </c>
      <c r="AJ341" s="79" t="b">
        <v>0</v>
      </c>
      <c r="AK341" s="79">
        <v>0</v>
      </c>
      <c r="AL341" s="85" t="s">
        <v>1289</v>
      </c>
      <c r="AM341" s="79" t="s">
        <v>1307</v>
      </c>
      <c r="AN341" s="79" t="b">
        <v>0</v>
      </c>
      <c r="AO341" s="85" t="s">
        <v>1184</v>
      </c>
      <c r="AP341" s="79" t="s">
        <v>176</v>
      </c>
      <c r="AQ341" s="79">
        <v>0</v>
      </c>
      <c r="AR341" s="79">
        <v>0</v>
      </c>
      <c r="AS341" s="79"/>
      <c r="AT341" s="79"/>
      <c r="AU341" s="79"/>
      <c r="AV341" s="79"/>
      <c r="AW341" s="79"/>
      <c r="AX341" s="79"/>
      <c r="AY341" s="79"/>
      <c r="AZ341" s="79"/>
      <c r="BA341">
        <v>4</v>
      </c>
      <c r="BB341" s="78" t="str">
        <f>REPLACE(INDEX(GroupVertices[Group],MATCH(Edges[[#This Row],[Vertex 1]],GroupVertices[Vertex],0)),1,1,"")</f>
        <v>2</v>
      </c>
      <c r="BC341" s="78" t="str">
        <f>REPLACE(INDEX(GroupVertices[Group],MATCH(Edges[[#This Row],[Vertex 2]],GroupVertices[Vertex],0)),1,1,"")</f>
        <v>2</v>
      </c>
      <c r="BD341" s="48"/>
      <c r="BE341" s="49"/>
      <c r="BF341" s="48"/>
      <c r="BG341" s="49"/>
      <c r="BH341" s="48"/>
      <c r="BI341" s="49"/>
      <c r="BJ341" s="48"/>
      <c r="BK341" s="49"/>
      <c r="BL341" s="48"/>
    </row>
    <row r="342" spans="1:64" ht="15">
      <c r="A342" s="64" t="s">
        <v>301</v>
      </c>
      <c r="B342" s="64" t="s">
        <v>292</v>
      </c>
      <c r="C342" s="65" t="s">
        <v>3752</v>
      </c>
      <c r="D342" s="66">
        <v>10</v>
      </c>
      <c r="E342" s="67" t="s">
        <v>136</v>
      </c>
      <c r="F342" s="68">
        <v>12</v>
      </c>
      <c r="G342" s="65"/>
      <c r="H342" s="69"/>
      <c r="I342" s="70"/>
      <c r="J342" s="70"/>
      <c r="K342" s="34" t="s">
        <v>65</v>
      </c>
      <c r="L342" s="77">
        <v>342</v>
      </c>
      <c r="M342" s="77"/>
      <c r="N342" s="72"/>
      <c r="O342" s="79" t="s">
        <v>418</v>
      </c>
      <c r="P342" s="81">
        <v>43570.70650462963</v>
      </c>
      <c r="Q342" s="79" t="s">
        <v>523</v>
      </c>
      <c r="R342" s="82" t="s">
        <v>647</v>
      </c>
      <c r="S342" s="79" t="s">
        <v>677</v>
      </c>
      <c r="T342" s="79"/>
      <c r="U342" s="79"/>
      <c r="V342" s="82" t="s">
        <v>823</v>
      </c>
      <c r="W342" s="81">
        <v>43570.70650462963</v>
      </c>
      <c r="X342" s="82" t="s">
        <v>961</v>
      </c>
      <c r="Y342" s="79"/>
      <c r="Z342" s="79"/>
      <c r="AA342" s="85" t="s">
        <v>1184</v>
      </c>
      <c r="AB342" s="79"/>
      <c r="AC342" s="79" t="b">
        <v>0</v>
      </c>
      <c r="AD342" s="79">
        <v>1</v>
      </c>
      <c r="AE342" s="85" t="s">
        <v>1289</v>
      </c>
      <c r="AF342" s="79" t="b">
        <v>0</v>
      </c>
      <c r="AG342" s="79" t="s">
        <v>1302</v>
      </c>
      <c r="AH342" s="79"/>
      <c r="AI342" s="85" t="s">
        <v>1289</v>
      </c>
      <c r="AJ342" s="79" t="b">
        <v>0</v>
      </c>
      <c r="AK342" s="79">
        <v>0</v>
      </c>
      <c r="AL342" s="85" t="s">
        <v>1289</v>
      </c>
      <c r="AM342" s="79" t="s">
        <v>1307</v>
      </c>
      <c r="AN342" s="79" t="b">
        <v>0</v>
      </c>
      <c r="AO342" s="85" t="s">
        <v>1184</v>
      </c>
      <c r="AP342" s="79" t="s">
        <v>176</v>
      </c>
      <c r="AQ342" s="79">
        <v>0</v>
      </c>
      <c r="AR342" s="79">
        <v>0</v>
      </c>
      <c r="AS342" s="79"/>
      <c r="AT342" s="79"/>
      <c r="AU342" s="79"/>
      <c r="AV342" s="79"/>
      <c r="AW342" s="79"/>
      <c r="AX342" s="79"/>
      <c r="AY342" s="79"/>
      <c r="AZ342" s="79"/>
      <c r="BA342">
        <v>9</v>
      </c>
      <c r="BB342" s="78" t="str">
        <f>REPLACE(INDEX(GroupVertices[Group],MATCH(Edges[[#This Row],[Vertex 1]],GroupVertices[Vertex],0)),1,1,"")</f>
        <v>2</v>
      </c>
      <c r="BC342" s="78" t="str">
        <f>REPLACE(INDEX(GroupVertices[Group],MATCH(Edges[[#This Row],[Vertex 2]],GroupVertices[Vertex],0)),1,1,"")</f>
        <v>1</v>
      </c>
      <c r="BD342" s="48"/>
      <c r="BE342" s="49"/>
      <c r="BF342" s="48"/>
      <c r="BG342" s="49"/>
      <c r="BH342" s="48"/>
      <c r="BI342" s="49"/>
      <c r="BJ342" s="48"/>
      <c r="BK342" s="49"/>
      <c r="BL342" s="48"/>
    </row>
    <row r="343" spans="1:64" ht="15">
      <c r="A343" s="64" t="s">
        <v>301</v>
      </c>
      <c r="B343" s="64" t="s">
        <v>303</v>
      </c>
      <c r="C343" s="65" t="s">
        <v>3753</v>
      </c>
      <c r="D343" s="66">
        <v>7.666666666666667</v>
      </c>
      <c r="E343" s="67" t="s">
        <v>136</v>
      </c>
      <c r="F343" s="68">
        <v>19.666666666666664</v>
      </c>
      <c r="G343" s="65"/>
      <c r="H343" s="69"/>
      <c r="I343" s="70"/>
      <c r="J343" s="70"/>
      <c r="K343" s="34" t="s">
        <v>66</v>
      </c>
      <c r="L343" s="77">
        <v>343</v>
      </c>
      <c r="M343" s="77"/>
      <c r="N343" s="72"/>
      <c r="O343" s="79" t="s">
        <v>418</v>
      </c>
      <c r="P343" s="81">
        <v>43570.70650462963</v>
      </c>
      <c r="Q343" s="79" t="s">
        <v>523</v>
      </c>
      <c r="R343" s="82" t="s">
        <v>647</v>
      </c>
      <c r="S343" s="79" t="s">
        <v>677</v>
      </c>
      <c r="T343" s="79"/>
      <c r="U343" s="79"/>
      <c r="V343" s="82" t="s">
        <v>823</v>
      </c>
      <c r="W343" s="81">
        <v>43570.70650462963</v>
      </c>
      <c r="X343" s="82" t="s">
        <v>961</v>
      </c>
      <c r="Y343" s="79"/>
      <c r="Z343" s="79"/>
      <c r="AA343" s="85" t="s">
        <v>1184</v>
      </c>
      <c r="AB343" s="79"/>
      <c r="AC343" s="79" t="b">
        <v>0</v>
      </c>
      <c r="AD343" s="79">
        <v>1</v>
      </c>
      <c r="AE343" s="85" t="s">
        <v>1289</v>
      </c>
      <c r="AF343" s="79" t="b">
        <v>0</v>
      </c>
      <c r="AG343" s="79" t="s">
        <v>1302</v>
      </c>
      <c r="AH343" s="79"/>
      <c r="AI343" s="85" t="s">
        <v>1289</v>
      </c>
      <c r="AJ343" s="79" t="b">
        <v>0</v>
      </c>
      <c r="AK343" s="79">
        <v>0</v>
      </c>
      <c r="AL343" s="85" t="s">
        <v>1289</v>
      </c>
      <c r="AM343" s="79" t="s">
        <v>1307</v>
      </c>
      <c r="AN343" s="79" t="b">
        <v>0</v>
      </c>
      <c r="AO343" s="85" t="s">
        <v>1184</v>
      </c>
      <c r="AP343" s="79" t="s">
        <v>176</v>
      </c>
      <c r="AQ343" s="79">
        <v>0</v>
      </c>
      <c r="AR343" s="79">
        <v>0</v>
      </c>
      <c r="AS343" s="79"/>
      <c r="AT343" s="79"/>
      <c r="AU343" s="79"/>
      <c r="AV343" s="79"/>
      <c r="AW343" s="79"/>
      <c r="AX343" s="79"/>
      <c r="AY343" s="79"/>
      <c r="AZ343" s="79"/>
      <c r="BA343">
        <v>5</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301</v>
      </c>
      <c r="B344" s="64" t="s">
        <v>308</v>
      </c>
      <c r="C344" s="65" t="s">
        <v>3749</v>
      </c>
      <c r="D344" s="66">
        <v>6.5</v>
      </c>
      <c r="E344" s="67" t="s">
        <v>136</v>
      </c>
      <c r="F344" s="68">
        <v>23.5</v>
      </c>
      <c r="G344" s="65"/>
      <c r="H344" s="69"/>
      <c r="I344" s="70"/>
      <c r="J344" s="70"/>
      <c r="K344" s="34" t="s">
        <v>65</v>
      </c>
      <c r="L344" s="77">
        <v>344</v>
      </c>
      <c r="M344" s="77"/>
      <c r="N344" s="72"/>
      <c r="O344" s="79" t="s">
        <v>418</v>
      </c>
      <c r="P344" s="81">
        <v>43577.758206018516</v>
      </c>
      <c r="Q344" s="79" t="s">
        <v>524</v>
      </c>
      <c r="R344" s="82" t="s">
        <v>648</v>
      </c>
      <c r="S344" s="79" t="s">
        <v>677</v>
      </c>
      <c r="T344" s="79"/>
      <c r="U344" s="79"/>
      <c r="V344" s="82" t="s">
        <v>823</v>
      </c>
      <c r="W344" s="81">
        <v>43577.758206018516</v>
      </c>
      <c r="X344" s="82" t="s">
        <v>962</v>
      </c>
      <c r="Y344" s="79"/>
      <c r="Z344" s="79"/>
      <c r="AA344" s="85" t="s">
        <v>1185</v>
      </c>
      <c r="AB344" s="79"/>
      <c r="AC344" s="79" t="b">
        <v>0</v>
      </c>
      <c r="AD344" s="79">
        <v>0</v>
      </c>
      <c r="AE344" s="85" t="s">
        <v>1289</v>
      </c>
      <c r="AF344" s="79" t="b">
        <v>0</v>
      </c>
      <c r="AG344" s="79" t="s">
        <v>1302</v>
      </c>
      <c r="AH344" s="79"/>
      <c r="AI344" s="85" t="s">
        <v>1289</v>
      </c>
      <c r="AJ344" s="79" t="b">
        <v>0</v>
      </c>
      <c r="AK344" s="79">
        <v>0</v>
      </c>
      <c r="AL344" s="85" t="s">
        <v>1289</v>
      </c>
      <c r="AM344" s="79" t="s">
        <v>1304</v>
      </c>
      <c r="AN344" s="79" t="b">
        <v>0</v>
      </c>
      <c r="AO344" s="85" t="s">
        <v>1185</v>
      </c>
      <c r="AP344" s="79" t="s">
        <v>176</v>
      </c>
      <c r="AQ344" s="79">
        <v>0</v>
      </c>
      <c r="AR344" s="79">
        <v>0</v>
      </c>
      <c r="AS344" s="79"/>
      <c r="AT344" s="79"/>
      <c r="AU344" s="79"/>
      <c r="AV344" s="79"/>
      <c r="AW344" s="79"/>
      <c r="AX344" s="79"/>
      <c r="AY344" s="79"/>
      <c r="AZ344" s="79"/>
      <c r="BA344">
        <v>4</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301</v>
      </c>
      <c r="B345" s="64" t="s">
        <v>292</v>
      </c>
      <c r="C345" s="65" t="s">
        <v>3752</v>
      </c>
      <c r="D345" s="66">
        <v>10</v>
      </c>
      <c r="E345" s="67" t="s">
        <v>136</v>
      </c>
      <c r="F345" s="68">
        <v>12</v>
      </c>
      <c r="G345" s="65"/>
      <c r="H345" s="69"/>
      <c r="I345" s="70"/>
      <c r="J345" s="70"/>
      <c r="K345" s="34" t="s">
        <v>65</v>
      </c>
      <c r="L345" s="77">
        <v>345</v>
      </c>
      <c r="M345" s="77"/>
      <c r="N345" s="72"/>
      <c r="O345" s="79" t="s">
        <v>418</v>
      </c>
      <c r="P345" s="81">
        <v>43577.758206018516</v>
      </c>
      <c r="Q345" s="79" t="s">
        <v>524</v>
      </c>
      <c r="R345" s="82" t="s">
        <v>648</v>
      </c>
      <c r="S345" s="79" t="s">
        <v>677</v>
      </c>
      <c r="T345" s="79"/>
      <c r="U345" s="79"/>
      <c r="V345" s="82" t="s">
        <v>823</v>
      </c>
      <c r="W345" s="81">
        <v>43577.758206018516</v>
      </c>
      <c r="X345" s="82" t="s">
        <v>962</v>
      </c>
      <c r="Y345" s="79"/>
      <c r="Z345" s="79"/>
      <c r="AA345" s="85" t="s">
        <v>1185</v>
      </c>
      <c r="AB345" s="79"/>
      <c r="AC345" s="79" t="b">
        <v>0</v>
      </c>
      <c r="AD345" s="79">
        <v>0</v>
      </c>
      <c r="AE345" s="85" t="s">
        <v>1289</v>
      </c>
      <c r="AF345" s="79" t="b">
        <v>0</v>
      </c>
      <c r="AG345" s="79" t="s">
        <v>1302</v>
      </c>
      <c r="AH345" s="79"/>
      <c r="AI345" s="85" t="s">
        <v>1289</v>
      </c>
      <c r="AJ345" s="79" t="b">
        <v>0</v>
      </c>
      <c r="AK345" s="79">
        <v>0</v>
      </c>
      <c r="AL345" s="85" t="s">
        <v>1289</v>
      </c>
      <c r="AM345" s="79" t="s">
        <v>1304</v>
      </c>
      <c r="AN345" s="79" t="b">
        <v>0</v>
      </c>
      <c r="AO345" s="85" t="s">
        <v>1185</v>
      </c>
      <c r="AP345" s="79" t="s">
        <v>176</v>
      </c>
      <c r="AQ345" s="79">
        <v>0</v>
      </c>
      <c r="AR345" s="79">
        <v>0</v>
      </c>
      <c r="AS345" s="79"/>
      <c r="AT345" s="79"/>
      <c r="AU345" s="79"/>
      <c r="AV345" s="79"/>
      <c r="AW345" s="79"/>
      <c r="AX345" s="79"/>
      <c r="AY345" s="79"/>
      <c r="AZ345" s="79"/>
      <c r="BA345">
        <v>9</v>
      </c>
      <c r="BB345" s="78" t="str">
        <f>REPLACE(INDEX(GroupVertices[Group],MATCH(Edges[[#This Row],[Vertex 1]],GroupVertices[Vertex],0)),1,1,"")</f>
        <v>2</v>
      </c>
      <c r="BC345" s="78" t="str">
        <f>REPLACE(INDEX(GroupVertices[Group],MATCH(Edges[[#This Row],[Vertex 2]],GroupVertices[Vertex],0)),1,1,"")</f>
        <v>1</v>
      </c>
      <c r="BD345" s="48"/>
      <c r="BE345" s="49"/>
      <c r="BF345" s="48"/>
      <c r="BG345" s="49"/>
      <c r="BH345" s="48"/>
      <c r="BI345" s="49"/>
      <c r="BJ345" s="48"/>
      <c r="BK345" s="49"/>
      <c r="BL345" s="48"/>
    </row>
    <row r="346" spans="1:64" ht="15">
      <c r="A346" s="64" t="s">
        <v>303</v>
      </c>
      <c r="B346" s="64" t="s">
        <v>301</v>
      </c>
      <c r="C346" s="65" t="s">
        <v>3750</v>
      </c>
      <c r="D346" s="66">
        <v>5.333333333333334</v>
      </c>
      <c r="E346" s="67" t="s">
        <v>136</v>
      </c>
      <c r="F346" s="68">
        <v>27.333333333333332</v>
      </c>
      <c r="G346" s="65"/>
      <c r="H346" s="69"/>
      <c r="I346" s="70"/>
      <c r="J346" s="70"/>
      <c r="K346" s="34" t="s">
        <v>66</v>
      </c>
      <c r="L346" s="77">
        <v>346</v>
      </c>
      <c r="M346" s="77"/>
      <c r="N346" s="72"/>
      <c r="O346" s="79" t="s">
        <v>418</v>
      </c>
      <c r="P346" s="81">
        <v>43497.95421296296</v>
      </c>
      <c r="Q346" s="79" t="s">
        <v>530</v>
      </c>
      <c r="R346" s="79"/>
      <c r="S346" s="79"/>
      <c r="T346" s="79"/>
      <c r="U346" s="79"/>
      <c r="V346" s="82" t="s">
        <v>825</v>
      </c>
      <c r="W346" s="81">
        <v>43497.95421296296</v>
      </c>
      <c r="X346" s="82" t="s">
        <v>969</v>
      </c>
      <c r="Y346" s="79"/>
      <c r="Z346" s="79"/>
      <c r="AA346" s="85" t="s">
        <v>1192</v>
      </c>
      <c r="AB346" s="79"/>
      <c r="AC346" s="79" t="b">
        <v>0</v>
      </c>
      <c r="AD346" s="79">
        <v>0</v>
      </c>
      <c r="AE346" s="85" t="s">
        <v>1289</v>
      </c>
      <c r="AF346" s="79" t="b">
        <v>0</v>
      </c>
      <c r="AG346" s="79" t="s">
        <v>1302</v>
      </c>
      <c r="AH346" s="79"/>
      <c r="AI346" s="85" t="s">
        <v>1289</v>
      </c>
      <c r="AJ346" s="79" t="b">
        <v>0</v>
      </c>
      <c r="AK346" s="79">
        <v>1</v>
      </c>
      <c r="AL346" s="85" t="s">
        <v>1180</v>
      </c>
      <c r="AM346" s="79" t="s">
        <v>1307</v>
      </c>
      <c r="AN346" s="79" t="b">
        <v>0</v>
      </c>
      <c r="AO346" s="85" t="s">
        <v>1180</v>
      </c>
      <c r="AP346" s="79" t="s">
        <v>176</v>
      </c>
      <c r="AQ346" s="79">
        <v>0</v>
      </c>
      <c r="AR346" s="79">
        <v>0</v>
      </c>
      <c r="AS346" s="79"/>
      <c r="AT346" s="79"/>
      <c r="AU346" s="79"/>
      <c r="AV346" s="79"/>
      <c r="AW346" s="79"/>
      <c r="AX346" s="79"/>
      <c r="AY346" s="79"/>
      <c r="AZ346" s="79"/>
      <c r="BA346">
        <v>3</v>
      </c>
      <c r="BB346" s="78" t="str">
        <f>REPLACE(INDEX(GroupVertices[Group],MATCH(Edges[[#This Row],[Vertex 1]],GroupVertices[Vertex],0)),1,1,"")</f>
        <v>2</v>
      </c>
      <c r="BC346" s="78" t="str">
        <f>REPLACE(INDEX(GroupVertices[Group],MATCH(Edges[[#This Row],[Vertex 2]],GroupVertices[Vertex],0)),1,1,"")</f>
        <v>2</v>
      </c>
      <c r="BD346" s="48">
        <v>2</v>
      </c>
      <c r="BE346" s="49">
        <v>8.695652173913043</v>
      </c>
      <c r="BF346" s="48">
        <v>0</v>
      </c>
      <c r="BG346" s="49">
        <v>0</v>
      </c>
      <c r="BH346" s="48">
        <v>0</v>
      </c>
      <c r="BI346" s="49">
        <v>0</v>
      </c>
      <c r="BJ346" s="48">
        <v>21</v>
      </c>
      <c r="BK346" s="49">
        <v>91.30434782608695</v>
      </c>
      <c r="BL346" s="48">
        <v>23</v>
      </c>
    </row>
    <row r="347" spans="1:64" ht="15">
      <c r="A347" s="64" t="s">
        <v>303</v>
      </c>
      <c r="B347" s="64" t="s">
        <v>301</v>
      </c>
      <c r="C347" s="65" t="s">
        <v>3750</v>
      </c>
      <c r="D347" s="66">
        <v>5.333333333333334</v>
      </c>
      <c r="E347" s="67" t="s">
        <v>136</v>
      </c>
      <c r="F347" s="68">
        <v>27.333333333333332</v>
      </c>
      <c r="G347" s="65"/>
      <c r="H347" s="69"/>
      <c r="I347" s="70"/>
      <c r="J347" s="70"/>
      <c r="K347" s="34" t="s">
        <v>66</v>
      </c>
      <c r="L347" s="77">
        <v>347</v>
      </c>
      <c r="M347" s="77"/>
      <c r="N347" s="72"/>
      <c r="O347" s="79" t="s">
        <v>418</v>
      </c>
      <c r="P347" s="81">
        <v>43500.62644675926</v>
      </c>
      <c r="Q347" s="79" t="s">
        <v>531</v>
      </c>
      <c r="R347" s="79"/>
      <c r="S347" s="79"/>
      <c r="T347" s="79"/>
      <c r="U347" s="79"/>
      <c r="V347" s="82" t="s">
        <v>825</v>
      </c>
      <c r="W347" s="81">
        <v>43500.62644675926</v>
      </c>
      <c r="X347" s="82" t="s">
        <v>970</v>
      </c>
      <c r="Y347" s="79"/>
      <c r="Z347" s="79"/>
      <c r="AA347" s="85" t="s">
        <v>1193</v>
      </c>
      <c r="AB347" s="79"/>
      <c r="AC347" s="79" t="b">
        <v>0</v>
      </c>
      <c r="AD347" s="79">
        <v>0</v>
      </c>
      <c r="AE347" s="85" t="s">
        <v>1289</v>
      </c>
      <c r="AF347" s="79" t="b">
        <v>0</v>
      </c>
      <c r="AG347" s="79" t="s">
        <v>1302</v>
      </c>
      <c r="AH347" s="79"/>
      <c r="AI347" s="85" t="s">
        <v>1289</v>
      </c>
      <c r="AJ347" s="79" t="b">
        <v>0</v>
      </c>
      <c r="AK347" s="79">
        <v>1</v>
      </c>
      <c r="AL347" s="85" t="s">
        <v>1182</v>
      </c>
      <c r="AM347" s="79" t="s">
        <v>1307</v>
      </c>
      <c r="AN347" s="79" t="b">
        <v>0</v>
      </c>
      <c r="AO347" s="85" t="s">
        <v>1182</v>
      </c>
      <c r="AP347" s="79" t="s">
        <v>176</v>
      </c>
      <c r="AQ347" s="79">
        <v>0</v>
      </c>
      <c r="AR347" s="79">
        <v>0</v>
      </c>
      <c r="AS347" s="79"/>
      <c r="AT347" s="79"/>
      <c r="AU347" s="79"/>
      <c r="AV347" s="79"/>
      <c r="AW347" s="79"/>
      <c r="AX347" s="79"/>
      <c r="AY347" s="79"/>
      <c r="AZ347" s="79"/>
      <c r="BA347">
        <v>3</v>
      </c>
      <c r="BB347" s="78" t="str">
        <f>REPLACE(INDEX(GroupVertices[Group],MATCH(Edges[[#This Row],[Vertex 1]],GroupVertices[Vertex],0)),1,1,"")</f>
        <v>2</v>
      </c>
      <c r="BC347" s="78" t="str">
        <f>REPLACE(INDEX(GroupVertices[Group],MATCH(Edges[[#This Row],[Vertex 2]],GroupVertices[Vertex],0)),1,1,"")</f>
        <v>2</v>
      </c>
      <c r="BD347" s="48">
        <v>1</v>
      </c>
      <c r="BE347" s="49">
        <v>4.761904761904762</v>
      </c>
      <c r="BF347" s="48">
        <v>0</v>
      </c>
      <c r="BG347" s="49">
        <v>0</v>
      </c>
      <c r="BH347" s="48">
        <v>0</v>
      </c>
      <c r="BI347" s="49">
        <v>0</v>
      </c>
      <c r="BJ347" s="48">
        <v>20</v>
      </c>
      <c r="BK347" s="49">
        <v>95.23809523809524</v>
      </c>
      <c r="BL347" s="48">
        <v>21</v>
      </c>
    </row>
    <row r="348" spans="1:64" ht="15">
      <c r="A348" s="64" t="s">
        <v>303</v>
      </c>
      <c r="B348" s="64" t="s">
        <v>301</v>
      </c>
      <c r="C348" s="65" t="s">
        <v>3750</v>
      </c>
      <c r="D348" s="66">
        <v>5.333333333333334</v>
      </c>
      <c r="E348" s="67" t="s">
        <v>136</v>
      </c>
      <c r="F348" s="68">
        <v>27.333333333333332</v>
      </c>
      <c r="G348" s="65"/>
      <c r="H348" s="69"/>
      <c r="I348" s="70"/>
      <c r="J348" s="70"/>
      <c r="K348" s="34" t="s">
        <v>66</v>
      </c>
      <c r="L348" s="77">
        <v>348</v>
      </c>
      <c r="M348" s="77"/>
      <c r="N348" s="72"/>
      <c r="O348" s="79" t="s">
        <v>418</v>
      </c>
      <c r="P348" s="81">
        <v>43503.72618055555</v>
      </c>
      <c r="Q348" s="79" t="s">
        <v>425</v>
      </c>
      <c r="R348" s="79"/>
      <c r="S348" s="79"/>
      <c r="T348" s="79"/>
      <c r="U348" s="79"/>
      <c r="V348" s="82" t="s">
        <v>825</v>
      </c>
      <c r="W348" s="81">
        <v>43503.72618055555</v>
      </c>
      <c r="X348" s="82" t="s">
        <v>971</v>
      </c>
      <c r="Y348" s="79"/>
      <c r="Z348" s="79"/>
      <c r="AA348" s="85" t="s">
        <v>1194</v>
      </c>
      <c r="AB348" s="79"/>
      <c r="AC348" s="79" t="b">
        <v>0</v>
      </c>
      <c r="AD348" s="79">
        <v>0</v>
      </c>
      <c r="AE348" s="85" t="s">
        <v>1289</v>
      </c>
      <c r="AF348" s="79" t="b">
        <v>0</v>
      </c>
      <c r="AG348" s="79" t="s">
        <v>1302</v>
      </c>
      <c r="AH348" s="79"/>
      <c r="AI348" s="85" t="s">
        <v>1289</v>
      </c>
      <c r="AJ348" s="79" t="b">
        <v>0</v>
      </c>
      <c r="AK348" s="79">
        <v>2</v>
      </c>
      <c r="AL348" s="85" t="s">
        <v>1183</v>
      </c>
      <c r="AM348" s="79" t="s">
        <v>1307</v>
      </c>
      <c r="AN348" s="79" t="b">
        <v>0</v>
      </c>
      <c r="AO348" s="85" t="s">
        <v>1183</v>
      </c>
      <c r="AP348" s="79" t="s">
        <v>176</v>
      </c>
      <c r="AQ348" s="79">
        <v>0</v>
      </c>
      <c r="AR348" s="79">
        <v>0</v>
      </c>
      <c r="AS348" s="79"/>
      <c r="AT348" s="79"/>
      <c r="AU348" s="79"/>
      <c r="AV348" s="79"/>
      <c r="AW348" s="79"/>
      <c r="AX348" s="79"/>
      <c r="AY348" s="79"/>
      <c r="AZ348" s="79"/>
      <c r="BA348">
        <v>3</v>
      </c>
      <c r="BB348" s="78" t="str">
        <f>REPLACE(INDEX(GroupVertices[Group],MATCH(Edges[[#This Row],[Vertex 1]],GroupVertices[Vertex],0)),1,1,"")</f>
        <v>2</v>
      </c>
      <c r="BC348" s="78" t="str">
        <f>REPLACE(INDEX(GroupVertices[Group],MATCH(Edges[[#This Row],[Vertex 2]],GroupVertices[Vertex],0)),1,1,"")</f>
        <v>2</v>
      </c>
      <c r="BD348" s="48">
        <v>1</v>
      </c>
      <c r="BE348" s="49">
        <v>4.761904761904762</v>
      </c>
      <c r="BF348" s="48">
        <v>0</v>
      </c>
      <c r="BG348" s="49">
        <v>0</v>
      </c>
      <c r="BH348" s="48">
        <v>0</v>
      </c>
      <c r="BI348" s="49">
        <v>0</v>
      </c>
      <c r="BJ348" s="48">
        <v>20</v>
      </c>
      <c r="BK348" s="49">
        <v>95.23809523809524</v>
      </c>
      <c r="BL348" s="48">
        <v>21</v>
      </c>
    </row>
    <row r="349" spans="1:64" ht="15">
      <c r="A349" s="64" t="s">
        <v>304</v>
      </c>
      <c r="B349" s="64" t="s">
        <v>305</v>
      </c>
      <c r="C349" s="65" t="s">
        <v>3747</v>
      </c>
      <c r="D349" s="66">
        <v>3</v>
      </c>
      <c r="E349" s="67" t="s">
        <v>132</v>
      </c>
      <c r="F349" s="68">
        <v>35</v>
      </c>
      <c r="G349" s="65"/>
      <c r="H349" s="69"/>
      <c r="I349" s="70"/>
      <c r="J349" s="70"/>
      <c r="K349" s="34" t="s">
        <v>66</v>
      </c>
      <c r="L349" s="77">
        <v>349</v>
      </c>
      <c r="M349" s="77"/>
      <c r="N349" s="72"/>
      <c r="O349" s="79" t="s">
        <v>418</v>
      </c>
      <c r="P349" s="81">
        <v>43510.867418981485</v>
      </c>
      <c r="Q349" s="79" t="s">
        <v>430</v>
      </c>
      <c r="R349" s="82" t="s">
        <v>602</v>
      </c>
      <c r="S349" s="79" t="s">
        <v>672</v>
      </c>
      <c r="T349" s="79" t="s">
        <v>703</v>
      </c>
      <c r="U349" s="79"/>
      <c r="V349" s="82" t="s">
        <v>826</v>
      </c>
      <c r="W349" s="81">
        <v>43510.867418981485</v>
      </c>
      <c r="X349" s="82" t="s">
        <v>972</v>
      </c>
      <c r="Y349" s="79"/>
      <c r="Z349" s="79"/>
      <c r="AA349" s="85" t="s">
        <v>1195</v>
      </c>
      <c r="AB349" s="79"/>
      <c r="AC349" s="79" t="b">
        <v>0</v>
      </c>
      <c r="AD349" s="79">
        <v>0</v>
      </c>
      <c r="AE349" s="85" t="s">
        <v>1289</v>
      </c>
      <c r="AF349" s="79" t="b">
        <v>0</v>
      </c>
      <c r="AG349" s="79" t="s">
        <v>1302</v>
      </c>
      <c r="AH349" s="79"/>
      <c r="AI349" s="85" t="s">
        <v>1289</v>
      </c>
      <c r="AJ349" s="79" t="b">
        <v>0</v>
      </c>
      <c r="AK349" s="79">
        <v>3</v>
      </c>
      <c r="AL349" s="85" t="s">
        <v>1196</v>
      </c>
      <c r="AM349" s="79" t="s">
        <v>1304</v>
      </c>
      <c r="AN349" s="79" t="b">
        <v>0</v>
      </c>
      <c r="AO349" s="85" t="s">
        <v>1196</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2</v>
      </c>
      <c r="BD349" s="48">
        <v>0</v>
      </c>
      <c r="BE349" s="49">
        <v>0</v>
      </c>
      <c r="BF349" s="48">
        <v>0</v>
      </c>
      <c r="BG349" s="49">
        <v>0</v>
      </c>
      <c r="BH349" s="48">
        <v>0</v>
      </c>
      <c r="BI349" s="49">
        <v>0</v>
      </c>
      <c r="BJ349" s="48">
        <v>14</v>
      </c>
      <c r="BK349" s="49">
        <v>100</v>
      </c>
      <c r="BL349" s="48">
        <v>14</v>
      </c>
    </row>
    <row r="350" spans="1:64" ht="15">
      <c r="A350" s="64" t="s">
        <v>305</v>
      </c>
      <c r="B350" s="64" t="s">
        <v>304</v>
      </c>
      <c r="C350" s="65" t="s">
        <v>3747</v>
      </c>
      <c r="D350" s="66">
        <v>3</v>
      </c>
      <c r="E350" s="67" t="s">
        <v>132</v>
      </c>
      <c r="F350" s="68">
        <v>35</v>
      </c>
      <c r="G350" s="65"/>
      <c r="H350" s="69"/>
      <c r="I350" s="70"/>
      <c r="J350" s="70"/>
      <c r="K350" s="34" t="s">
        <v>66</v>
      </c>
      <c r="L350" s="77">
        <v>350</v>
      </c>
      <c r="M350" s="77"/>
      <c r="N350" s="72"/>
      <c r="O350" s="79" t="s">
        <v>418</v>
      </c>
      <c r="P350" s="81">
        <v>43510.74239583333</v>
      </c>
      <c r="Q350" s="79" t="s">
        <v>532</v>
      </c>
      <c r="R350" s="82" t="s">
        <v>602</v>
      </c>
      <c r="S350" s="79" t="s">
        <v>672</v>
      </c>
      <c r="T350" s="79" t="s">
        <v>703</v>
      </c>
      <c r="U350" s="82" t="s">
        <v>741</v>
      </c>
      <c r="V350" s="82" t="s">
        <v>741</v>
      </c>
      <c r="W350" s="81">
        <v>43510.74239583333</v>
      </c>
      <c r="X350" s="82" t="s">
        <v>973</v>
      </c>
      <c r="Y350" s="79"/>
      <c r="Z350" s="79"/>
      <c r="AA350" s="85" t="s">
        <v>1196</v>
      </c>
      <c r="AB350" s="79"/>
      <c r="AC350" s="79" t="b">
        <v>0</v>
      </c>
      <c r="AD350" s="79">
        <v>2</v>
      </c>
      <c r="AE350" s="85" t="s">
        <v>1289</v>
      </c>
      <c r="AF350" s="79" t="b">
        <v>0</v>
      </c>
      <c r="AG350" s="79" t="s">
        <v>1302</v>
      </c>
      <c r="AH350" s="79"/>
      <c r="AI350" s="85" t="s">
        <v>1289</v>
      </c>
      <c r="AJ350" s="79" t="b">
        <v>0</v>
      </c>
      <c r="AK350" s="79">
        <v>3</v>
      </c>
      <c r="AL350" s="85" t="s">
        <v>1289</v>
      </c>
      <c r="AM350" s="79" t="s">
        <v>1319</v>
      </c>
      <c r="AN350" s="79" t="b">
        <v>0</v>
      </c>
      <c r="AO350" s="85" t="s">
        <v>1196</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2</v>
      </c>
      <c r="BC350" s="78" t="str">
        <f>REPLACE(INDEX(GroupVertices[Group],MATCH(Edges[[#This Row],[Vertex 2]],GroupVertices[Vertex],0)),1,1,"")</f>
        <v>2</v>
      </c>
      <c r="BD350" s="48">
        <v>0</v>
      </c>
      <c r="BE350" s="49">
        <v>0</v>
      </c>
      <c r="BF350" s="48">
        <v>0</v>
      </c>
      <c r="BG350" s="49">
        <v>0</v>
      </c>
      <c r="BH350" s="48">
        <v>0</v>
      </c>
      <c r="BI350" s="49">
        <v>0</v>
      </c>
      <c r="BJ350" s="48">
        <v>11</v>
      </c>
      <c r="BK350" s="49">
        <v>100</v>
      </c>
      <c r="BL350" s="48">
        <v>11</v>
      </c>
    </row>
    <row r="351" spans="1:64" ht="15">
      <c r="A351" s="64" t="s">
        <v>305</v>
      </c>
      <c r="B351" s="64" t="s">
        <v>292</v>
      </c>
      <c r="C351" s="65" t="s">
        <v>3748</v>
      </c>
      <c r="D351" s="66">
        <v>4.166666666666667</v>
      </c>
      <c r="E351" s="67" t="s">
        <v>136</v>
      </c>
      <c r="F351" s="68">
        <v>31.166666666666668</v>
      </c>
      <c r="G351" s="65"/>
      <c r="H351" s="69"/>
      <c r="I351" s="70"/>
      <c r="J351" s="70"/>
      <c r="K351" s="34" t="s">
        <v>66</v>
      </c>
      <c r="L351" s="77">
        <v>351</v>
      </c>
      <c r="M351" s="77"/>
      <c r="N351" s="72"/>
      <c r="O351" s="79" t="s">
        <v>418</v>
      </c>
      <c r="P351" s="81">
        <v>43565.60003472222</v>
      </c>
      <c r="Q351" s="79" t="s">
        <v>533</v>
      </c>
      <c r="R351" s="82" t="s">
        <v>617</v>
      </c>
      <c r="S351" s="79" t="s">
        <v>672</v>
      </c>
      <c r="T351" s="79"/>
      <c r="U351" s="79"/>
      <c r="V351" s="82" t="s">
        <v>827</v>
      </c>
      <c r="W351" s="81">
        <v>43565.60003472222</v>
      </c>
      <c r="X351" s="82" t="s">
        <v>974</v>
      </c>
      <c r="Y351" s="79"/>
      <c r="Z351" s="79"/>
      <c r="AA351" s="85" t="s">
        <v>1197</v>
      </c>
      <c r="AB351" s="79"/>
      <c r="AC351" s="79" t="b">
        <v>0</v>
      </c>
      <c r="AD351" s="79">
        <v>0</v>
      </c>
      <c r="AE351" s="85" t="s">
        <v>1289</v>
      </c>
      <c r="AF351" s="79" t="b">
        <v>0</v>
      </c>
      <c r="AG351" s="79" t="s">
        <v>1302</v>
      </c>
      <c r="AH351" s="79"/>
      <c r="AI351" s="85" t="s">
        <v>1289</v>
      </c>
      <c r="AJ351" s="79" t="b">
        <v>0</v>
      </c>
      <c r="AK351" s="79">
        <v>0</v>
      </c>
      <c r="AL351" s="85" t="s">
        <v>1289</v>
      </c>
      <c r="AM351" s="79" t="s">
        <v>1319</v>
      </c>
      <c r="AN351" s="79" t="b">
        <v>0</v>
      </c>
      <c r="AO351" s="85" t="s">
        <v>1197</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2</v>
      </c>
      <c r="BC351" s="78" t="str">
        <f>REPLACE(INDEX(GroupVertices[Group],MATCH(Edges[[#This Row],[Vertex 2]],GroupVertices[Vertex],0)),1,1,"")</f>
        <v>1</v>
      </c>
      <c r="BD351" s="48"/>
      <c r="BE351" s="49"/>
      <c r="BF351" s="48"/>
      <c r="BG351" s="49"/>
      <c r="BH351" s="48"/>
      <c r="BI351" s="49"/>
      <c r="BJ351" s="48"/>
      <c r="BK351" s="49"/>
      <c r="BL351" s="48"/>
    </row>
    <row r="352" spans="1:64" ht="15">
      <c r="A352" s="64" t="s">
        <v>305</v>
      </c>
      <c r="B352" s="64" t="s">
        <v>380</v>
      </c>
      <c r="C352" s="65" t="s">
        <v>3748</v>
      </c>
      <c r="D352" s="66">
        <v>4.166666666666667</v>
      </c>
      <c r="E352" s="67" t="s">
        <v>136</v>
      </c>
      <c r="F352" s="68">
        <v>31.166666666666668</v>
      </c>
      <c r="G352" s="65"/>
      <c r="H352" s="69"/>
      <c r="I352" s="70"/>
      <c r="J352" s="70"/>
      <c r="K352" s="34" t="s">
        <v>65</v>
      </c>
      <c r="L352" s="77">
        <v>352</v>
      </c>
      <c r="M352" s="77"/>
      <c r="N352" s="72"/>
      <c r="O352" s="79" t="s">
        <v>418</v>
      </c>
      <c r="P352" s="81">
        <v>43565.60003472222</v>
      </c>
      <c r="Q352" s="79" t="s">
        <v>533</v>
      </c>
      <c r="R352" s="82" t="s">
        <v>617</v>
      </c>
      <c r="S352" s="79" t="s">
        <v>672</v>
      </c>
      <c r="T352" s="79"/>
      <c r="U352" s="79"/>
      <c r="V352" s="82" t="s">
        <v>827</v>
      </c>
      <c r="W352" s="81">
        <v>43565.60003472222</v>
      </c>
      <c r="X352" s="82" t="s">
        <v>974</v>
      </c>
      <c r="Y352" s="79"/>
      <c r="Z352" s="79"/>
      <c r="AA352" s="85" t="s">
        <v>1197</v>
      </c>
      <c r="AB352" s="79"/>
      <c r="AC352" s="79" t="b">
        <v>0</v>
      </c>
      <c r="AD352" s="79">
        <v>0</v>
      </c>
      <c r="AE352" s="85" t="s">
        <v>1289</v>
      </c>
      <c r="AF352" s="79" t="b">
        <v>0</v>
      </c>
      <c r="AG352" s="79" t="s">
        <v>1302</v>
      </c>
      <c r="AH352" s="79"/>
      <c r="AI352" s="85" t="s">
        <v>1289</v>
      </c>
      <c r="AJ352" s="79" t="b">
        <v>0</v>
      </c>
      <c r="AK352" s="79">
        <v>0</v>
      </c>
      <c r="AL352" s="85" t="s">
        <v>1289</v>
      </c>
      <c r="AM352" s="79" t="s">
        <v>1319</v>
      </c>
      <c r="AN352" s="79" t="b">
        <v>0</v>
      </c>
      <c r="AO352" s="85" t="s">
        <v>1197</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2</v>
      </c>
      <c r="BC352" s="78" t="str">
        <f>REPLACE(INDEX(GroupVertices[Group],MATCH(Edges[[#This Row],[Vertex 2]],GroupVertices[Vertex],0)),1,1,"")</f>
        <v>3</v>
      </c>
      <c r="BD352" s="48"/>
      <c r="BE352" s="49"/>
      <c r="BF352" s="48"/>
      <c r="BG352" s="49"/>
      <c r="BH352" s="48"/>
      <c r="BI352" s="49"/>
      <c r="BJ352" s="48"/>
      <c r="BK352" s="49"/>
      <c r="BL352" s="48"/>
    </row>
    <row r="353" spans="1:64" ht="15">
      <c r="A353" s="64" t="s">
        <v>305</v>
      </c>
      <c r="B353" s="64" t="s">
        <v>381</v>
      </c>
      <c r="C353" s="65" t="s">
        <v>3748</v>
      </c>
      <c r="D353" s="66">
        <v>4.166666666666667</v>
      </c>
      <c r="E353" s="67" t="s">
        <v>136</v>
      </c>
      <c r="F353" s="68">
        <v>31.166666666666668</v>
      </c>
      <c r="G353" s="65"/>
      <c r="H353" s="69"/>
      <c r="I353" s="70"/>
      <c r="J353" s="70"/>
      <c r="K353" s="34" t="s">
        <v>65</v>
      </c>
      <c r="L353" s="77">
        <v>353</v>
      </c>
      <c r="M353" s="77"/>
      <c r="N353" s="72"/>
      <c r="O353" s="79" t="s">
        <v>418</v>
      </c>
      <c r="P353" s="81">
        <v>43565.60003472222</v>
      </c>
      <c r="Q353" s="79" t="s">
        <v>533</v>
      </c>
      <c r="R353" s="82" t="s">
        <v>617</v>
      </c>
      <c r="S353" s="79" t="s">
        <v>672</v>
      </c>
      <c r="T353" s="79"/>
      <c r="U353" s="79"/>
      <c r="V353" s="82" t="s">
        <v>827</v>
      </c>
      <c r="W353" s="81">
        <v>43565.60003472222</v>
      </c>
      <c r="X353" s="82" t="s">
        <v>974</v>
      </c>
      <c r="Y353" s="79"/>
      <c r="Z353" s="79"/>
      <c r="AA353" s="85" t="s">
        <v>1197</v>
      </c>
      <c r="AB353" s="79"/>
      <c r="AC353" s="79" t="b">
        <v>0</v>
      </c>
      <c r="AD353" s="79">
        <v>0</v>
      </c>
      <c r="AE353" s="85" t="s">
        <v>1289</v>
      </c>
      <c r="AF353" s="79" t="b">
        <v>0</v>
      </c>
      <c r="AG353" s="79" t="s">
        <v>1302</v>
      </c>
      <c r="AH353" s="79"/>
      <c r="AI353" s="85" t="s">
        <v>1289</v>
      </c>
      <c r="AJ353" s="79" t="b">
        <v>0</v>
      </c>
      <c r="AK353" s="79">
        <v>0</v>
      </c>
      <c r="AL353" s="85" t="s">
        <v>1289</v>
      </c>
      <c r="AM353" s="79" t="s">
        <v>1319</v>
      </c>
      <c r="AN353" s="79" t="b">
        <v>0</v>
      </c>
      <c r="AO353" s="85" t="s">
        <v>1197</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2</v>
      </c>
      <c r="BC353" s="78" t="str">
        <f>REPLACE(INDEX(GroupVertices[Group],MATCH(Edges[[#This Row],[Vertex 2]],GroupVertices[Vertex],0)),1,1,"")</f>
        <v>3</v>
      </c>
      <c r="BD353" s="48">
        <v>0</v>
      </c>
      <c r="BE353" s="49">
        <v>0</v>
      </c>
      <c r="BF353" s="48">
        <v>0</v>
      </c>
      <c r="BG353" s="49">
        <v>0</v>
      </c>
      <c r="BH353" s="48">
        <v>0</v>
      </c>
      <c r="BI353" s="49">
        <v>0</v>
      </c>
      <c r="BJ353" s="48">
        <v>11</v>
      </c>
      <c r="BK353" s="49">
        <v>100</v>
      </c>
      <c r="BL353" s="48">
        <v>11</v>
      </c>
    </row>
    <row r="354" spans="1:64" ht="15">
      <c r="A354" s="64" t="s">
        <v>305</v>
      </c>
      <c r="B354" s="64" t="s">
        <v>292</v>
      </c>
      <c r="C354" s="65" t="s">
        <v>3748</v>
      </c>
      <c r="D354" s="66">
        <v>4.166666666666667</v>
      </c>
      <c r="E354" s="67" t="s">
        <v>136</v>
      </c>
      <c r="F354" s="68">
        <v>31.166666666666668</v>
      </c>
      <c r="G354" s="65"/>
      <c r="H354" s="69"/>
      <c r="I354" s="70"/>
      <c r="J354" s="70"/>
      <c r="K354" s="34" t="s">
        <v>66</v>
      </c>
      <c r="L354" s="77">
        <v>354</v>
      </c>
      <c r="M354" s="77"/>
      <c r="N354" s="72"/>
      <c r="O354" s="79" t="s">
        <v>418</v>
      </c>
      <c r="P354" s="81">
        <v>43565.60142361111</v>
      </c>
      <c r="Q354" s="79" t="s">
        <v>534</v>
      </c>
      <c r="R354" s="82" t="s">
        <v>617</v>
      </c>
      <c r="S354" s="79" t="s">
        <v>672</v>
      </c>
      <c r="T354" s="79"/>
      <c r="U354" s="79"/>
      <c r="V354" s="82" t="s">
        <v>827</v>
      </c>
      <c r="W354" s="81">
        <v>43565.60142361111</v>
      </c>
      <c r="X354" s="82" t="s">
        <v>975</v>
      </c>
      <c r="Y354" s="79"/>
      <c r="Z354" s="79"/>
      <c r="AA354" s="85" t="s">
        <v>1198</v>
      </c>
      <c r="AB354" s="79"/>
      <c r="AC354" s="79" t="b">
        <v>0</v>
      </c>
      <c r="AD354" s="79">
        <v>2</v>
      </c>
      <c r="AE354" s="85" t="s">
        <v>1289</v>
      </c>
      <c r="AF354" s="79" t="b">
        <v>0</v>
      </c>
      <c r="AG354" s="79" t="s">
        <v>1302</v>
      </c>
      <c r="AH354" s="79"/>
      <c r="AI354" s="85" t="s">
        <v>1289</v>
      </c>
      <c r="AJ354" s="79" t="b">
        <v>0</v>
      </c>
      <c r="AK354" s="79">
        <v>0</v>
      </c>
      <c r="AL354" s="85" t="s">
        <v>1289</v>
      </c>
      <c r="AM354" s="79" t="s">
        <v>1319</v>
      </c>
      <c r="AN354" s="79" t="b">
        <v>0</v>
      </c>
      <c r="AO354" s="85" t="s">
        <v>1198</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2</v>
      </c>
      <c r="BC354" s="78" t="str">
        <f>REPLACE(INDEX(GroupVertices[Group],MATCH(Edges[[#This Row],[Vertex 2]],GroupVertices[Vertex],0)),1,1,"")</f>
        <v>1</v>
      </c>
      <c r="BD354" s="48"/>
      <c r="BE354" s="49"/>
      <c r="BF354" s="48"/>
      <c r="BG354" s="49"/>
      <c r="BH354" s="48"/>
      <c r="BI354" s="49"/>
      <c r="BJ354" s="48"/>
      <c r="BK354" s="49"/>
      <c r="BL354" s="48"/>
    </row>
    <row r="355" spans="1:64" ht="15">
      <c r="A355" s="64" t="s">
        <v>305</v>
      </c>
      <c r="B355" s="64" t="s">
        <v>380</v>
      </c>
      <c r="C355" s="65" t="s">
        <v>3748</v>
      </c>
      <c r="D355" s="66">
        <v>4.166666666666667</v>
      </c>
      <c r="E355" s="67" t="s">
        <v>136</v>
      </c>
      <c r="F355" s="68">
        <v>31.166666666666668</v>
      </c>
      <c r="G355" s="65"/>
      <c r="H355" s="69"/>
      <c r="I355" s="70"/>
      <c r="J355" s="70"/>
      <c r="K355" s="34" t="s">
        <v>65</v>
      </c>
      <c r="L355" s="77">
        <v>355</v>
      </c>
      <c r="M355" s="77"/>
      <c r="N355" s="72"/>
      <c r="O355" s="79" t="s">
        <v>418</v>
      </c>
      <c r="P355" s="81">
        <v>43565.60142361111</v>
      </c>
      <c r="Q355" s="79" t="s">
        <v>534</v>
      </c>
      <c r="R355" s="82" t="s">
        <v>617</v>
      </c>
      <c r="S355" s="79" t="s">
        <v>672</v>
      </c>
      <c r="T355" s="79"/>
      <c r="U355" s="79"/>
      <c r="V355" s="82" t="s">
        <v>827</v>
      </c>
      <c r="W355" s="81">
        <v>43565.60142361111</v>
      </c>
      <c r="X355" s="82" t="s">
        <v>975</v>
      </c>
      <c r="Y355" s="79"/>
      <c r="Z355" s="79"/>
      <c r="AA355" s="85" t="s">
        <v>1198</v>
      </c>
      <c r="AB355" s="79"/>
      <c r="AC355" s="79" t="b">
        <v>0</v>
      </c>
      <c r="AD355" s="79">
        <v>2</v>
      </c>
      <c r="AE355" s="85" t="s">
        <v>1289</v>
      </c>
      <c r="AF355" s="79" t="b">
        <v>0</v>
      </c>
      <c r="AG355" s="79" t="s">
        <v>1302</v>
      </c>
      <c r="AH355" s="79"/>
      <c r="AI355" s="85" t="s">
        <v>1289</v>
      </c>
      <c r="AJ355" s="79" t="b">
        <v>0</v>
      </c>
      <c r="AK355" s="79">
        <v>0</v>
      </c>
      <c r="AL355" s="85" t="s">
        <v>1289</v>
      </c>
      <c r="AM355" s="79" t="s">
        <v>1319</v>
      </c>
      <c r="AN355" s="79" t="b">
        <v>0</v>
      </c>
      <c r="AO355" s="85" t="s">
        <v>1198</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2</v>
      </c>
      <c r="BC355" s="78" t="str">
        <f>REPLACE(INDEX(GroupVertices[Group],MATCH(Edges[[#This Row],[Vertex 2]],GroupVertices[Vertex],0)),1,1,"")</f>
        <v>3</v>
      </c>
      <c r="BD355" s="48"/>
      <c r="BE355" s="49"/>
      <c r="BF355" s="48"/>
      <c r="BG355" s="49"/>
      <c r="BH355" s="48"/>
      <c r="BI355" s="49"/>
      <c r="BJ355" s="48"/>
      <c r="BK355" s="49"/>
      <c r="BL355" s="48"/>
    </row>
    <row r="356" spans="1:64" ht="15">
      <c r="A356" s="64" t="s">
        <v>305</v>
      </c>
      <c r="B356" s="64" t="s">
        <v>381</v>
      </c>
      <c r="C356" s="65" t="s">
        <v>3748</v>
      </c>
      <c r="D356" s="66">
        <v>4.166666666666667</v>
      </c>
      <c r="E356" s="67" t="s">
        <v>136</v>
      </c>
      <c r="F356" s="68">
        <v>31.166666666666668</v>
      </c>
      <c r="G356" s="65"/>
      <c r="H356" s="69"/>
      <c r="I356" s="70"/>
      <c r="J356" s="70"/>
      <c r="K356" s="34" t="s">
        <v>65</v>
      </c>
      <c r="L356" s="77">
        <v>356</v>
      </c>
      <c r="M356" s="77"/>
      <c r="N356" s="72"/>
      <c r="O356" s="79" t="s">
        <v>418</v>
      </c>
      <c r="P356" s="81">
        <v>43565.60142361111</v>
      </c>
      <c r="Q356" s="79" t="s">
        <v>534</v>
      </c>
      <c r="R356" s="82" t="s">
        <v>617</v>
      </c>
      <c r="S356" s="79" t="s">
        <v>672</v>
      </c>
      <c r="T356" s="79"/>
      <c r="U356" s="79"/>
      <c r="V356" s="82" t="s">
        <v>827</v>
      </c>
      <c r="W356" s="81">
        <v>43565.60142361111</v>
      </c>
      <c r="X356" s="82" t="s">
        <v>975</v>
      </c>
      <c r="Y356" s="79"/>
      <c r="Z356" s="79"/>
      <c r="AA356" s="85" t="s">
        <v>1198</v>
      </c>
      <c r="AB356" s="79"/>
      <c r="AC356" s="79" t="b">
        <v>0</v>
      </c>
      <c r="AD356" s="79">
        <v>2</v>
      </c>
      <c r="AE356" s="85" t="s">
        <v>1289</v>
      </c>
      <c r="AF356" s="79" t="b">
        <v>0</v>
      </c>
      <c r="AG356" s="79" t="s">
        <v>1302</v>
      </c>
      <c r="AH356" s="79"/>
      <c r="AI356" s="85" t="s">
        <v>1289</v>
      </c>
      <c r="AJ356" s="79" t="b">
        <v>0</v>
      </c>
      <c r="AK356" s="79">
        <v>0</v>
      </c>
      <c r="AL356" s="85" t="s">
        <v>1289</v>
      </c>
      <c r="AM356" s="79" t="s">
        <v>1319</v>
      </c>
      <c r="AN356" s="79" t="b">
        <v>0</v>
      </c>
      <c r="AO356" s="85" t="s">
        <v>1198</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2</v>
      </c>
      <c r="BC356" s="78" t="str">
        <f>REPLACE(INDEX(GroupVertices[Group],MATCH(Edges[[#This Row],[Vertex 2]],GroupVertices[Vertex],0)),1,1,"")</f>
        <v>3</v>
      </c>
      <c r="BD356" s="48">
        <v>0</v>
      </c>
      <c r="BE356" s="49">
        <v>0</v>
      </c>
      <c r="BF356" s="48">
        <v>0</v>
      </c>
      <c r="BG356" s="49">
        <v>0</v>
      </c>
      <c r="BH356" s="48">
        <v>0</v>
      </c>
      <c r="BI356" s="49">
        <v>0</v>
      </c>
      <c r="BJ356" s="48">
        <v>11</v>
      </c>
      <c r="BK356" s="49">
        <v>100</v>
      </c>
      <c r="BL356" s="48">
        <v>11</v>
      </c>
    </row>
    <row r="357" spans="1:64" ht="15">
      <c r="A357" s="64" t="s">
        <v>294</v>
      </c>
      <c r="B357" s="64" t="s">
        <v>305</v>
      </c>
      <c r="C357" s="65" t="s">
        <v>3747</v>
      </c>
      <c r="D357" s="66">
        <v>3</v>
      </c>
      <c r="E357" s="67" t="s">
        <v>132</v>
      </c>
      <c r="F357" s="68">
        <v>35</v>
      </c>
      <c r="G357" s="65"/>
      <c r="H357" s="69"/>
      <c r="I357" s="70"/>
      <c r="J357" s="70"/>
      <c r="K357" s="34" t="s">
        <v>65</v>
      </c>
      <c r="L357" s="77">
        <v>357</v>
      </c>
      <c r="M357" s="77"/>
      <c r="N357" s="72"/>
      <c r="O357" s="79" t="s">
        <v>418</v>
      </c>
      <c r="P357" s="81">
        <v>43515.69574074074</v>
      </c>
      <c r="Q357" s="79" t="s">
        <v>535</v>
      </c>
      <c r="R357" s="82" t="s">
        <v>602</v>
      </c>
      <c r="S357" s="79" t="s">
        <v>672</v>
      </c>
      <c r="T357" s="79"/>
      <c r="U357" s="79"/>
      <c r="V357" s="82" t="s">
        <v>818</v>
      </c>
      <c r="W357" s="81">
        <v>43515.69574074074</v>
      </c>
      <c r="X357" s="82" t="s">
        <v>976</v>
      </c>
      <c r="Y357" s="79"/>
      <c r="Z357" s="79"/>
      <c r="AA357" s="85" t="s">
        <v>1199</v>
      </c>
      <c r="AB357" s="79"/>
      <c r="AC357" s="79" t="b">
        <v>0</v>
      </c>
      <c r="AD357" s="79">
        <v>0</v>
      </c>
      <c r="AE357" s="85" t="s">
        <v>1289</v>
      </c>
      <c r="AF357" s="79" t="b">
        <v>0</v>
      </c>
      <c r="AG357" s="79" t="s">
        <v>1302</v>
      </c>
      <c r="AH357" s="79"/>
      <c r="AI357" s="85" t="s">
        <v>1289</v>
      </c>
      <c r="AJ357" s="79" t="b">
        <v>0</v>
      </c>
      <c r="AK357" s="79">
        <v>0</v>
      </c>
      <c r="AL357" s="85" t="s">
        <v>1289</v>
      </c>
      <c r="AM357" s="79" t="s">
        <v>1308</v>
      </c>
      <c r="AN357" s="79" t="b">
        <v>0</v>
      </c>
      <c r="AO357" s="85" t="s">
        <v>1199</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2</v>
      </c>
      <c r="BD357" s="48"/>
      <c r="BE357" s="49"/>
      <c r="BF357" s="48"/>
      <c r="BG357" s="49"/>
      <c r="BH357" s="48"/>
      <c r="BI357" s="49"/>
      <c r="BJ357" s="48"/>
      <c r="BK357" s="49"/>
      <c r="BL357" s="48"/>
    </row>
    <row r="358" spans="1:64" ht="15">
      <c r="A358" s="64" t="s">
        <v>292</v>
      </c>
      <c r="B358" s="64" t="s">
        <v>305</v>
      </c>
      <c r="C358" s="65" t="s">
        <v>3748</v>
      </c>
      <c r="D358" s="66">
        <v>4.166666666666667</v>
      </c>
      <c r="E358" s="67" t="s">
        <v>136</v>
      </c>
      <c r="F358" s="68">
        <v>31.166666666666668</v>
      </c>
      <c r="G358" s="65"/>
      <c r="H358" s="69"/>
      <c r="I358" s="70"/>
      <c r="J358" s="70"/>
      <c r="K358" s="34" t="s">
        <v>66</v>
      </c>
      <c r="L358" s="77">
        <v>358</v>
      </c>
      <c r="M358" s="77"/>
      <c r="N358" s="72"/>
      <c r="O358" s="79" t="s">
        <v>418</v>
      </c>
      <c r="P358" s="81">
        <v>43511.622152777774</v>
      </c>
      <c r="Q358" s="79" t="s">
        <v>536</v>
      </c>
      <c r="R358" s="82" t="s">
        <v>602</v>
      </c>
      <c r="S358" s="79" t="s">
        <v>672</v>
      </c>
      <c r="T358" s="79"/>
      <c r="U358" s="79"/>
      <c r="V358" s="82" t="s">
        <v>816</v>
      </c>
      <c r="W358" s="81">
        <v>43511.622152777774</v>
      </c>
      <c r="X358" s="82" t="s">
        <v>977</v>
      </c>
      <c r="Y358" s="79"/>
      <c r="Z358" s="79"/>
      <c r="AA358" s="85" t="s">
        <v>1200</v>
      </c>
      <c r="AB358" s="79"/>
      <c r="AC358" s="79" t="b">
        <v>0</v>
      </c>
      <c r="AD358" s="79">
        <v>0</v>
      </c>
      <c r="AE358" s="85" t="s">
        <v>1289</v>
      </c>
      <c r="AF358" s="79" t="b">
        <v>0</v>
      </c>
      <c r="AG358" s="79" t="s">
        <v>1302</v>
      </c>
      <c r="AH358" s="79"/>
      <c r="AI358" s="85" t="s">
        <v>1289</v>
      </c>
      <c r="AJ358" s="79" t="b">
        <v>0</v>
      </c>
      <c r="AK358" s="79">
        <v>2</v>
      </c>
      <c r="AL358" s="85" t="s">
        <v>1202</v>
      </c>
      <c r="AM358" s="79" t="s">
        <v>1307</v>
      </c>
      <c r="AN358" s="79" t="b">
        <v>0</v>
      </c>
      <c r="AO358" s="85" t="s">
        <v>1202</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2</v>
      </c>
      <c r="BD358" s="48">
        <v>0</v>
      </c>
      <c r="BE358" s="49">
        <v>0</v>
      </c>
      <c r="BF358" s="48">
        <v>0</v>
      </c>
      <c r="BG358" s="49">
        <v>0</v>
      </c>
      <c r="BH358" s="48">
        <v>0</v>
      </c>
      <c r="BI358" s="49">
        <v>0</v>
      </c>
      <c r="BJ358" s="48">
        <v>13</v>
      </c>
      <c r="BK358" s="49">
        <v>100</v>
      </c>
      <c r="BL358" s="48">
        <v>13</v>
      </c>
    </row>
    <row r="359" spans="1:64" ht="15">
      <c r="A359" s="64" t="s">
        <v>292</v>
      </c>
      <c r="B359" s="64" t="s">
        <v>305</v>
      </c>
      <c r="C359" s="65" t="s">
        <v>3748</v>
      </c>
      <c r="D359" s="66">
        <v>4.166666666666667</v>
      </c>
      <c r="E359" s="67" t="s">
        <v>136</v>
      </c>
      <c r="F359" s="68">
        <v>31.166666666666668</v>
      </c>
      <c r="G359" s="65"/>
      <c r="H359" s="69"/>
      <c r="I359" s="70"/>
      <c r="J359" s="70"/>
      <c r="K359" s="34" t="s">
        <v>66</v>
      </c>
      <c r="L359" s="77">
        <v>359</v>
      </c>
      <c r="M359" s="77"/>
      <c r="N359" s="72"/>
      <c r="O359" s="79" t="s">
        <v>418</v>
      </c>
      <c r="P359" s="81">
        <v>43517.5552662037</v>
      </c>
      <c r="Q359" s="79" t="s">
        <v>537</v>
      </c>
      <c r="R359" s="82" t="s">
        <v>602</v>
      </c>
      <c r="S359" s="79" t="s">
        <v>672</v>
      </c>
      <c r="T359" s="79"/>
      <c r="U359" s="79"/>
      <c r="V359" s="82" t="s">
        <v>816</v>
      </c>
      <c r="W359" s="81">
        <v>43517.5552662037</v>
      </c>
      <c r="X359" s="82" t="s">
        <v>978</v>
      </c>
      <c r="Y359" s="79"/>
      <c r="Z359" s="79"/>
      <c r="AA359" s="85" t="s">
        <v>1201</v>
      </c>
      <c r="AB359" s="79"/>
      <c r="AC359" s="79" t="b">
        <v>0</v>
      </c>
      <c r="AD359" s="79">
        <v>0</v>
      </c>
      <c r="AE359" s="85" t="s">
        <v>1289</v>
      </c>
      <c r="AF359" s="79" t="b">
        <v>0</v>
      </c>
      <c r="AG359" s="79" t="s">
        <v>1302</v>
      </c>
      <c r="AH359" s="79"/>
      <c r="AI359" s="85" t="s">
        <v>1289</v>
      </c>
      <c r="AJ359" s="79" t="b">
        <v>0</v>
      </c>
      <c r="AK359" s="79">
        <v>1</v>
      </c>
      <c r="AL359" s="85" t="s">
        <v>1199</v>
      </c>
      <c r="AM359" s="79" t="s">
        <v>1304</v>
      </c>
      <c r="AN359" s="79" t="b">
        <v>0</v>
      </c>
      <c r="AO359" s="85" t="s">
        <v>1199</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2</v>
      </c>
      <c r="BD359" s="48"/>
      <c r="BE359" s="49"/>
      <c r="BF359" s="48"/>
      <c r="BG359" s="49"/>
      <c r="BH359" s="48"/>
      <c r="BI359" s="49"/>
      <c r="BJ359" s="48"/>
      <c r="BK359" s="49"/>
      <c r="BL359" s="48"/>
    </row>
    <row r="360" spans="1:64" ht="15">
      <c r="A360" s="64" t="s">
        <v>303</v>
      </c>
      <c r="B360" s="64" t="s">
        <v>305</v>
      </c>
      <c r="C360" s="65" t="s">
        <v>3747</v>
      </c>
      <c r="D360" s="66">
        <v>3</v>
      </c>
      <c r="E360" s="67" t="s">
        <v>132</v>
      </c>
      <c r="F360" s="68">
        <v>35</v>
      </c>
      <c r="G360" s="65"/>
      <c r="H360" s="69"/>
      <c r="I360" s="70"/>
      <c r="J360" s="70"/>
      <c r="K360" s="34" t="s">
        <v>65</v>
      </c>
      <c r="L360" s="77">
        <v>360</v>
      </c>
      <c r="M360" s="77"/>
      <c r="N360" s="72"/>
      <c r="O360" s="79" t="s">
        <v>418</v>
      </c>
      <c r="P360" s="81">
        <v>43511.14407407407</v>
      </c>
      <c r="Q360" s="79" t="s">
        <v>538</v>
      </c>
      <c r="R360" s="82" t="s">
        <v>602</v>
      </c>
      <c r="S360" s="79" t="s">
        <v>672</v>
      </c>
      <c r="T360" s="79"/>
      <c r="U360" s="79"/>
      <c r="V360" s="82" t="s">
        <v>825</v>
      </c>
      <c r="W360" s="81">
        <v>43511.14407407407</v>
      </c>
      <c r="X360" s="82" t="s">
        <v>979</v>
      </c>
      <c r="Y360" s="79"/>
      <c r="Z360" s="79"/>
      <c r="AA360" s="85" t="s">
        <v>1202</v>
      </c>
      <c r="AB360" s="79"/>
      <c r="AC360" s="79" t="b">
        <v>0</v>
      </c>
      <c r="AD360" s="79">
        <v>0</v>
      </c>
      <c r="AE360" s="85" t="s">
        <v>1289</v>
      </c>
      <c r="AF360" s="79" t="b">
        <v>0</v>
      </c>
      <c r="AG360" s="79" t="s">
        <v>1302</v>
      </c>
      <c r="AH360" s="79"/>
      <c r="AI360" s="85" t="s">
        <v>1289</v>
      </c>
      <c r="AJ360" s="79" t="b">
        <v>0</v>
      </c>
      <c r="AK360" s="79">
        <v>2</v>
      </c>
      <c r="AL360" s="85" t="s">
        <v>1289</v>
      </c>
      <c r="AM360" s="79" t="s">
        <v>1304</v>
      </c>
      <c r="AN360" s="79" t="b">
        <v>0</v>
      </c>
      <c r="AO360" s="85" t="s">
        <v>1202</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2</v>
      </c>
      <c r="BC360" s="78" t="str">
        <f>REPLACE(INDEX(GroupVertices[Group],MATCH(Edges[[#This Row],[Vertex 2]],GroupVertices[Vertex],0)),1,1,"")</f>
        <v>2</v>
      </c>
      <c r="BD360" s="48">
        <v>0</v>
      </c>
      <c r="BE360" s="49">
        <v>0</v>
      </c>
      <c r="BF360" s="48">
        <v>0</v>
      </c>
      <c r="BG360" s="49">
        <v>0</v>
      </c>
      <c r="BH360" s="48">
        <v>0</v>
      </c>
      <c r="BI360" s="49">
        <v>0</v>
      </c>
      <c r="BJ360" s="48">
        <v>11</v>
      </c>
      <c r="BK360" s="49">
        <v>100</v>
      </c>
      <c r="BL360" s="48">
        <v>11</v>
      </c>
    </row>
    <row r="361" spans="1:64" ht="15">
      <c r="A361" s="64" t="s">
        <v>292</v>
      </c>
      <c r="B361" s="64" t="s">
        <v>304</v>
      </c>
      <c r="C361" s="65" t="s">
        <v>3747</v>
      </c>
      <c r="D361" s="66">
        <v>3</v>
      </c>
      <c r="E361" s="67" t="s">
        <v>132</v>
      </c>
      <c r="F361" s="68">
        <v>35</v>
      </c>
      <c r="G361" s="65"/>
      <c r="H361" s="69"/>
      <c r="I361" s="70"/>
      <c r="J361" s="70"/>
      <c r="K361" s="34" t="s">
        <v>65</v>
      </c>
      <c r="L361" s="77">
        <v>361</v>
      </c>
      <c r="M361" s="77"/>
      <c r="N361" s="72"/>
      <c r="O361" s="79" t="s">
        <v>418</v>
      </c>
      <c r="P361" s="81">
        <v>43511.622152777774</v>
      </c>
      <c r="Q361" s="79" t="s">
        <v>536</v>
      </c>
      <c r="R361" s="82" t="s">
        <v>602</v>
      </c>
      <c r="S361" s="79" t="s">
        <v>672</v>
      </c>
      <c r="T361" s="79"/>
      <c r="U361" s="79"/>
      <c r="V361" s="82" t="s">
        <v>816</v>
      </c>
      <c r="W361" s="81">
        <v>43511.622152777774</v>
      </c>
      <c r="X361" s="82" t="s">
        <v>977</v>
      </c>
      <c r="Y361" s="79"/>
      <c r="Z361" s="79"/>
      <c r="AA361" s="85" t="s">
        <v>1200</v>
      </c>
      <c r="AB361" s="79"/>
      <c r="AC361" s="79" t="b">
        <v>0</v>
      </c>
      <c r="AD361" s="79">
        <v>0</v>
      </c>
      <c r="AE361" s="85" t="s">
        <v>1289</v>
      </c>
      <c r="AF361" s="79" t="b">
        <v>0</v>
      </c>
      <c r="AG361" s="79" t="s">
        <v>1302</v>
      </c>
      <c r="AH361" s="79"/>
      <c r="AI361" s="85" t="s">
        <v>1289</v>
      </c>
      <c r="AJ361" s="79" t="b">
        <v>0</v>
      </c>
      <c r="AK361" s="79">
        <v>2</v>
      </c>
      <c r="AL361" s="85" t="s">
        <v>1202</v>
      </c>
      <c r="AM361" s="79" t="s">
        <v>1307</v>
      </c>
      <c r="AN361" s="79" t="b">
        <v>0</v>
      </c>
      <c r="AO361" s="85" t="s">
        <v>1202</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2</v>
      </c>
      <c r="BD361" s="48"/>
      <c r="BE361" s="49"/>
      <c r="BF361" s="48"/>
      <c r="BG361" s="49"/>
      <c r="BH361" s="48"/>
      <c r="BI361" s="49"/>
      <c r="BJ361" s="48"/>
      <c r="BK361" s="49"/>
      <c r="BL361" s="48"/>
    </row>
    <row r="362" spans="1:64" ht="15">
      <c r="A362" s="64" t="s">
        <v>303</v>
      </c>
      <c r="B362" s="64" t="s">
        <v>304</v>
      </c>
      <c r="C362" s="65" t="s">
        <v>3747</v>
      </c>
      <c r="D362" s="66">
        <v>3</v>
      </c>
      <c r="E362" s="67" t="s">
        <v>132</v>
      </c>
      <c r="F362" s="68">
        <v>35</v>
      </c>
      <c r="G362" s="65"/>
      <c r="H362" s="69"/>
      <c r="I362" s="70"/>
      <c r="J362" s="70"/>
      <c r="K362" s="34" t="s">
        <v>65</v>
      </c>
      <c r="L362" s="77">
        <v>362</v>
      </c>
      <c r="M362" s="77"/>
      <c r="N362" s="72"/>
      <c r="O362" s="79" t="s">
        <v>418</v>
      </c>
      <c r="P362" s="81">
        <v>43511.14407407407</v>
      </c>
      <c r="Q362" s="79" t="s">
        <v>538</v>
      </c>
      <c r="R362" s="82" t="s">
        <v>602</v>
      </c>
      <c r="S362" s="79" t="s">
        <v>672</v>
      </c>
      <c r="T362" s="79"/>
      <c r="U362" s="79"/>
      <c r="V362" s="82" t="s">
        <v>825</v>
      </c>
      <c r="W362" s="81">
        <v>43511.14407407407</v>
      </c>
      <c r="X362" s="82" t="s">
        <v>979</v>
      </c>
      <c r="Y362" s="79"/>
      <c r="Z362" s="79"/>
      <c r="AA362" s="85" t="s">
        <v>1202</v>
      </c>
      <c r="AB362" s="79"/>
      <c r="AC362" s="79" t="b">
        <v>0</v>
      </c>
      <c r="AD362" s="79">
        <v>0</v>
      </c>
      <c r="AE362" s="85" t="s">
        <v>1289</v>
      </c>
      <c r="AF362" s="79" t="b">
        <v>0</v>
      </c>
      <c r="AG362" s="79" t="s">
        <v>1302</v>
      </c>
      <c r="AH362" s="79"/>
      <c r="AI362" s="85" t="s">
        <v>1289</v>
      </c>
      <c r="AJ362" s="79" t="b">
        <v>0</v>
      </c>
      <c r="AK362" s="79">
        <v>2</v>
      </c>
      <c r="AL362" s="85" t="s">
        <v>1289</v>
      </c>
      <c r="AM362" s="79" t="s">
        <v>1304</v>
      </c>
      <c r="AN362" s="79" t="b">
        <v>0</v>
      </c>
      <c r="AO362" s="85" t="s">
        <v>1202</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294</v>
      </c>
      <c r="B363" s="64" t="s">
        <v>412</v>
      </c>
      <c r="C363" s="65" t="s">
        <v>3747</v>
      </c>
      <c r="D363" s="66">
        <v>3</v>
      </c>
      <c r="E363" s="67" t="s">
        <v>132</v>
      </c>
      <c r="F363" s="68">
        <v>35</v>
      </c>
      <c r="G363" s="65"/>
      <c r="H363" s="69"/>
      <c r="I363" s="70"/>
      <c r="J363" s="70"/>
      <c r="K363" s="34" t="s">
        <v>65</v>
      </c>
      <c r="L363" s="77">
        <v>363</v>
      </c>
      <c r="M363" s="77"/>
      <c r="N363" s="72"/>
      <c r="O363" s="79" t="s">
        <v>418</v>
      </c>
      <c r="P363" s="81">
        <v>43529.091458333336</v>
      </c>
      <c r="Q363" s="79" t="s">
        <v>539</v>
      </c>
      <c r="R363" s="82" t="s">
        <v>607</v>
      </c>
      <c r="S363" s="79" t="s">
        <v>675</v>
      </c>
      <c r="T363" s="79"/>
      <c r="U363" s="79"/>
      <c r="V363" s="82" t="s">
        <v>818</v>
      </c>
      <c r="W363" s="81">
        <v>43529.091458333336</v>
      </c>
      <c r="X363" s="82" t="s">
        <v>980</v>
      </c>
      <c r="Y363" s="79"/>
      <c r="Z363" s="79"/>
      <c r="AA363" s="85" t="s">
        <v>1203</v>
      </c>
      <c r="AB363" s="79"/>
      <c r="AC363" s="79" t="b">
        <v>0</v>
      </c>
      <c r="AD363" s="79">
        <v>0</v>
      </c>
      <c r="AE363" s="85" t="s">
        <v>1289</v>
      </c>
      <c r="AF363" s="79" t="b">
        <v>0</v>
      </c>
      <c r="AG363" s="79" t="s">
        <v>1302</v>
      </c>
      <c r="AH363" s="79"/>
      <c r="AI363" s="85" t="s">
        <v>1289</v>
      </c>
      <c r="AJ363" s="79" t="b">
        <v>0</v>
      </c>
      <c r="AK363" s="79">
        <v>2</v>
      </c>
      <c r="AL363" s="85" t="s">
        <v>1205</v>
      </c>
      <c r="AM363" s="79" t="s">
        <v>1304</v>
      </c>
      <c r="AN363" s="79" t="b">
        <v>0</v>
      </c>
      <c r="AO363" s="85" t="s">
        <v>1205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1</v>
      </c>
      <c r="BD363" s="48">
        <v>2</v>
      </c>
      <c r="BE363" s="49">
        <v>14.285714285714286</v>
      </c>
      <c r="BF363" s="48">
        <v>0</v>
      </c>
      <c r="BG363" s="49">
        <v>0</v>
      </c>
      <c r="BH363" s="48">
        <v>0</v>
      </c>
      <c r="BI363" s="49">
        <v>0</v>
      </c>
      <c r="BJ363" s="48">
        <v>12</v>
      </c>
      <c r="BK363" s="49">
        <v>85.71428571428571</v>
      </c>
      <c r="BL363" s="48">
        <v>14</v>
      </c>
    </row>
    <row r="364" spans="1:64" ht="15">
      <c r="A364" s="64" t="s">
        <v>292</v>
      </c>
      <c r="B364" s="64" t="s">
        <v>412</v>
      </c>
      <c r="C364" s="65" t="s">
        <v>3747</v>
      </c>
      <c r="D364" s="66">
        <v>3</v>
      </c>
      <c r="E364" s="67" t="s">
        <v>132</v>
      </c>
      <c r="F364" s="68">
        <v>35</v>
      </c>
      <c r="G364" s="65"/>
      <c r="H364" s="69"/>
      <c r="I364" s="70"/>
      <c r="J364" s="70"/>
      <c r="K364" s="34" t="s">
        <v>65</v>
      </c>
      <c r="L364" s="77">
        <v>364</v>
      </c>
      <c r="M364" s="77"/>
      <c r="N364" s="72"/>
      <c r="O364" s="79" t="s">
        <v>418</v>
      </c>
      <c r="P364" s="81">
        <v>43529.63045138889</v>
      </c>
      <c r="Q364" s="79" t="s">
        <v>539</v>
      </c>
      <c r="R364" s="82" t="s">
        <v>607</v>
      </c>
      <c r="S364" s="79" t="s">
        <v>675</v>
      </c>
      <c r="T364" s="79"/>
      <c r="U364" s="79"/>
      <c r="V364" s="82" t="s">
        <v>816</v>
      </c>
      <c r="W364" s="81">
        <v>43529.63045138889</v>
      </c>
      <c r="X364" s="82" t="s">
        <v>981</v>
      </c>
      <c r="Y364" s="79"/>
      <c r="Z364" s="79"/>
      <c r="AA364" s="85" t="s">
        <v>1204</v>
      </c>
      <c r="AB364" s="79"/>
      <c r="AC364" s="79" t="b">
        <v>0</v>
      </c>
      <c r="AD364" s="79">
        <v>0</v>
      </c>
      <c r="AE364" s="85" t="s">
        <v>1289</v>
      </c>
      <c r="AF364" s="79" t="b">
        <v>0</v>
      </c>
      <c r="AG364" s="79" t="s">
        <v>1302</v>
      </c>
      <c r="AH364" s="79"/>
      <c r="AI364" s="85" t="s">
        <v>1289</v>
      </c>
      <c r="AJ364" s="79" t="b">
        <v>0</v>
      </c>
      <c r="AK364" s="79">
        <v>2</v>
      </c>
      <c r="AL364" s="85" t="s">
        <v>1205</v>
      </c>
      <c r="AM364" s="79" t="s">
        <v>1307</v>
      </c>
      <c r="AN364" s="79" t="b">
        <v>0</v>
      </c>
      <c r="AO364" s="85" t="s">
        <v>1205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v>2</v>
      </c>
      <c r="BE364" s="49">
        <v>14.285714285714286</v>
      </c>
      <c r="BF364" s="48">
        <v>0</v>
      </c>
      <c r="BG364" s="49">
        <v>0</v>
      </c>
      <c r="BH364" s="48">
        <v>0</v>
      </c>
      <c r="BI364" s="49">
        <v>0</v>
      </c>
      <c r="BJ364" s="48">
        <v>12</v>
      </c>
      <c r="BK364" s="49">
        <v>85.71428571428571</v>
      </c>
      <c r="BL364" s="48">
        <v>14</v>
      </c>
    </row>
    <row r="365" spans="1:64" ht="15">
      <c r="A365" s="64" t="s">
        <v>303</v>
      </c>
      <c r="B365" s="64" t="s">
        <v>412</v>
      </c>
      <c r="C365" s="65" t="s">
        <v>3747</v>
      </c>
      <c r="D365" s="66">
        <v>3</v>
      </c>
      <c r="E365" s="67" t="s">
        <v>132</v>
      </c>
      <c r="F365" s="68">
        <v>35</v>
      </c>
      <c r="G365" s="65"/>
      <c r="H365" s="69"/>
      <c r="I365" s="70"/>
      <c r="J365" s="70"/>
      <c r="K365" s="34" t="s">
        <v>65</v>
      </c>
      <c r="L365" s="77">
        <v>365</v>
      </c>
      <c r="M365" s="77"/>
      <c r="N365" s="72"/>
      <c r="O365" s="79" t="s">
        <v>418</v>
      </c>
      <c r="P365" s="81">
        <v>43529.09064814815</v>
      </c>
      <c r="Q365" s="79" t="s">
        <v>540</v>
      </c>
      <c r="R365" s="82" t="s">
        <v>607</v>
      </c>
      <c r="S365" s="79" t="s">
        <v>675</v>
      </c>
      <c r="T365" s="79"/>
      <c r="U365" s="79"/>
      <c r="V365" s="82" t="s">
        <v>825</v>
      </c>
      <c r="W365" s="81">
        <v>43529.09064814815</v>
      </c>
      <c r="X365" s="82" t="s">
        <v>982</v>
      </c>
      <c r="Y365" s="79"/>
      <c r="Z365" s="79"/>
      <c r="AA365" s="85" t="s">
        <v>1205</v>
      </c>
      <c r="AB365" s="79"/>
      <c r="AC365" s="79" t="b">
        <v>0</v>
      </c>
      <c r="AD365" s="79">
        <v>3</v>
      </c>
      <c r="AE365" s="85" t="s">
        <v>1289</v>
      </c>
      <c r="AF365" s="79" t="b">
        <v>0</v>
      </c>
      <c r="AG365" s="79" t="s">
        <v>1302</v>
      </c>
      <c r="AH365" s="79"/>
      <c r="AI365" s="85" t="s">
        <v>1289</v>
      </c>
      <c r="AJ365" s="79" t="b">
        <v>0</v>
      </c>
      <c r="AK365" s="79">
        <v>2</v>
      </c>
      <c r="AL365" s="85" t="s">
        <v>1289</v>
      </c>
      <c r="AM365" s="79" t="s">
        <v>1304</v>
      </c>
      <c r="AN365" s="79" t="b">
        <v>0</v>
      </c>
      <c r="AO365" s="85" t="s">
        <v>1205</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2</v>
      </c>
      <c r="BC365" s="78" t="str">
        <f>REPLACE(INDEX(GroupVertices[Group],MATCH(Edges[[#This Row],[Vertex 2]],GroupVertices[Vertex],0)),1,1,"")</f>
        <v>1</v>
      </c>
      <c r="BD365" s="48">
        <v>2</v>
      </c>
      <c r="BE365" s="49">
        <v>16.666666666666668</v>
      </c>
      <c r="BF365" s="48">
        <v>0</v>
      </c>
      <c r="BG365" s="49">
        <v>0</v>
      </c>
      <c r="BH365" s="48">
        <v>0</v>
      </c>
      <c r="BI365" s="49">
        <v>0</v>
      </c>
      <c r="BJ365" s="48">
        <v>10</v>
      </c>
      <c r="BK365" s="49">
        <v>83.33333333333333</v>
      </c>
      <c r="BL365" s="48">
        <v>12</v>
      </c>
    </row>
    <row r="366" spans="1:64" ht="15">
      <c r="A366" s="64" t="s">
        <v>303</v>
      </c>
      <c r="B366" s="64" t="s">
        <v>317</v>
      </c>
      <c r="C366" s="65" t="s">
        <v>3747</v>
      </c>
      <c r="D366" s="66">
        <v>3</v>
      </c>
      <c r="E366" s="67" t="s">
        <v>132</v>
      </c>
      <c r="F366" s="68">
        <v>35</v>
      </c>
      <c r="G366" s="65"/>
      <c r="H366" s="69"/>
      <c r="I366" s="70"/>
      <c r="J366" s="70"/>
      <c r="K366" s="34" t="s">
        <v>65</v>
      </c>
      <c r="L366" s="77">
        <v>366</v>
      </c>
      <c r="M366" s="77"/>
      <c r="N366" s="72"/>
      <c r="O366" s="79" t="s">
        <v>418</v>
      </c>
      <c r="P366" s="81">
        <v>43535.77976851852</v>
      </c>
      <c r="Q366" s="79" t="s">
        <v>541</v>
      </c>
      <c r="R366" s="79"/>
      <c r="S366" s="79"/>
      <c r="T366" s="79"/>
      <c r="U366" s="82" t="s">
        <v>742</v>
      </c>
      <c r="V366" s="82" t="s">
        <v>742</v>
      </c>
      <c r="W366" s="81">
        <v>43535.77976851852</v>
      </c>
      <c r="X366" s="82" t="s">
        <v>983</v>
      </c>
      <c r="Y366" s="79"/>
      <c r="Z366" s="79"/>
      <c r="AA366" s="85" t="s">
        <v>1206</v>
      </c>
      <c r="AB366" s="79"/>
      <c r="AC366" s="79" t="b">
        <v>0</v>
      </c>
      <c r="AD366" s="79">
        <v>3</v>
      </c>
      <c r="AE366" s="85" t="s">
        <v>1289</v>
      </c>
      <c r="AF366" s="79" t="b">
        <v>0</v>
      </c>
      <c r="AG366" s="79" t="s">
        <v>1302</v>
      </c>
      <c r="AH366" s="79"/>
      <c r="AI366" s="85" t="s">
        <v>1289</v>
      </c>
      <c r="AJ366" s="79" t="b">
        <v>0</v>
      </c>
      <c r="AK366" s="79">
        <v>0</v>
      </c>
      <c r="AL366" s="85" t="s">
        <v>1289</v>
      </c>
      <c r="AM366" s="79" t="s">
        <v>1304</v>
      </c>
      <c r="AN366" s="79" t="b">
        <v>0</v>
      </c>
      <c r="AO366" s="85" t="s">
        <v>1206</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7</v>
      </c>
      <c r="BD366" s="48"/>
      <c r="BE366" s="49"/>
      <c r="BF366" s="48"/>
      <c r="BG366" s="49"/>
      <c r="BH366" s="48"/>
      <c r="BI366" s="49"/>
      <c r="BJ366" s="48"/>
      <c r="BK366" s="49"/>
      <c r="BL366" s="48"/>
    </row>
    <row r="367" spans="1:64" ht="15">
      <c r="A367" s="64" t="s">
        <v>294</v>
      </c>
      <c r="B367" s="64" t="s">
        <v>355</v>
      </c>
      <c r="C367" s="65" t="s">
        <v>3747</v>
      </c>
      <c r="D367" s="66">
        <v>3</v>
      </c>
      <c r="E367" s="67" t="s">
        <v>132</v>
      </c>
      <c r="F367" s="68">
        <v>35</v>
      </c>
      <c r="G367" s="65"/>
      <c r="H367" s="69"/>
      <c r="I367" s="70"/>
      <c r="J367" s="70"/>
      <c r="K367" s="34" t="s">
        <v>65</v>
      </c>
      <c r="L367" s="77">
        <v>367</v>
      </c>
      <c r="M367" s="77"/>
      <c r="N367" s="72"/>
      <c r="O367" s="79" t="s">
        <v>418</v>
      </c>
      <c r="P367" s="81">
        <v>43536.62464120371</v>
      </c>
      <c r="Q367" s="79" t="s">
        <v>498</v>
      </c>
      <c r="R367" s="82" t="s">
        <v>635</v>
      </c>
      <c r="S367" s="79" t="s">
        <v>691</v>
      </c>
      <c r="T367" s="79"/>
      <c r="U367" s="79"/>
      <c r="V367" s="82" t="s">
        <v>818</v>
      </c>
      <c r="W367" s="81">
        <v>43536.62464120371</v>
      </c>
      <c r="X367" s="82" t="s">
        <v>934</v>
      </c>
      <c r="Y367" s="79"/>
      <c r="Z367" s="79"/>
      <c r="AA367" s="85" t="s">
        <v>1157</v>
      </c>
      <c r="AB367" s="79"/>
      <c r="AC367" s="79" t="b">
        <v>0</v>
      </c>
      <c r="AD367" s="79">
        <v>1</v>
      </c>
      <c r="AE367" s="85" t="s">
        <v>1289</v>
      </c>
      <c r="AF367" s="79" t="b">
        <v>0</v>
      </c>
      <c r="AG367" s="79" t="s">
        <v>1302</v>
      </c>
      <c r="AH367" s="79"/>
      <c r="AI367" s="85" t="s">
        <v>1289</v>
      </c>
      <c r="AJ367" s="79" t="b">
        <v>0</v>
      </c>
      <c r="AK367" s="79">
        <v>0</v>
      </c>
      <c r="AL367" s="85" t="s">
        <v>1289</v>
      </c>
      <c r="AM367" s="79" t="s">
        <v>1308</v>
      </c>
      <c r="AN367" s="79" t="b">
        <v>0</v>
      </c>
      <c r="AO367" s="85" t="s">
        <v>1157</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292</v>
      </c>
      <c r="B368" s="64" t="s">
        <v>355</v>
      </c>
      <c r="C368" s="65" t="s">
        <v>3747</v>
      </c>
      <c r="D368" s="66">
        <v>3</v>
      </c>
      <c r="E368" s="67" t="s">
        <v>132</v>
      </c>
      <c r="F368" s="68">
        <v>35</v>
      </c>
      <c r="G368" s="65"/>
      <c r="H368" s="69"/>
      <c r="I368" s="70"/>
      <c r="J368" s="70"/>
      <c r="K368" s="34" t="s">
        <v>65</v>
      </c>
      <c r="L368" s="77">
        <v>368</v>
      </c>
      <c r="M368" s="77"/>
      <c r="N368" s="72"/>
      <c r="O368" s="79" t="s">
        <v>418</v>
      </c>
      <c r="P368" s="81">
        <v>43536.76047453703</v>
      </c>
      <c r="Q368" s="79" t="s">
        <v>499</v>
      </c>
      <c r="R368" s="82" t="s">
        <v>636</v>
      </c>
      <c r="S368" s="79" t="s">
        <v>691</v>
      </c>
      <c r="T368" s="79"/>
      <c r="U368" s="79"/>
      <c r="V368" s="82" t="s">
        <v>816</v>
      </c>
      <c r="W368" s="81">
        <v>43536.76047453703</v>
      </c>
      <c r="X368" s="82" t="s">
        <v>935</v>
      </c>
      <c r="Y368" s="79"/>
      <c r="Z368" s="79"/>
      <c r="AA368" s="85" t="s">
        <v>1158</v>
      </c>
      <c r="AB368" s="79"/>
      <c r="AC368" s="79" t="b">
        <v>0</v>
      </c>
      <c r="AD368" s="79">
        <v>0</v>
      </c>
      <c r="AE368" s="85" t="s">
        <v>1289</v>
      </c>
      <c r="AF368" s="79" t="b">
        <v>0</v>
      </c>
      <c r="AG368" s="79" t="s">
        <v>1302</v>
      </c>
      <c r="AH368" s="79"/>
      <c r="AI368" s="85" t="s">
        <v>1289</v>
      </c>
      <c r="AJ368" s="79" t="b">
        <v>0</v>
      </c>
      <c r="AK368" s="79">
        <v>1</v>
      </c>
      <c r="AL368" s="85" t="s">
        <v>1289</v>
      </c>
      <c r="AM368" s="79" t="s">
        <v>1307</v>
      </c>
      <c r="AN368" s="79" t="b">
        <v>0</v>
      </c>
      <c r="AO368" s="85" t="s">
        <v>1158</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1</v>
      </c>
      <c r="BD368" s="48">
        <v>1</v>
      </c>
      <c r="BE368" s="49">
        <v>5.2631578947368425</v>
      </c>
      <c r="BF368" s="48">
        <v>0</v>
      </c>
      <c r="BG368" s="49">
        <v>0</v>
      </c>
      <c r="BH368" s="48">
        <v>0</v>
      </c>
      <c r="BI368" s="49">
        <v>0</v>
      </c>
      <c r="BJ368" s="48">
        <v>18</v>
      </c>
      <c r="BK368" s="49">
        <v>94.73684210526316</v>
      </c>
      <c r="BL368" s="48">
        <v>19</v>
      </c>
    </row>
    <row r="369" spans="1:64" ht="15">
      <c r="A369" s="64" t="s">
        <v>303</v>
      </c>
      <c r="B369" s="64" t="s">
        <v>355</v>
      </c>
      <c r="C369" s="65" t="s">
        <v>3747</v>
      </c>
      <c r="D369" s="66">
        <v>3</v>
      </c>
      <c r="E369" s="67" t="s">
        <v>132</v>
      </c>
      <c r="F369" s="68">
        <v>35</v>
      </c>
      <c r="G369" s="65"/>
      <c r="H369" s="69"/>
      <c r="I369" s="70"/>
      <c r="J369" s="70"/>
      <c r="K369" s="34" t="s">
        <v>65</v>
      </c>
      <c r="L369" s="77">
        <v>369</v>
      </c>
      <c r="M369" s="77"/>
      <c r="N369" s="72"/>
      <c r="O369" s="79" t="s">
        <v>418</v>
      </c>
      <c r="P369" s="81">
        <v>43536.050150462965</v>
      </c>
      <c r="Q369" s="79" t="s">
        <v>542</v>
      </c>
      <c r="R369" s="82" t="s">
        <v>651</v>
      </c>
      <c r="S369" s="79" t="s">
        <v>691</v>
      </c>
      <c r="T369" s="79"/>
      <c r="U369" s="79"/>
      <c r="V369" s="82" t="s">
        <v>825</v>
      </c>
      <c r="W369" s="81">
        <v>43536.050150462965</v>
      </c>
      <c r="X369" s="82" t="s">
        <v>984</v>
      </c>
      <c r="Y369" s="79"/>
      <c r="Z369" s="79"/>
      <c r="AA369" s="85" t="s">
        <v>1207</v>
      </c>
      <c r="AB369" s="79"/>
      <c r="AC369" s="79" t="b">
        <v>0</v>
      </c>
      <c r="AD369" s="79">
        <v>0</v>
      </c>
      <c r="AE369" s="85" t="s">
        <v>1289</v>
      </c>
      <c r="AF369" s="79" t="b">
        <v>0</v>
      </c>
      <c r="AG369" s="79" t="s">
        <v>1302</v>
      </c>
      <c r="AH369" s="79"/>
      <c r="AI369" s="85" t="s">
        <v>1289</v>
      </c>
      <c r="AJ369" s="79" t="b">
        <v>0</v>
      </c>
      <c r="AK369" s="79">
        <v>0</v>
      </c>
      <c r="AL369" s="85" t="s">
        <v>1289</v>
      </c>
      <c r="AM369" s="79" t="s">
        <v>1307</v>
      </c>
      <c r="AN369" s="79" t="b">
        <v>0</v>
      </c>
      <c r="AO369" s="85" t="s">
        <v>1207</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1</v>
      </c>
      <c r="BD369" s="48">
        <v>0</v>
      </c>
      <c r="BE369" s="49">
        <v>0</v>
      </c>
      <c r="BF369" s="48">
        <v>0</v>
      </c>
      <c r="BG369" s="49">
        <v>0</v>
      </c>
      <c r="BH369" s="48">
        <v>0</v>
      </c>
      <c r="BI369" s="49">
        <v>0</v>
      </c>
      <c r="BJ369" s="48">
        <v>17</v>
      </c>
      <c r="BK369" s="49">
        <v>100</v>
      </c>
      <c r="BL369" s="48">
        <v>17</v>
      </c>
    </row>
    <row r="370" spans="1:64" ht="15">
      <c r="A370" s="64" t="s">
        <v>306</v>
      </c>
      <c r="B370" s="64" t="s">
        <v>345</v>
      </c>
      <c r="C370" s="65" t="s">
        <v>3747</v>
      </c>
      <c r="D370" s="66">
        <v>3</v>
      </c>
      <c r="E370" s="67" t="s">
        <v>132</v>
      </c>
      <c r="F370" s="68">
        <v>35</v>
      </c>
      <c r="G370" s="65"/>
      <c r="H370" s="69"/>
      <c r="I370" s="70"/>
      <c r="J370" s="70"/>
      <c r="K370" s="34" t="s">
        <v>65</v>
      </c>
      <c r="L370" s="77">
        <v>370</v>
      </c>
      <c r="M370" s="77"/>
      <c r="N370" s="72"/>
      <c r="O370" s="79" t="s">
        <v>418</v>
      </c>
      <c r="P370" s="81">
        <v>43536.815416666665</v>
      </c>
      <c r="Q370" s="79" t="s">
        <v>448</v>
      </c>
      <c r="R370" s="79"/>
      <c r="S370" s="79"/>
      <c r="T370" s="79"/>
      <c r="U370" s="79"/>
      <c r="V370" s="82" t="s">
        <v>828</v>
      </c>
      <c r="W370" s="81">
        <v>43536.815416666665</v>
      </c>
      <c r="X370" s="82" t="s">
        <v>985</v>
      </c>
      <c r="Y370" s="79"/>
      <c r="Z370" s="79"/>
      <c r="AA370" s="85" t="s">
        <v>1208</v>
      </c>
      <c r="AB370" s="79"/>
      <c r="AC370" s="79" t="b">
        <v>0</v>
      </c>
      <c r="AD370" s="79">
        <v>0</v>
      </c>
      <c r="AE370" s="85" t="s">
        <v>1289</v>
      </c>
      <c r="AF370" s="79" t="b">
        <v>1</v>
      </c>
      <c r="AG370" s="79" t="s">
        <v>1302</v>
      </c>
      <c r="AH370" s="79"/>
      <c r="AI370" s="85" t="s">
        <v>1154</v>
      </c>
      <c r="AJ370" s="79" t="b">
        <v>0</v>
      </c>
      <c r="AK370" s="79">
        <v>5</v>
      </c>
      <c r="AL370" s="85" t="s">
        <v>1096</v>
      </c>
      <c r="AM370" s="79" t="s">
        <v>1307</v>
      </c>
      <c r="AN370" s="79" t="b">
        <v>0</v>
      </c>
      <c r="AO370" s="85" t="s">
        <v>1096</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5</v>
      </c>
      <c r="BC370" s="78" t="str">
        <f>REPLACE(INDEX(GroupVertices[Group],MATCH(Edges[[#This Row],[Vertex 2]],GroupVertices[Vertex],0)),1,1,"")</f>
        <v>5</v>
      </c>
      <c r="BD370" s="48"/>
      <c r="BE370" s="49"/>
      <c r="BF370" s="48"/>
      <c r="BG370" s="49"/>
      <c r="BH370" s="48"/>
      <c r="BI370" s="49"/>
      <c r="BJ370" s="48"/>
      <c r="BK370" s="49"/>
      <c r="BL370" s="48"/>
    </row>
    <row r="371" spans="1:64" ht="15">
      <c r="A371" s="64" t="s">
        <v>307</v>
      </c>
      <c r="B371" s="64" t="s">
        <v>345</v>
      </c>
      <c r="C371" s="65" t="s">
        <v>3747</v>
      </c>
      <c r="D371" s="66">
        <v>3</v>
      </c>
      <c r="E371" s="67" t="s">
        <v>132</v>
      </c>
      <c r="F371" s="68">
        <v>35</v>
      </c>
      <c r="G371" s="65"/>
      <c r="H371" s="69"/>
      <c r="I371" s="70"/>
      <c r="J371" s="70"/>
      <c r="K371" s="34" t="s">
        <v>65</v>
      </c>
      <c r="L371" s="77">
        <v>371</v>
      </c>
      <c r="M371" s="77"/>
      <c r="N371" s="72"/>
      <c r="O371" s="79" t="s">
        <v>418</v>
      </c>
      <c r="P371" s="81">
        <v>43537.63055555556</v>
      </c>
      <c r="Q371" s="79" t="s">
        <v>448</v>
      </c>
      <c r="R371" s="79"/>
      <c r="S371" s="79"/>
      <c r="T371" s="79"/>
      <c r="U371" s="79"/>
      <c r="V371" s="82" t="s">
        <v>829</v>
      </c>
      <c r="W371" s="81">
        <v>43537.63055555556</v>
      </c>
      <c r="X371" s="82" t="s">
        <v>986</v>
      </c>
      <c r="Y371" s="79"/>
      <c r="Z371" s="79"/>
      <c r="AA371" s="85" t="s">
        <v>1209</v>
      </c>
      <c r="AB371" s="79"/>
      <c r="AC371" s="79" t="b">
        <v>0</v>
      </c>
      <c r="AD371" s="79">
        <v>0</v>
      </c>
      <c r="AE371" s="85" t="s">
        <v>1289</v>
      </c>
      <c r="AF371" s="79" t="b">
        <v>1</v>
      </c>
      <c r="AG371" s="79" t="s">
        <v>1302</v>
      </c>
      <c r="AH371" s="79"/>
      <c r="AI371" s="85" t="s">
        <v>1154</v>
      </c>
      <c r="AJ371" s="79" t="b">
        <v>0</v>
      </c>
      <c r="AK371" s="79">
        <v>5</v>
      </c>
      <c r="AL371" s="85" t="s">
        <v>1096</v>
      </c>
      <c r="AM371" s="79" t="s">
        <v>1307</v>
      </c>
      <c r="AN371" s="79" t="b">
        <v>0</v>
      </c>
      <c r="AO371" s="85" t="s">
        <v>1096</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5</v>
      </c>
      <c r="BC371" s="78" t="str">
        <f>REPLACE(INDEX(GroupVertices[Group],MATCH(Edges[[#This Row],[Vertex 2]],GroupVertices[Vertex],0)),1,1,"")</f>
        <v>5</v>
      </c>
      <c r="BD371" s="48"/>
      <c r="BE371" s="49"/>
      <c r="BF371" s="48"/>
      <c r="BG371" s="49"/>
      <c r="BH371" s="48"/>
      <c r="BI371" s="49"/>
      <c r="BJ371" s="48"/>
      <c r="BK371" s="49"/>
      <c r="BL371" s="48"/>
    </row>
    <row r="372" spans="1:64" ht="15">
      <c r="A372" s="64" t="s">
        <v>303</v>
      </c>
      <c r="B372" s="64" t="s">
        <v>345</v>
      </c>
      <c r="C372" s="65" t="s">
        <v>3747</v>
      </c>
      <c r="D372" s="66">
        <v>3</v>
      </c>
      <c r="E372" s="67" t="s">
        <v>132</v>
      </c>
      <c r="F372" s="68">
        <v>35</v>
      </c>
      <c r="G372" s="65"/>
      <c r="H372" s="69"/>
      <c r="I372" s="70"/>
      <c r="J372" s="70"/>
      <c r="K372" s="34" t="s">
        <v>65</v>
      </c>
      <c r="L372" s="77">
        <v>372</v>
      </c>
      <c r="M372" s="77"/>
      <c r="N372" s="72"/>
      <c r="O372" s="79" t="s">
        <v>418</v>
      </c>
      <c r="P372" s="81">
        <v>43536.831087962964</v>
      </c>
      <c r="Q372" s="79" t="s">
        <v>448</v>
      </c>
      <c r="R372" s="79"/>
      <c r="S372" s="79"/>
      <c r="T372" s="79"/>
      <c r="U372" s="79"/>
      <c r="V372" s="82" t="s">
        <v>825</v>
      </c>
      <c r="W372" s="81">
        <v>43536.831087962964</v>
      </c>
      <c r="X372" s="82" t="s">
        <v>987</v>
      </c>
      <c r="Y372" s="79"/>
      <c r="Z372" s="79"/>
      <c r="AA372" s="85" t="s">
        <v>1210</v>
      </c>
      <c r="AB372" s="79"/>
      <c r="AC372" s="79" t="b">
        <v>0</v>
      </c>
      <c r="AD372" s="79">
        <v>0</v>
      </c>
      <c r="AE372" s="85" t="s">
        <v>1289</v>
      </c>
      <c r="AF372" s="79" t="b">
        <v>1</v>
      </c>
      <c r="AG372" s="79" t="s">
        <v>1302</v>
      </c>
      <c r="AH372" s="79"/>
      <c r="AI372" s="85" t="s">
        <v>1154</v>
      </c>
      <c r="AJ372" s="79" t="b">
        <v>0</v>
      </c>
      <c r="AK372" s="79">
        <v>5</v>
      </c>
      <c r="AL372" s="85" t="s">
        <v>1096</v>
      </c>
      <c r="AM372" s="79" t="s">
        <v>1304</v>
      </c>
      <c r="AN372" s="79" t="b">
        <v>0</v>
      </c>
      <c r="AO372" s="85" t="s">
        <v>1096</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5</v>
      </c>
      <c r="BD372" s="48"/>
      <c r="BE372" s="49"/>
      <c r="BF372" s="48"/>
      <c r="BG372" s="49"/>
      <c r="BH372" s="48"/>
      <c r="BI372" s="49"/>
      <c r="BJ372" s="48"/>
      <c r="BK372" s="49"/>
      <c r="BL372" s="48"/>
    </row>
    <row r="373" spans="1:64" ht="15">
      <c r="A373" s="64" t="s">
        <v>244</v>
      </c>
      <c r="B373" s="64" t="s">
        <v>346</v>
      </c>
      <c r="C373" s="65" t="s">
        <v>3747</v>
      </c>
      <c r="D373" s="66">
        <v>3</v>
      </c>
      <c r="E373" s="67" t="s">
        <v>132</v>
      </c>
      <c r="F373" s="68">
        <v>35</v>
      </c>
      <c r="G373" s="65"/>
      <c r="H373" s="69"/>
      <c r="I373" s="70"/>
      <c r="J373" s="70"/>
      <c r="K373" s="34" t="s">
        <v>65</v>
      </c>
      <c r="L373" s="77">
        <v>373</v>
      </c>
      <c r="M373" s="77"/>
      <c r="N373" s="72"/>
      <c r="O373" s="79" t="s">
        <v>418</v>
      </c>
      <c r="P373" s="81">
        <v>43536.735983796294</v>
      </c>
      <c r="Q373" s="79" t="s">
        <v>447</v>
      </c>
      <c r="R373" s="82" t="s">
        <v>609</v>
      </c>
      <c r="S373" s="79" t="s">
        <v>676</v>
      </c>
      <c r="T373" s="79" t="s">
        <v>709</v>
      </c>
      <c r="U373" s="79"/>
      <c r="V373" s="82" t="s">
        <v>776</v>
      </c>
      <c r="W373" s="81">
        <v>43536.735983796294</v>
      </c>
      <c r="X373" s="82" t="s">
        <v>873</v>
      </c>
      <c r="Y373" s="79"/>
      <c r="Z373" s="79"/>
      <c r="AA373" s="85" t="s">
        <v>1096</v>
      </c>
      <c r="AB373" s="79"/>
      <c r="AC373" s="79" t="b">
        <v>0</v>
      </c>
      <c r="AD373" s="79">
        <v>8</v>
      </c>
      <c r="AE373" s="85" t="s">
        <v>1289</v>
      </c>
      <c r="AF373" s="79" t="b">
        <v>1</v>
      </c>
      <c r="AG373" s="79" t="s">
        <v>1302</v>
      </c>
      <c r="AH373" s="79"/>
      <c r="AI373" s="85" t="s">
        <v>1154</v>
      </c>
      <c r="AJ373" s="79" t="b">
        <v>0</v>
      </c>
      <c r="AK373" s="79">
        <v>5</v>
      </c>
      <c r="AL373" s="85" t="s">
        <v>1289</v>
      </c>
      <c r="AM373" s="79" t="s">
        <v>1307</v>
      </c>
      <c r="AN373" s="79" t="b">
        <v>0</v>
      </c>
      <c r="AO373" s="85" t="s">
        <v>1096</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5</v>
      </c>
      <c r="BC373" s="78" t="str">
        <f>REPLACE(INDEX(GroupVertices[Group],MATCH(Edges[[#This Row],[Vertex 2]],GroupVertices[Vertex],0)),1,1,"")</f>
        <v>5</v>
      </c>
      <c r="BD373" s="48"/>
      <c r="BE373" s="49"/>
      <c r="BF373" s="48"/>
      <c r="BG373" s="49"/>
      <c r="BH373" s="48"/>
      <c r="BI373" s="49"/>
      <c r="BJ373" s="48"/>
      <c r="BK373" s="49"/>
      <c r="BL373" s="48"/>
    </row>
    <row r="374" spans="1:64" ht="15">
      <c r="A374" s="64" t="s">
        <v>306</v>
      </c>
      <c r="B374" s="64" t="s">
        <v>346</v>
      </c>
      <c r="C374" s="65" t="s">
        <v>3747</v>
      </c>
      <c r="D374" s="66">
        <v>3</v>
      </c>
      <c r="E374" s="67" t="s">
        <v>132</v>
      </c>
      <c r="F374" s="68">
        <v>35</v>
      </c>
      <c r="G374" s="65"/>
      <c r="H374" s="69"/>
      <c r="I374" s="70"/>
      <c r="J374" s="70"/>
      <c r="K374" s="34" t="s">
        <v>65</v>
      </c>
      <c r="L374" s="77">
        <v>374</v>
      </c>
      <c r="M374" s="77"/>
      <c r="N374" s="72"/>
      <c r="O374" s="79" t="s">
        <v>418</v>
      </c>
      <c r="P374" s="81">
        <v>43536.815416666665</v>
      </c>
      <c r="Q374" s="79" t="s">
        <v>448</v>
      </c>
      <c r="R374" s="79"/>
      <c r="S374" s="79"/>
      <c r="T374" s="79"/>
      <c r="U374" s="79"/>
      <c r="V374" s="82" t="s">
        <v>828</v>
      </c>
      <c r="W374" s="81">
        <v>43536.815416666665</v>
      </c>
      <c r="X374" s="82" t="s">
        <v>985</v>
      </c>
      <c r="Y374" s="79"/>
      <c r="Z374" s="79"/>
      <c r="AA374" s="85" t="s">
        <v>1208</v>
      </c>
      <c r="AB374" s="79"/>
      <c r="AC374" s="79" t="b">
        <v>0</v>
      </c>
      <c r="AD374" s="79">
        <v>0</v>
      </c>
      <c r="AE374" s="85" t="s">
        <v>1289</v>
      </c>
      <c r="AF374" s="79" t="b">
        <v>1</v>
      </c>
      <c r="AG374" s="79" t="s">
        <v>1302</v>
      </c>
      <c r="AH374" s="79"/>
      <c r="AI374" s="85" t="s">
        <v>1154</v>
      </c>
      <c r="AJ374" s="79" t="b">
        <v>0</v>
      </c>
      <c r="AK374" s="79">
        <v>5</v>
      </c>
      <c r="AL374" s="85" t="s">
        <v>1096</v>
      </c>
      <c r="AM374" s="79" t="s">
        <v>1307</v>
      </c>
      <c r="AN374" s="79" t="b">
        <v>0</v>
      </c>
      <c r="AO374" s="85" t="s">
        <v>1096</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5</v>
      </c>
      <c r="BC374" s="78" t="str">
        <f>REPLACE(INDEX(GroupVertices[Group],MATCH(Edges[[#This Row],[Vertex 2]],GroupVertices[Vertex],0)),1,1,"")</f>
        <v>5</v>
      </c>
      <c r="BD374" s="48"/>
      <c r="BE374" s="49"/>
      <c r="BF374" s="48"/>
      <c r="BG374" s="49"/>
      <c r="BH374" s="48"/>
      <c r="BI374" s="49"/>
      <c r="BJ374" s="48"/>
      <c r="BK374" s="49"/>
      <c r="BL374" s="48"/>
    </row>
    <row r="375" spans="1:64" ht="15">
      <c r="A375" s="64" t="s">
        <v>307</v>
      </c>
      <c r="B375" s="64" t="s">
        <v>346</v>
      </c>
      <c r="C375" s="65" t="s">
        <v>3747</v>
      </c>
      <c r="D375" s="66">
        <v>3</v>
      </c>
      <c r="E375" s="67" t="s">
        <v>132</v>
      </c>
      <c r="F375" s="68">
        <v>35</v>
      </c>
      <c r="G375" s="65"/>
      <c r="H375" s="69"/>
      <c r="I375" s="70"/>
      <c r="J375" s="70"/>
      <c r="K375" s="34" t="s">
        <v>65</v>
      </c>
      <c r="L375" s="77">
        <v>375</v>
      </c>
      <c r="M375" s="77"/>
      <c r="N375" s="72"/>
      <c r="O375" s="79" t="s">
        <v>418</v>
      </c>
      <c r="P375" s="81">
        <v>43537.63055555556</v>
      </c>
      <c r="Q375" s="79" t="s">
        <v>448</v>
      </c>
      <c r="R375" s="79"/>
      <c r="S375" s="79"/>
      <c r="T375" s="79"/>
      <c r="U375" s="79"/>
      <c r="V375" s="82" t="s">
        <v>829</v>
      </c>
      <c r="W375" s="81">
        <v>43537.63055555556</v>
      </c>
      <c r="X375" s="82" t="s">
        <v>986</v>
      </c>
      <c r="Y375" s="79"/>
      <c r="Z375" s="79"/>
      <c r="AA375" s="85" t="s">
        <v>1209</v>
      </c>
      <c r="AB375" s="79"/>
      <c r="AC375" s="79" t="b">
        <v>0</v>
      </c>
      <c r="AD375" s="79">
        <v>0</v>
      </c>
      <c r="AE375" s="85" t="s">
        <v>1289</v>
      </c>
      <c r="AF375" s="79" t="b">
        <v>1</v>
      </c>
      <c r="AG375" s="79" t="s">
        <v>1302</v>
      </c>
      <c r="AH375" s="79"/>
      <c r="AI375" s="85" t="s">
        <v>1154</v>
      </c>
      <c r="AJ375" s="79" t="b">
        <v>0</v>
      </c>
      <c r="AK375" s="79">
        <v>5</v>
      </c>
      <c r="AL375" s="85" t="s">
        <v>1096</v>
      </c>
      <c r="AM375" s="79" t="s">
        <v>1307</v>
      </c>
      <c r="AN375" s="79" t="b">
        <v>0</v>
      </c>
      <c r="AO375" s="85" t="s">
        <v>1096</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5</v>
      </c>
      <c r="BC375" s="78" t="str">
        <f>REPLACE(INDEX(GroupVertices[Group],MATCH(Edges[[#This Row],[Vertex 2]],GroupVertices[Vertex],0)),1,1,"")</f>
        <v>5</v>
      </c>
      <c r="BD375" s="48"/>
      <c r="BE375" s="49"/>
      <c r="BF375" s="48"/>
      <c r="BG375" s="49"/>
      <c r="BH375" s="48"/>
      <c r="BI375" s="49"/>
      <c r="BJ375" s="48"/>
      <c r="BK375" s="49"/>
      <c r="BL375" s="48"/>
    </row>
    <row r="376" spans="1:64" ht="15">
      <c r="A376" s="64" t="s">
        <v>303</v>
      </c>
      <c r="B376" s="64" t="s">
        <v>346</v>
      </c>
      <c r="C376" s="65" t="s">
        <v>3747</v>
      </c>
      <c r="D376" s="66">
        <v>3</v>
      </c>
      <c r="E376" s="67" t="s">
        <v>132</v>
      </c>
      <c r="F376" s="68">
        <v>35</v>
      </c>
      <c r="G376" s="65"/>
      <c r="H376" s="69"/>
      <c r="I376" s="70"/>
      <c r="J376" s="70"/>
      <c r="K376" s="34" t="s">
        <v>65</v>
      </c>
      <c r="L376" s="77">
        <v>376</v>
      </c>
      <c r="M376" s="77"/>
      <c r="N376" s="72"/>
      <c r="O376" s="79" t="s">
        <v>418</v>
      </c>
      <c r="P376" s="81">
        <v>43536.831087962964</v>
      </c>
      <c r="Q376" s="79" t="s">
        <v>448</v>
      </c>
      <c r="R376" s="79"/>
      <c r="S376" s="79"/>
      <c r="T376" s="79"/>
      <c r="U376" s="79"/>
      <c r="V376" s="82" t="s">
        <v>825</v>
      </c>
      <c r="W376" s="81">
        <v>43536.831087962964</v>
      </c>
      <c r="X376" s="82" t="s">
        <v>987</v>
      </c>
      <c r="Y376" s="79"/>
      <c r="Z376" s="79"/>
      <c r="AA376" s="85" t="s">
        <v>1210</v>
      </c>
      <c r="AB376" s="79"/>
      <c r="AC376" s="79" t="b">
        <v>0</v>
      </c>
      <c r="AD376" s="79">
        <v>0</v>
      </c>
      <c r="AE376" s="85" t="s">
        <v>1289</v>
      </c>
      <c r="AF376" s="79" t="b">
        <v>1</v>
      </c>
      <c r="AG376" s="79" t="s">
        <v>1302</v>
      </c>
      <c r="AH376" s="79"/>
      <c r="AI376" s="85" t="s">
        <v>1154</v>
      </c>
      <c r="AJ376" s="79" t="b">
        <v>0</v>
      </c>
      <c r="AK376" s="79">
        <v>5</v>
      </c>
      <c r="AL376" s="85" t="s">
        <v>1096</v>
      </c>
      <c r="AM376" s="79" t="s">
        <v>1304</v>
      </c>
      <c r="AN376" s="79" t="b">
        <v>0</v>
      </c>
      <c r="AO376" s="85" t="s">
        <v>1096</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5</v>
      </c>
      <c r="BD376" s="48"/>
      <c r="BE376" s="49"/>
      <c r="BF376" s="48"/>
      <c r="BG376" s="49"/>
      <c r="BH376" s="48"/>
      <c r="BI376" s="49"/>
      <c r="BJ376" s="48"/>
      <c r="BK376" s="49"/>
      <c r="BL376" s="48"/>
    </row>
    <row r="377" spans="1:64" ht="15">
      <c r="A377" s="64" t="s">
        <v>244</v>
      </c>
      <c r="B377" s="64" t="s">
        <v>347</v>
      </c>
      <c r="C377" s="65" t="s">
        <v>3747</v>
      </c>
      <c r="D377" s="66">
        <v>3</v>
      </c>
      <c r="E377" s="67" t="s">
        <v>132</v>
      </c>
      <c r="F377" s="68">
        <v>35</v>
      </c>
      <c r="G377" s="65"/>
      <c r="H377" s="69"/>
      <c r="I377" s="70"/>
      <c r="J377" s="70"/>
      <c r="K377" s="34" t="s">
        <v>65</v>
      </c>
      <c r="L377" s="77">
        <v>377</v>
      </c>
      <c r="M377" s="77"/>
      <c r="N377" s="72"/>
      <c r="O377" s="79" t="s">
        <v>418</v>
      </c>
      <c r="P377" s="81">
        <v>43536.735983796294</v>
      </c>
      <c r="Q377" s="79" t="s">
        <v>447</v>
      </c>
      <c r="R377" s="82" t="s">
        <v>609</v>
      </c>
      <c r="S377" s="79" t="s">
        <v>676</v>
      </c>
      <c r="T377" s="79" t="s">
        <v>709</v>
      </c>
      <c r="U377" s="79"/>
      <c r="V377" s="82" t="s">
        <v>776</v>
      </c>
      <c r="W377" s="81">
        <v>43536.735983796294</v>
      </c>
      <c r="X377" s="82" t="s">
        <v>873</v>
      </c>
      <c r="Y377" s="79"/>
      <c r="Z377" s="79"/>
      <c r="AA377" s="85" t="s">
        <v>1096</v>
      </c>
      <c r="AB377" s="79"/>
      <c r="AC377" s="79" t="b">
        <v>0</v>
      </c>
      <c r="AD377" s="79">
        <v>8</v>
      </c>
      <c r="AE377" s="85" t="s">
        <v>1289</v>
      </c>
      <c r="AF377" s="79" t="b">
        <v>1</v>
      </c>
      <c r="AG377" s="79" t="s">
        <v>1302</v>
      </c>
      <c r="AH377" s="79"/>
      <c r="AI377" s="85" t="s">
        <v>1154</v>
      </c>
      <c r="AJ377" s="79" t="b">
        <v>0</v>
      </c>
      <c r="AK377" s="79">
        <v>5</v>
      </c>
      <c r="AL377" s="85" t="s">
        <v>1289</v>
      </c>
      <c r="AM377" s="79" t="s">
        <v>1307</v>
      </c>
      <c r="AN377" s="79" t="b">
        <v>0</v>
      </c>
      <c r="AO377" s="85" t="s">
        <v>1096</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5</v>
      </c>
      <c r="BC377" s="78" t="str">
        <f>REPLACE(INDEX(GroupVertices[Group],MATCH(Edges[[#This Row],[Vertex 2]],GroupVertices[Vertex],0)),1,1,"")</f>
        <v>5</v>
      </c>
      <c r="BD377" s="48"/>
      <c r="BE377" s="49"/>
      <c r="BF377" s="48"/>
      <c r="BG377" s="49"/>
      <c r="BH377" s="48"/>
      <c r="BI377" s="49"/>
      <c r="BJ377" s="48"/>
      <c r="BK377" s="49"/>
      <c r="BL377" s="48"/>
    </row>
    <row r="378" spans="1:64" ht="15">
      <c r="A378" s="64" t="s">
        <v>306</v>
      </c>
      <c r="B378" s="64" t="s">
        <v>347</v>
      </c>
      <c r="C378" s="65" t="s">
        <v>3747</v>
      </c>
      <c r="D378" s="66">
        <v>3</v>
      </c>
      <c r="E378" s="67" t="s">
        <v>132</v>
      </c>
      <c r="F378" s="68">
        <v>35</v>
      </c>
      <c r="G378" s="65"/>
      <c r="H378" s="69"/>
      <c r="I378" s="70"/>
      <c r="J378" s="70"/>
      <c r="K378" s="34" t="s">
        <v>65</v>
      </c>
      <c r="L378" s="77">
        <v>378</v>
      </c>
      <c r="M378" s="77"/>
      <c r="N378" s="72"/>
      <c r="O378" s="79" t="s">
        <v>418</v>
      </c>
      <c r="P378" s="81">
        <v>43536.815416666665</v>
      </c>
      <c r="Q378" s="79" t="s">
        <v>448</v>
      </c>
      <c r="R378" s="79"/>
      <c r="S378" s="79"/>
      <c r="T378" s="79"/>
      <c r="U378" s="79"/>
      <c r="V378" s="82" t="s">
        <v>828</v>
      </c>
      <c r="W378" s="81">
        <v>43536.815416666665</v>
      </c>
      <c r="X378" s="82" t="s">
        <v>985</v>
      </c>
      <c r="Y378" s="79"/>
      <c r="Z378" s="79"/>
      <c r="AA378" s="85" t="s">
        <v>1208</v>
      </c>
      <c r="AB378" s="79"/>
      <c r="AC378" s="79" t="b">
        <v>0</v>
      </c>
      <c r="AD378" s="79">
        <v>0</v>
      </c>
      <c r="AE378" s="85" t="s">
        <v>1289</v>
      </c>
      <c r="AF378" s="79" t="b">
        <v>1</v>
      </c>
      <c r="AG378" s="79" t="s">
        <v>1302</v>
      </c>
      <c r="AH378" s="79"/>
      <c r="AI378" s="85" t="s">
        <v>1154</v>
      </c>
      <c r="AJ378" s="79" t="b">
        <v>0</v>
      </c>
      <c r="AK378" s="79">
        <v>5</v>
      </c>
      <c r="AL378" s="85" t="s">
        <v>1096</v>
      </c>
      <c r="AM378" s="79" t="s">
        <v>1307</v>
      </c>
      <c r="AN378" s="79" t="b">
        <v>0</v>
      </c>
      <c r="AO378" s="85" t="s">
        <v>1096</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5</v>
      </c>
      <c r="BC378" s="78" t="str">
        <f>REPLACE(INDEX(GroupVertices[Group],MATCH(Edges[[#This Row],[Vertex 2]],GroupVertices[Vertex],0)),1,1,"")</f>
        <v>5</v>
      </c>
      <c r="BD378" s="48"/>
      <c r="BE378" s="49"/>
      <c r="BF378" s="48"/>
      <c r="BG378" s="49"/>
      <c r="BH378" s="48"/>
      <c r="BI378" s="49"/>
      <c r="BJ378" s="48"/>
      <c r="BK378" s="49"/>
      <c r="BL378" s="48"/>
    </row>
    <row r="379" spans="1:64" ht="15">
      <c r="A379" s="64" t="s">
        <v>307</v>
      </c>
      <c r="B379" s="64" t="s">
        <v>347</v>
      </c>
      <c r="C379" s="65" t="s">
        <v>3747</v>
      </c>
      <c r="D379" s="66">
        <v>3</v>
      </c>
      <c r="E379" s="67" t="s">
        <v>132</v>
      </c>
      <c r="F379" s="68">
        <v>35</v>
      </c>
      <c r="G379" s="65"/>
      <c r="H379" s="69"/>
      <c r="I379" s="70"/>
      <c r="J379" s="70"/>
      <c r="K379" s="34" t="s">
        <v>65</v>
      </c>
      <c r="L379" s="77">
        <v>379</v>
      </c>
      <c r="M379" s="77"/>
      <c r="N379" s="72"/>
      <c r="O379" s="79" t="s">
        <v>418</v>
      </c>
      <c r="P379" s="81">
        <v>43537.63055555556</v>
      </c>
      <c r="Q379" s="79" t="s">
        <v>448</v>
      </c>
      <c r="R379" s="79"/>
      <c r="S379" s="79"/>
      <c r="T379" s="79"/>
      <c r="U379" s="79"/>
      <c r="V379" s="82" t="s">
        <v>829</v>
      </c>
      <c r="W379" s="81">
        <v>43537.63055555556</v>
      </c>
      <c r="X379" s="82" t="s">
        <v>986</v>
      </c>
      <c r="Y379" s="79"/>
      <c r="Z379" s="79"/>
      <c r="AA379" s="85" t="s">
        <v>1209</v>
      </c>
      <c r="AB379" s="79"/>
      <c r="AC379" s="79" t="b">
        <v>0</v>
      </c>
      <c r="AD379" s="79">
        <v>0</v>
      </c>
      <c r="AE379" s="85" t="s">
        <v>1289</v>
      </c>
      <c r="AF379" s="79" t="b">
        <v>1</v>
      </c>
      <c r="AG379" s="79" t="s">
        <v>1302</v>
      </c>
      <c r="AH379" s="79"/>
      <c r="AI379" s="85" t="s">
        <v>1154</v>
      </c>
      <c r="AJ379" s="79" t="b">
        <v>0</v>
      </c>
      <c r="AK379" s="79">
        <v>5</v>
      </c>
      <c r="AL379" s="85" t="s">
        <v>1096</v>
      </c>
      <c r="AM379" s="79" t="s">
        <v>1307</v>
      </c>
      <c r="AN379" s="79" t="b">
        <v>0</v>
      </c>
      <c r="AO379" s="85" t="s">
        <v>1096</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5</v>
      </c>
      <c r="BC379" s="78" t="str">
        <f>REPLACE(INDEX(GroupVertices[Group],MATCH(Edges[[#This Row],[Vertex 2]],GroupVertices[Vertex],0)),1,1,"")</f>
        <v>5</v>
      </c>
      <c r="BD379" s="48"/>
      <c r="BE379" s="49"/>
      <c r="BF379" s="48"/>
      <c r="BG379" s="49"/>
      <c r="BH379" s="48"/>
      <c r="BI379" s="49"/>
      <c r="BJ379" s="48"/>
      <c r="BK379" s="49"/>
      <c r="BL379" s="48"/>
    </row>
    <row r="380" spans="1:64" ht="15">
      <c r="A380" s="64" t="s">
        <v>303</v>
      </c>
      <c r="B380" s="64" t="s">
        <v>347</v>
      </c>
      <c r="C380" s="65" t="s">
        <v>3747</v>
      </c>
      <c r="D380" s="66">
        <v>3</v>
      </c>
      <c r="E380" s="67" t="s">
        <v>132</v>
      </c>
      <c r="F380" s="68">
        <v>35</v>
      </c>
      <c r="G380" s="65"/>
      <c r="H380" s="69"/>
      <c r="I380" s="70"/>
      <c r="J380" s="70"/>
      <c r="K380" s="34" t="s">
        <v>65</v>
      </c>
      <c r="L380" s="77">
        <v>380</v>
      </c>
      <c r="M380" s="77"/>
      <c r="N380" s="72"/>
      <c r="O380" s="79" t="s">
        <v>418</v>
      </c>
      <c r="P380" s="81">
        <v>43536.831087962964</v>
      </c>
      <c r="Q380" s="79" t="s">
        <v>448</v>
      </c>
      <c r="R380" s="79"/>
      <c r="S380" s="79"/>
      <c r="T380" s="79"/>
      <c r="U380" s="79"/>
      <c r="V380" s="82" t="s">
        <v>825</v>
      </c>
      <c r="W380" s="81">
        <v>43536.831087962964</v>
      </c>
      <c r="X380" s="82" t="s">
        <v>987</v>
      </c>
      <c r="Y380" s="79"/>
      <c r="Z380" s="79"/>
      <c r="AA380" s="85" t="s">
        <v>1210</v>
      </c>
      <c r="AB380" s="79"/>
      <c r="AC380" s="79" t="b">
        <v>0</v>
      </c>
      <c r="AD380" s="79">
        <v>0</v>
      </c>
      <c r="AE380" s="85" t="s">
        <v>1289</v>
      </c>
      <c r="AF380" s="79" t="b">
        <v>1</v>
      </c>
      <c r="AG380" s="79" t="s">
        <v>1302</v>
      </c>
      <c r="AH380" s="79"/>
      <c r="AI380" s="85" t="s">
        <v>1154</v>
      </c>
      <c r="AJ380" s="79" t="b">
        <v>0</v>
      </c>
      <c r="AK380" s="79">
        <v>5</v>
      </c>
      <c r="AL380" s="85" t="s">
        <v>1096</v>
      </c>
      <c r="AM380" s="79" t="s">
        <v>1304</v>
      </c>
      <c r="AN380" s="79" t="b">
        <v>0</v>
      </c>
      <c r="AO380" s="85" t="s">
        <v>1096</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2</v>
      </c>
      <c r="BC380" s="78" t="str">
        <f>REPLACE(INDEX(GroupVertices[Group],MATCH(Edges[[#This Row],[Vertex 2]],GroupVertices[Vertex],0)),1,1,"")</f>
        <v>5</v>
      </c>
      <c r="BD380" s="48"/>
      <c r="BE380" s="49"/>
      <c r="BF380" s="48"/>
      <c r="BG380" s="49"/>
      <c r="BH380" s="48"/>
      <c r="BI380" s="49"/>
      <c r="BJ380" s="48"/>
      <c r="BK380" s="49"/>
      <c r="BL380" s="48"/>
    </row>
    <row r="381" spans="1:64" ht="15">
      <c r="A381" s="64" t="s">
        <v>244</v>
      </c>
      <c r="B381" s="64" t="s">
        <v>348</v>
      </c>
      <c r="C381" s="65" t="s">
        <v>3747</v>
      </c>
      <c r="D381" s="66">
        <v>3</v>
      </c>
      <c r="E381" s="67" t="s">
        <v>132</v>
      </c>
      <c r="F381" s="68">
        <v>35</v>
      </c>
      <c r="G381" s="65"/>
      <c r="H381" s="69"/>
      <c r="I381" s="70"/>
      <c r="J381" s="70"/>
      <c r="K381" s="34" t="s">
        <v>65</v>
      </c>
      <c r="L381" s="77">
        <v>381</v>
      </c>
      <c r="M381" s="77"/>
      <c r="N381" s="72"/>
      <c r="O381" s="79" t="s">
        <v>418</v>
      </c>
      <c r="P381" s="81">
        <v>43536.735983796294</v>
      </c>
      <c r="Q381" s="79" t="s">
        <v>447</v>
      </c>
      <c r="R381" s="82" t="s">
        <v>609</v>
      </c>
      <c r="S381" s="79" t="s">
        <v>676</v>
      </c>
      <c r="T381" s="79" t="s">
        <v>709</v>
      </c>
      <c r="U381" s="79"/>
      <c r="V381" s="82" t="s">
        <v>776</v>
      </c>
      <c r="W381" s="81">
        <v>43536.735983796294</v>
      </c>
      <c r="X381" s="82" t="s">
        <v>873</v>
      </c>
      <c r="Y381" s="79"/>
      <c r="Z381" s="79"/>
      <c r="AA381" s="85" t="s">
        <v>1096</v>
      </c>
      <c r="AB381" s="79"/>
      <c r="AC381" s="79" t="b">
        <v>0</v>
      </c>
      <c r="AD381" s="79">
        <v>8</v>
      </c>
      <c r="AE381" s="85" t="s">
        <v>1289</v>
      </c>
      <c r="AF381" s="79" t="b">
        <v>1</v>
      </c>
      <c r="AG381" s="79" t="s">
        <v>1302</v>
      </c>
      <c r="AH381" s="79"/>
      <c r="AI381" s="85" t="s">
        <v>1154</v>
      </c>
      <c r="AJ381" s="79" t="b">
        <v>0</v>
      </c>
      <c r="AK381" s="79">
        <v>5</v>
      </c>
      <c r="AL381" s="85" t="s">
        <v>1289</v>
      </c>
      <c r="AM381" s="79" t="s">
        <v>1307</v>
      </c>
      <c r="AN381" s="79" t="b">
        <v>0</v>
      </c>
      <c r="AO381" s="85" t="s">
        <v>1096</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5</v>
      </c>
      <c r="BC381" s="78" t="str">
        <f>REPLACE(INDEX(GroupVertices[Group],MATCH(Edges[[#This Row],[Vertex 2]],GroupVertices[Vertex],0)),1,1,"")</f>
        <v>5</v>
      </c>
      <c r="BD381" s="48"/>
      <c r="BE381" s="49"/>
      <c r="BF381" s="48"/>
      <c r="BG381" s="49"/>
      <c r="BH381" s="48"/>
      <c r="BI381" s="49"/>
      <c r="BJ381" s="48"/>
      <c r="BK381" s="49"/>
      <c r="BL381" s="48"/>
    </row>
    <row r="382" spans="1:64" ht="15">
      <c r="A382" s="64" t="s">
        <v>306</v>
      </c>
      <c r="B382" s="64" t="s">
        <v>348</v>
      </c>
      <c r="C382" s="65" t="s">
        <v>3747</v>
      </c>
      <c r="D382" s="66">
        <v>3</v>
      </c>
      <c r="E382" s="67" t="s">
        <v>132</v>
      </c>
      <c r="F382" s="68">
        <v>35</v>
      </c>
      <c r="G382" s="65"/>
      <c r="H382" s="69"/>
      <c r="I382" s="70"/>
      <c r="J382" s="70"/>
      <c r="K382" s="34" t="s">
        <v>65</v>
      </c>
      <c r="L382" s="77">
        <v>382</v>
      </c>
      <c r="M382" s="77"/>
      <c r="N382" s="72"/>
      <c r="O382" s="79" t="s">
        <v>418</v>
      </c>
      <c r="P382" s="81">
        <v>43536.815416666665</v>
      </c>
      <c r="Q382" s="79" t="s">
        <v>448</v>
      </c>
      <c r="R382" s="79"/>
      <c r="S382" s="79"/>
      <c r="T382" s="79"/>
      <c r="U382" s="79"/>
      <c r="V382" s="82" t="s">
        <v>828</v>
      </c>
      <c r="W382" s="81">
        <v>43536.815416666665</v>
      </c>
      <c r="X382" s="82" t="s">
        <v>985</v>
      </c>
      <c r="Y382" s="79"/>
      <c r="Z382" s="79"/>
      <c r="AA382" s="85" t="s">
        <v>1208</v>
      </c>
      <c r="AB382" s="79"/>
      <c r="AC382" s="79" t="b">
        <v>0</v>
      </c>
      <c r="AD382" s="79">
        <v>0</v>
      </c>
      <c r="AE382" s="85" t="s">
        <v>1289</v>
      </c>
      <c r="AF382" s="79" t="b">
        <v>1</v>
      </c>
      <c r="AG382" s="79" t="s">
        <v>1302</v>
      </c>
      <c r="AH382" s="79"/>
      <c r="AI382" s="85" t="s">
        <v>1154</v>
      </c>
      <c r="AJ382" s="79" t="b">
        <v>0</v>
      </c>
      <c r="AK382" s="79">
        <v>5</v>
      </c>
      <c r="AL382" s="85" t="s">
        <v>1096</v>
      </c>
      <c r="AM382" s="79" t="s">
        <v>1307</v>
      </c>
      <c r="AN382" s="79" t="b">
        <v>0</v>
      </c>
      <c r="AO382" s="85" t="s">
        <v>1096</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5</v>
      </c>
      <c r="BC382" s="78" t="str">
        <f>REPLACE(INDEX(GroupVertices[Group],MATCH(Edges[[#This Row],[Vertex 2]],GroupVertices[Vertex],0)),1,1,"")</f>
        <v>5</v>
      </c>
      <c r="BD382" s="48"/>
      <c r="BE382" s="49"/>
      <c r="BF382" s="48"/>
      <c r="BG382" s="49"/>
      <c r="BH382" s="48"/>
      <c r="BI382" s="49"/>
      <c r="BJ382" s="48"/>
      <c r="BK382" s="49"/>
      <c r="BL382" s="48"/>
    </row>
    <row r="383" spans="1:64" ht="15">
      <c r="A383" s="64" t="s">
        <v>307</v>
      </c>
      <c r="B383" s="64" t="s">
        <v>348</v>
      </c>
      <c r="C383" s="65" t="s">
        <v>3747</v>
      </c>
      <c r="D383" s="66">
        <v>3</v>
      </c>
      <c r="E383" s="67" t="s">
        <v>132</v>
      </c>
      <c r="F383" s="68">
        <v>35</v>
      </c>
      <c r="G383" s="65"/>
      <c r="H383" s="69"/>
      <c r="I383" s="70"/>
      <c r="J383" s="70"/>
      <c r="K383" s="34" t="s">
        <v>65</v>
      </c>
      <c r="L383" s="77">
        <v>383</v>
      </c>
      <c r="M383" s="77"/>
      <c r="N383" s="72"/>
      <c r="O383" s="79" t="s">
        <v>418</v>
      </c>
      <c r="P383" s="81">
        <v>43537.63055555556</v>
      </c>
      <c r="Q383" s="79" t="s">
        <v>448</v>
      </c>
      <c r="R383" s="79"/>
      <c r="S383" s="79"/>
      <c r="T383" s="79"/>
      <c r="U383" s="79"/>
      <c r="V383" s="82" t="s">
        <v>829</v>
      </c>
      <c r="W383" s="81">
        <v>43537.63055555556</v>
      </c>
      <c r="X383" s="82" t="s">
        <v>986</v>
      </c>
      <c r="Y383" s="79"/>
      <c r="Z383" s="79"/>
      <c r="AA383" s="85" t="s">
        <v>1209</v>
      </c>
      <c r="AB383" s="79"/>
      <c r="AC383" s="79" t="b">
        <v>0</v>
      </c>
      <c r="AD383" s="79">
        <v>0</v>
      </c>
      <c r="AE383" s="85" t="s">
        <v>1289</v>
      </c>
      <c r="AF383" s="79" t="b">
        <v>1</v>
      </c>
      <c r="AG383" s="79" t="s">
        <v>1302</v>
      </c>
      <c r="AH383" s="79"/>
      <c r="AI383" s="85" t="s">
        <v>1154</v>
      </c>
      <c r="AJ383" s="79" t="b">
        <v>0</v>
      </c>
      <c r="AK383" s="79">
        <v>5</v>
      </c>
      <c r="AL383" s="85" t="s">
        <v>1096</v>
      </c>
      <c r="AM383" s="79" t="s">
        <v>1307</v>
      </c>
      <c r="AN383" s="79" t="b">
        <v>0</v>
      </c>
      <c r="AO383" s="85" t="s">
        <v>1096</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5</v>
      </c>
      <c r="BC383" s="78" t="str">
        <f>REPLACE(INDEX(GroupVertices[Group],MATCH(Edges[[#This Row],[Vertex 2]],GroupVertices[Vertex],0)),1,1,"")</f>
        <v>5</v>
      </c>
      <c r="BD383" s="48"/>
      <c r="BE383" s="49"/>
      <c r="BF383" s="48"/>
      <c r="BG383" s="49"/>
      <c r="BH383" s="48"/>
      <c r="BI383" s="49"/>
      <c r="BJ383" s="48"/>
      <c r="BK383" s="49"/>
      <c r="BL383" s="48"/>
    </row>
    <row r="384" spans="1:64" ht="15">
      <c r="A384" s="64" t="s">
        <v>303</v>
      </c>
      <c r="B384" s="64" t="s">
        <v>348</v>
      </c>
      <c r="C384" s="65" t="s">
        <v>3747</v>
      </c>
      <c r="D384" s="66">
        <v>3</v>
      </c>
      <c r="E384" s="67" t="s">
        <v>132</v>
      </c>
      <c r="F384" s="68">
        <v>35</v>
      </c>
      <c r="G384" s="65"/>
      <c r="H384" s="69"/>
      <c r="I384" s="70"/>
      <c r="J384" s="70"/>
      <c r="K384" s="34" t="s">
        <v>65</v>
      </c>
      <c r="L384" s="77">
        <v>384</v>
      </c>
      <c r="M384" s="77"/>
      <c r="N384" s="72"/>
      <c r="O384" s="79" t="s">
        <v>418</v>
      </c>
      <c r="P384" s="81">
        <v>43536.831087962964</v>
      </c>
      <c r="Q384" s="79" t="s">
        <v>448</v>
      </c>
      <c r="R384" s="79"/>
      <c r="S384" s="79"/>
      <c r="T384" s="79"/>
      <c r="U384" s="79"/>
      <c r="V384" s="82" t="s">
        <v>825</v>
      </c>
      <c r="W384" s="81">
        <v>43536.831087962964</v>
      </c>
      <c r="X384" s="82" t="s">
        <v>987</v>
      </c>
      <c r="Y384" s="79"/>
      <c r="Z384" s="79"/>
      <c r="AA384" s="85" t="s">
        <v>1210</v>
      </c>
      <c r="AB384" s="79"/>
      <c r="AC384" s="79" t="b">
        <v>0</v>
      </c>
      <c r="AD384" s="79">
        <v>0</v>
      </c>
      <c r="AE384" s="85" t="s">
        <v>1289</v>
      </c>
      <c r="AF384" s="79" t="b">
        <v>1</v>
      </c>
      <c r="AG384" s="79" t="s">
        <v>1302</v>
      </c>
      <c r="AH384" s="79"/>
      <c r="AI384" s="85" t="s">
        <v>1154</v>
      </c>
      <c r="AJ384" s="79" t="b">
        <v>0</v>
      </c>
      <c r="AK384" s="79">
        <v>5</v>
      </c>
      <c r="AL384" s="85" t="s">
        <v>1096</v>
      </c>
      <c r="AM384" s="79" t="s">
        <v>1304</v>
      </c>
      <c r="AN384" s="79" t="b">
        <v>0</v>
      </c>
      <c r="AO384" s="85" t="s">
        <v>1096</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v>
      </c>
      <c r="BC384" s="78" t="str">
        <f>REPLACE(INDEX(GroupVertices[Group],MATCH(Edges[[#This Row],[Vertex 2]],GroupVertices[Vertex],0)),1,1,"")</f>
        <v>5</v>
      </c>
      <c r="BD384" s="48"/>
      <c r="BE384" s="49"/>
      <c r="BF384" s="48"/>
      <c r="BG384" s="49"/>
      <c r="BH384" s="48"/>
      <c r="BI384" s="49"/>
      <c r="BJ384" s="48"/>
      <c r="BK384" s="49"/>
      <c r="BL384" s="48"/>
    </row>
    <row r="385" spans="1:64" ht="15">
      <c r="A385" s="64" t="s">
        <v>244</v>
      </c>
      <c r="B385" s="64" t="s">
        <v>349</v>
      </c>
      <c r="C385" s="65" t="s">
        <v>3747</v>
      </c>
      <c r="D385" s="66">
        <v>3</v>
      </c>
      <c r="E385" s="67" t="s">
        <v>132</v>
      </c>
      <c r="F385" s="68">
        <v>35</v>
      </c>
      <c r="G385" s="65"/>
      <c r="H385" s="69"/>
      <c r="I385" s="70"/>
      <c r="J385" s="70"/>
      <c r="K385" s="34" t="s">
        <v>65</v>
      </c>
      <c r="L385" s="77">
        <v>385</v>
      </c>
      <c r="M385" s="77"/>
      <c r="N385" s="72"/>
      <c r="O385" s="79" t="s">
        <v>418</v>
      </c>
      <c r="P385" s="81">
        <v>43536.735983796294</v>
      </c>
      <c r="Q385" s="79" t="s">
        <v>447</v>
      </c>
      <c r="R385" s="82" t="s">
        <v>609</v>
      </c>
      <c r="S385" s="79" t="s">
        <v>676</v>
      </c>
      <c r="T385" s="79" t="s">
        <v>709</v>
      </c>
      <c r="U385" s="79"/>
      <c r="V385" s="82" t="s">
        <v>776</v>
      </c>
      <c r="W385" s="81">
        <v>43536.735983796294</v>
      </c>
      <c r="X385" s="82" t="s">
        <v>873</v>
      </c>
      <c r="Y385" s="79"/>
      <c r="Z385" s="79"/>
      <c r="AA385" s="85" t="s">
        <v>1096</v>
      </c>
      <c r="AB385" s="79"/>
      <c r="AC385" s="79" t="b">
        <v>0</v>
      </c>
      <c r="AD385" s="79">
        <v>8</v>
      </c>
      <c r="AE385" s="85" t="s">
        <v>1289</v>
      </c>
      <c r="AF385" s="79" t="b">
        <v>1</v>
      </c>
      <c r="AG385" s="79" t="s">
        <v>1302</v>
      </c>
      <c r="AH385" s="79"/>
      <c r="AI385" s="85" t="s">
        <v>1154</v>
      </c>
      <c r="AJ385" s="79" t="b">
        <v>0</v>
      </c>
      <c r="AK385" s="79">
        <v>5</v>
      </c>
      <c r="AL385" s="85" t="s">
        <v>1289</v>
      </c>
      <c r="AM385" s="79" t="s">
        <v>1307</v>
      </c>
      <c r="AN385" s="79" t="b">
        <v>0</v>
      </c>
      <c r="AO385" s="85" t="s">
        <v>1096</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5</v>
      </c>
      <c r="BC385" s="78" t="str">
        <f>REPLACE(INDEX(GroupVertices[Group],MATCH(Edges[[#This Row],[Vertex 2]],GroupVertices[Vertex],0)),1,1,"")</f>
        <v>5</v>
      </c>
      <c r="BD385" s="48"/>
      <c r="BE385" s="49"/>
      <c r="BF385" s="48"/>
      <c r="BG385" s="49"/>
      <c r="BH385" s="48"/>
      <c r="BI385" s="49"/>
      <c r="BJ385" s="48"/>
      <c r="BK385" s="49"/>
      <c r="BL385" s="48"/>
    </row>
    <row r="386" spans="1:64" ht="15">
      <c r="A386" s="64" t="s">
        <v>306</v>
      </c>
      <c r="B386" s="64" t="s">
        <v>349</v>
      </c>
      <c r="C386" s="65" t="s">
        <v>3747</v>
      </c>
      <c r="D386" s="66">
        <v>3</v>
      </c>
      <c r="E386" s="67" t="s">
        <v>132</v>
      </c>
      <c r="F386" s="68">
        <v>35</v>
      </c>
      <c r="G386" s="65"/>
      <c r="H386" s="69"/>
      <c r="I386" s="70"/>
      <c r="J386" s="70"/>
      <c r="K386" s="34" t="s">
        <v>65</v>
      </c>
      <c r="L386" s="77">
        <v>386</v>
      </c>
      <c r="M386" s="77"/>
      <c r="N386" s="72"/>
      <c r="O386" s="79" t="s">
        <v>418</v>
      </c>
      <c r="P386" s="81">
        <v>43536.815416666665</v>
      </c>
      <c r="Q386" s="79" t="s">
        <v>448</v>
      </c>
      <c r="R386" s="79"/>
      <c r="S386" s="79"/>
      <c r="T386" s="79"/>
      <c r="U386" s="79"/>
      <c r="V386" s="82" t="s">
        <v>828</v>
      </c>
      <c r="W386" s="81">
        <v>43536.815416666665</v>
      </c>
      <c r="X386" s="82" t="s">
        <v>985</v>
      </c>
      <c r="Y386" s="79"/>
      <c r="Z386" s="79"/>
      <c r="AA386" s="85" t="s">
        <v>1208</v>
      </c>
      <c r="AB386" s="79"/>
      <c r="AC386" s="79" t="b">
        <v>0</v>
      </c>
      <c r="AD386" s="79">
        <v>0</v>
      </c>
      <c r="AE386" s="85" t="s">
        <v>1289</v>
      </c>
      <c r="AF386" s="79" t="b">
        <v>1</v>
      </c>
      <c r="AG386" s="79" t="s">
        <v>1302</v>
      </c>
      <c r="AH386" s="79"/>
      <c r="AI386" s="85" t="s">
        <v>1154</v>
      </c>
      <c r="AJ386" s="79" t="b">
        <v>0</v>
      </c>
      <c r="AK386" s="79">
        <v>5</v>
      </c>
      <c r="AL386" s="85" t="s">
        <v>1096</v>
      </c>
      <c r="AM386" s="79" t="s">
        <v>1307</v>
      </c>
      <c r="AN386" s="79" t="b">
        <v>0</v>
      </c>
      <c r="AO386" s="85" t="s">
        <v>1096</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5</v>
      </c>
      <c r="BC386" s="78" t="str">
        <f>REPLACE(INDEX(GroupVertices[Group],MATCH(Edges[[#This Row],[Vertex 2]],GroupVertices[Vertex],0)),1,1,"")</f>
        <v>5</v>
      </c>
      <c r="BD386" s="48"/>
      <c r="BE386" s="49"/>
      <c r="BF386" s="48"/>
      <c r="BG386" s="49"/>
      <c r="BH386" s="48"/>
      <c r="BI386" s="49"/>
      <c r="BJ386" s="48"/>
      <c r="BK386" s="49"/>
      <c r="BL386" s="48"/>
    </row>
    <row r="387" spans="1:64" ht="15">
      <c r="A387" s="64" t="s">
        <v>307</v>
      </c>
      <c r="B387" s="64" t="s">
        <v>349</v>
      </c>
      <c r="C387" s="65" t="s">
        <v>3747</v>
      </c>
      <c r="D387" s="66">
        <v>3</v>
      </c>
      <c r="E387" s="67" t="s">
        <v>132</v>
      </c>
      <c r="F387" s="68">
        <v>35</v>
      </c>
      <c r="G387" s="65"/>
      <c r="H387" s="69"/>
      <c r="I387" s="70"/>
      <c r="J387" s="70"/>
      <c r="K387" s="34" t="s">
        <v>65</v>
      </c>
      <c r="L387" s="77">
        <v>387</v>
      </c>
      <c r="M387" s="77"/>
      <c r="N387" s="72"/>
      <c r="O387" s="79" t="s">
        <v>418</v>
      </c>
      <c r="P387" s="81">
        <v>43537.63055555556</v>
      </c>
      <c r="Q387" s="79" t="s">
        <v>448</v>
      </c>
      <c r="R387" s="79"/>
      <c r="S387" s="79"/>
      <c r="T387" s="79"/>
      <c r="U387" s="79"/>
      <c r="V387" s="82" t="s">
        <v>829</v>
      </c>
      <c r="W387" s="81">
        <v>43537.63055555556</v>
      </c>
      <c r="X387" s="82" t="s">
        <v>986</v>
      </c>
      <c r="Y387" s="79"/>
      <c r="Z387" s="79"/>
      <c r="AA387" s="85" t="s">
        <v>1209</v>
      </c>
      <c r="AB387" s="79"/>
      <c r="AC387" s="79" t="b">
        <v>0</v>
      </c>
      <c r="AD387" s="79">
        <v>0</v>
      </c>
      <c r="AE387" s="85" t="s">
        <v>1289</v>
      </c>
      <c r="AF387" s="79" t="b">
        <v>1</v>
      </c>
      <c r="AG387" s="79" t="s">
        <v>1302</v>
      </c>
      <c r="AH387" s="79"/>
      <c r="AI387" s="85" t="s">
        <v>1154</v>
      </c>
      <c r="AJ387" s="79" t="b">
        <v>0</v>
      </c>
      <c r="AK387" s="79">
        <v>5</v>
      </c>
      <c r="AL387" s="85" t="s">
        <v>1096</v>
      </c>
      <c r="AM387" s="79" t="s">
        <v>1307</v>
      </c>
      <c r="AN387" s="79" t="b">
        <v>0</v>
      </c>
      <c r="AO387" s="85" t="s">
        <v>1096</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5</v>
      </c>
      <c r="BC387" s="78" t="str">
        <f>REPLACE(INDEX(GroupVertices[Group],MATCH(Edges[[#This Row],[Vertex 2]],GroupVertices[Vertex],0)),1,1,"")</f>
        <v>5</v>
      </c>
      <c r="BD387" s="48"/>
      <c r="BE387" s="49"/>
      <c r="BF387" s="48"/>
      <c r="BG387" s="49"/>
      <c r="BH387" s="48"/>
      <c r="BI387" s="49"/>
      <c r="BJ387" s="48"/>
      <c r="BK387" s="49"/>
      <c r="BL387" s="48"/>
    </row>
    <row r="388" spans="1:64" ht="15">
      <c r="A388" s="64" t="s">
        <v>303</v>
      </c>
      <c r="B388" s="64" t="s">
        <v>349</v>
      </c>
      <c r="C388" s="65" t="s">
        <v>3747</v>
      </c>
      <c r="D388" s="66">
        <v>3</v>
      </c>
      <c r="E388" s="67" t="s">
        <v>132</v>
      </c>
      <c r="F388" s="68">
        <v>35</v>
      </c>
      <c r="G388" s="65"/>
      <c r="H388" s="69"/>
      <c r="I388" s="70"/>
      <c r="J388" s="70"/>
      <c r="K388" s="34" t="s">
        <v>65</v>
      </c>
      <c r="L388" s="77">
        <v>388</v>
      </c>
      <c r="M388" s="77"/>
      <c r="N388" s="72"/>
      <c r="O388" s="79" t="s">
        <v>418</v>
      </c>
      <c r="P388" s="81">
        <v>43536.831087962964</v>
      </c>
      <c r="Q388" s="79" t="s">
        <v>448</v>
      </c>
      <c r="R388" s="79"/>
      <c r="S388" s="79"/>
      <c r="T388" s="79"/>
      <c r="U388" s="79"/>
      <c r="V388" s="82" t="s">
        <v>825</v>
      </c>
      <c r="W388" s="81">
        <v>43536.831087962964</v>
      </c>
      <c r="X388" s="82" t="s">
        <v>987</v>
      </c>
      <c r="Y388" s="79"/>
      <c r="Z388" s="79"/>
      <c r="AA388" s="85" t="s">
        <v>1210</v>
      </c>
      <c r="AB388" s="79"/>
      <c r="AC388" s="79" t="b">
        <v>0</v>
      </c>
      <c r="AD388" s="79">
        <v>0</v>
      </c>
      <c r="AE388" s="85" t="s">
        <v>1289</v>
      </c>
      <c r="AF388" s="79" t="b">
        <v>1</v>
      </c>
      <c r="AG388" s="79" t="s">
        <v>1302</v>
      </c>
      <c r="AH388" s="79"/>
      <c r="AI388" s="85" t="s">
        <v>1154</v>
      </c>
      <c r="AJ388" s="79" t="b">
        <v>0</v>
      </c>
      <c r="AK388" s="79">
        <v>5</v>
      </c>
      <c r="AL388" s="85" t="s">
        <v>1096</v>
      </c>
      <c r="AM388" s="79" t="s">
        <v>1304</v>
      </c>
      <c r="AN388" s="79" t="b">
        <v>0</v>
      </c>
      <c r="AO388" s="85" t="s">
        <v>1096</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5</v>
      </c>
      <c r="BD388" s="48"/>
      <c r="BE388" s="49"/>
      <c r="BF388" s="48"/>
      <c r="BG388" s="49"/>
      <c r="BH388" s="48"/>
      <c r="BI388" s="49"/>
      <c r="BJ388" s="48"/>
      <c r="BK388" s="49"/>
      <c r="BL388" s="48"/>
    </row>
    <row r="389" spans="1:64" ht="15">
      <c r="A389" s="64" t="s">
        <v>244</v>
      </c>
      <c r="B389" s="64" t="s">
        <v>350</v>
      </c>
      <c r="C389" s="65" t="s">
        <v>3747</v>
      </c>
      <c r="D389" s="66">
        <v>3</v>
      </c>
      <c r="E389" s="67" t="s">
        <v>132</v>
      </c>
      <c r="F389" s="68">
        <v>35</v>
      </c>
      <c r="G389" s="65"/>
      <c r="H389" s="69"/>
      <c r="I389" s="70"/>
      <c r="J389" s="70"/>
      <c r="K389" s="34" t="s">
        <v>65</v>
      </c>
      <c r="L389" s="77">
        <v>389</v>
      </c>
      <c r="M389" s="77"/>
      <c r="N389" s="72"/>
      <c r="O389" s="79" t="s">
        <v>418</v>
      </c>
      <c r="P389" s="81">
        <v>43536.735983796294</v>
      </c>
      <c r="Q389" s="79" t="s">
        <v>447</v>
      </c>
      <c r="R389" s="82" t="s">
        <v>609</v>
      </c>
      <c r="S389" s="79" t="s">
        <v>676</v>
      </c>
      <c r="T389" s="79" t="s">
        <v>709</v>
      </c>
      <c r="U389" s="79"/>
      <c r="V389" s="82" t="s">
        <v>776</v>
      </c>
      <c r="W389" s="81">
        <v>43536.735983796294</v>
      </c>
      <c r="X389" s="82" t="s">
        <v>873</v>
      </c>
      <c r="Y389" s="79"/>
      <c r="Z389" s="79"/>
      <c r="AA389" s="85" t="s">
        <v>1096</v>
      </c>
      <c r="AB389" s="79"/>
      <c r="AC389" s="79" t="b">
        <v>0</v>
      </c>
      <c r="AD389" s="79">
        <v>8</v>
      </c>
      <c r="AE389" s="85" t="s">
        <v>1289</v>
      </c>
      <c r="AF389" s="79" t="b">
        <v>1</v>
      </c>
      <c r="AG389" s="79" t="s">
        <v>1302</v>
      </c>
      <c r="AH389" s="79"/>
      <c r="AI389" s="85" t="s">
        <v>1154</v>
      </c>
      <c r="AJ389" s="79" t="b">
        <v>0</v>
      </c>
      <c r="AK389" s="79">
        <v>5</v>
      </c>
      <c r="AL389" s="85" t="s">
        <v>1289</v>
      </c>
      <c r="AM389" s="79" t="s">
        <v>1307</v>
      </c>
      <c r="AN389" s="79" t="b">
        <v>0</v>
      </c>
      <c r="AO389" s="85" t="s">
        <v>1096</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5</v>
      </c>
      <c r="BC389" s="78" t="str">
        <f>REPLACE(INDEX(GroupVertices[Group],MATCH(Edges[[#This Row],[Vertex 2]],GroupVertices[Vertex],0)),1,1,"")</f>
        <v>5</v>
      </c>
      <c r="BD389" s="48"/>
      <c r="BE389" s="49"/>
      <c r="BF389" s="48"/>
      <c r="BG389" s="49"/>
      <c r="BH389" s="48"/>
      <c r="BI389" s="49"/>
      <c r="BJ389" s="48"/>
      <c r="BK389" s="49"/>
      <c r="BL389" s="48"/>
    </row>
    <row r="390" spans="1:64" ht="15">
      <c r="A390" s="64" t="s">
        <v>306</v>
      </c>
      <c r="B390" s="64" t="s">
        <v>350</v>
      </c>
      <c r="C390" s="65" t="s">
        <v>3747</v>
      </c>
      <c r="D390" s="66">
        <v>3</v>
      </c>
      <c r="E390" s="67" t="s">
        <v>132</v>
      </c>
      <c r="F390" s="68">
        <v>35</v>
      </c>
      <c r="G390" s="65"/>
      <c r="H390" s="69"/>
      <c r="I390" s="70"/>
      <c r="J390" s="70"/>
      <c r="K390" s="34" t="s">
        <v>65</v>
      </c>
      <c r="L390" s="77">
        <v>390</v>
      </c>
      <c r="M390" s="77"/>
      <c r="N390" s="72"/>
      <c r="O390" s="79" t="s">
        <v>418</v>
      </c>
      <c r="P390" s="81">
        <v>43536.815416666665</v>
      </c>
      <c r="Q390" s="79" t="s">
        <v>448</v>
      </c>
      <c r="R390" s="79"/>
      <c r="S390" s="79"/>
      <c r="T390" s="79"/>
      <c r="U390" s="79"/>
      <c r="V390" s="82" t="s">
        <v>828</v>
      </c>
      <c r="W390" s="81">
        <v>43536.815416666665</v>
      </c>
      <c r="X390" s="82" t="s">
        <v>985</v>
      </c>
      <c r="Y390" s="79"/>
      <c r="Z390" s="79"/>
      <c r="AA390" s="85" t="s">
        <v>1208</v>
      </c>
      <c r="AB390" s="79"/>
      <c r="AC390" s="79" t="b">
        <v>0</v>
      </c>
      <c r="AD390" s="79">
        <v>0</v>
      </c>
      <c r="AE390" s="85" t="s">
        <v>1289</v>
      </c>
      <c r="AF390" s="79" t="b">
        <v>1</v>
      </c>
      <c r="AG390" s="79" t="s">
        <v>1302</v>
      </c>
      <c r="AH390" s="79"/>
      <c r="AI390" s="85" t="s">
        <v>1154</v>
      </c>
      <c r="AJ390" s="79" t="b">
        <v>0</v>
      </c>
      <c r="AK390" s="79">
        <v>5</v>
      </c>
      <c r="AL390" s="85" t="s">
        <v>1096</v>
      </c>
      <c r="AM390" s="79" t="s">
        <v>1307</v>
      </c>
      <c r="AN390" s="79" t="b">
        <v>0</v>
      </c>
      <c r="AO390" s="85" t="s">
        <v>1096</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5</v>
      </c>
      <c r="BC390" s="78" t="str">
        <f>REPLACE(INDEX(GroupVertices[Group],MATCH(Edges[[#This Row],[Vertex 2]],GroupVertices[Vertex],0)),1,1,"")</f>
        <v>5</v>
      </c>
      <c r="BD390" s="48"/>
      <c r="BE390" s="49"/>
      <c r="BF390" s="48"/>
      <c r="BG390" s="49"/>
      <c r="BH390" s="48"/>
      <c r="BI390" s="49"/>
      <c r="BJ390" s="48"/>
      <c r="BK390" s="49"/>
      <c r="BL390" s="48"/>
    </row>
    <row r="391" spans="1:64" ht="15">
      <c r="A391" s="64" t="s">
        <v>307</v>
      </c>
      <c r="B391" s="64" t="s">
        <v>350</v>
      </c>
      <c r="C391" s="65" t="s">
        <v>3747</v>
      </c>
      <c r="D391" s="66">
        <v>3</v>
      </c>
      <c r="E391" s="67" t="s">
        <v>132</v>
      </c>
      <c r="F391" s="68">
        <v>35</v>
      </c>
      <c r="G391" s="65"/>
      <c r="H391" s="69"/>
      <c r="I391" s="70"/>
      <c r="J391" s="70"/>
      <c r="K391" s="34" t="s">
        <v>65</v>
      </c>
      <c r="L391" s="77">
        <v>391</v>
      </c>
      <c r="M391" s="77"/>
      <c r="N391" s="72"/>
      <c r="O391" s="79" t="s">
        <v>418</v>
      </c>
      <c r="P391" s="81">
        <v>43537.63055555556</v>
      </c>
      <c r="Q391" s="79" t="s">
        <v>448</v>
      </c>
      <c r="R391" s="79"/>
      <c r="S391" s="79"/>
      <c r="T391" s="79"/>
      <c r="U391" s="79"/>
      <c r="V391" s="82" t="s">
        <v>829</v>
      </c>
      <c r="W391" s="81">
        <v>43537.63055555556</v>
      </c>
      <c r="X391" s="82" t="s">
        <v>986</v>
      </c>
      <c r="Y391" s="79"/>
      <c r="Z391" s="79"/>
      <c r="AA391" s="85" t="s">
        <v>1209</v>
      </c>
      <c r="AB391" s="79"/>
      <c r="AC391" s="79" t="b">
        <v>0</v>
      </c>
      <c r="AD391" s="79">
        <v>0</v>
      </c>
      <c r="AE391" s="85" t="s">
        <v>1289</v>
      </c>
      <c r="AF391" s="79" t="b">
        <v>1</v>
      </c>
      <c r="AG391" s="79" t="s">
        <v>1302</v>
      </c>
      <c r="AH391" s="79"/>
      <c r="AI391" s="85" t="s">
        <v>1154</v>
      </c>
      <c r="AJ391" s="79" t="b">
        <v>0</v>
      </c>
      <c r="AK391" s="79">
        <v>5</v>
      </c>
      <c r="AL391" s="85" t="s">
        <v>1096</v>
      </c>
      <c r="AM391" s="79" t="s">
        <v>1307</v>
      </c>
      <c r="AN391" s="79" t="b">
        <v>0</v>
      </c>
      <c r="AO391" s="85" t="s">
        <v>1096</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5</v>
      </c>
      <c r="BC391" s="78" t="str">
        <f>REPLACE(INDEX(GroupVertices[Group],MATCH(Edges[[#This Row],[Vertex 2]],GroupVertices[Vertex],0)),1,1,"")</f>
        <v>5</v>
      </c>
      <c r="BD391" s="48"/>
      <c r="BE391" s="49"/>
      <c r="BF391" s="48"/>
      <c r="BG391" s="49"/>
      <c r="BH391" s="48"/>
      <c r="BI391" s="49"/>
      <c r="BJ391" s="48"/>
      <c r="BK391" s="49"/>
      <c r="BL391" s="48"/>
    </row>
    <row r="392" spans="1:64" ht="15">
      <c r="A392" s="64" t="s">
        <v>303</v>
      </c>
      <c r="B392" s="64" t="s">
        <v>350</v>
      </c>
      <c r="C392" s="65" t="s">
        <v>3747</v>
      </c>
      <c r="D392" s="66">
        <v>3</v>
      </c>
      <c r="E392" s="67" t="s">
        <v>132</v>
      </c>
      <c r="F392" s="68">
        <v>35</v>
      </c>
      <c r="G392" s="65"/>
      <c r="H392" s="69"/>
      <c r="I392" s="70"/>
      <c r="J392" s="70"/>
      <c r="K392" s="34" t="s">
        <v>65</v>
      </c>
      <c r="L392" s="77">
        <v>392</v>
      </c>
      <c r="M392" s="77"/>
      <c r="N392" s="72"/>
      <c r="O392" s="79" t="s">
        <v>418</v>
      </c>
      <c r="P392" s="81">
        <v>43536.831087962964</v>
      </c>
      <c r="Q392" s="79" t="s">
        <v>448</v>
      </c>
      <c r="R392" s="79"/>
      <c r="S392" s="79"/>
      <c r="T392" s="79"/>
      <c r="U392" s="79"/>
      <c r="V392" s="82" t="s">
        <v>825</v>
      </c>
      <c r="W392" s="81">
        <v>43536.831087962964</v>
      </c>
      <c r="X392" s="82" t="s">
        <v>987</v>
      </c>
      <c r="Y392" s="79"/>
      <c r="Z392" s="79"/>
      <c r="AA392" s="85" t="s">
        <v>1210</v>
      </c>
      <c r="AB392" s="79"/>
      <c r="AC392" s="79" t="b">
        <v>0</v>
      </c>
      <c r="AD392" s="79">
        <v>0</v>
      </c>
      <c r="AE392" s="85" t="s">
        <v>1289</v>
      </c>
      <c r="AF392" s="79" t="b">
        <v>1</v>
      </c>
      <c r="AG392" s="79" t="s">
        <v>1302</v>
      </c>
      <c r="AH392" s="79"/>
      <c r="AI392" s="85" t="s">
        <v>1154</v>
      </c>
      <c r="AJ392" s="79" t="b">
        <v>0</v>
      </c>
      <c r="AK392" s="79">
        <v>5</v>
      </c>
      <c r="AL392" s="85" t="s">
        <v>1096</v>
      </c>
      <c r="AM392" s="79" t="s">
        <v>1304</v>
      </c>
      <c r="AN392" s="79" t="b">
        <v>0</v>
      </c>
      <c r="AO392" s="85" t="s">
        <v>1096</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5</v>
      </c>
      <c r="BD392" s="48"/>
      <c r="BE392" s="49"/>
      <c r="BF392" s="48"/>
      <c r="BG392" s="49"/>
      <c r="BH392" s="48"/>
      <c r="BI392" s="49"/>
      <c r="BJ392" s="48"/>
      <c r="BK392" s="49"/>
      <c r="BL392" s="48"/>
    </row>
    <row r="393" spans="1:64" ht="15">
      <c r="A393" s="64" t="s">
        <v>244</v>
      </c>
      <c r="B393" s="64" t="s">
        <v>351</v>
      </c>
      <c r="C393" s="65" t="s">
        <v>3747</v>
      </c>
      <c r="D393" s="66">
        <v>3</v>
      </c>
      <c r="E393" s="67" t="s">
        <v>132</v>
      </c>
      <c r="F393" s="68">
        <v>35</v>
      </c>
      <c r="G393" s="65"/>
      <c r="H393" s="69"/>
      <c r="I393" s="70"/>
      <c r="J393" s="70"/>
      <c r="K393" s="34" t="s">
        <v>65</v>
      </c>
      <c r="L393" s="77">
        <v>393</v>
      </c>
      <c r="M393" s="77"/>
      <c r="N393" s="72"/>
      <c r="O393" s="79" t="s">
        <v>418</v>
      </c>
      <c r="P393" s="81">
        <v>43536.735983796294</v>
      </c>
      <c r="Q393" s="79" t="s">
        <v>447</v>
      </c>
      <c r="R393" s="82" t="s">
        <v>609</v>
      </c>
      <c r="S393" s="79" t="s">
        <v>676</v>
      </c>
      <c r="T393" s="79" t="s">
        <v>709</v>
      </c>
      <c r="U393" s="79"/>
      <c r="V393" s="82" t="s">
        <v>776</v>
      </c>
      <c r="W393" s="81">
        <v>43536.735983796294</v>
      </c>
      <c r="X393" s="82" t="s">
        <v>873</v>
      </c>
      <c r="Y393" s="79"/>
      <c r="Z393" s="79"/>
      <c r="AA393" s="85" t="s">
        <v>1096</v>
      </c>
      <c r="AB393" s="79"/>
      <c r="AC393" s="79" t="b">
        <v>0</v>
      </c>
      <c r="AD393" s="79">
        <v>8</v>
      </c>
      <c r="AE393" s="85" t="s">
        <v>1289</v>
      </c>
      <c r="AF393" s="79" t="b">
        <v>1</v>
      </c>
      <c r="AG393" s="79" t="s">
        <v>1302</v>
      </c>
      <c r="AH393" s="79"/>
      <c r="AI393" s="85" t="s">
        <v>1154</v>
      </c>
      <c r="AJ393" s="79" t="b">
        <v>0</v>
      </c>
      <c r="AK393" s="79">
        <v>5</v>
      </c>
      <c r="AL393" s="85" t="s">
        <v>1289</v>
      </c>
      <c r="AM393" s="79" t="s">
        <v>1307</v>
      </c>
      <c r="AN393" s="79" t="b">
        <v>0</v>
      </c>
      <c r="AO393" s="85" t="s">
        <v>1096</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5</v>
      </c>
      <c r="BC393" s="78" t="str">
        <f>REPLACE(INDEX(GroupVertices[Group],MATCH(Edges[[#This Row],[Vertex 2]],GroupVertices[Vertex],0)),1,1,"")</f>
        <v>5</v>
      </c>
      <c r="BD393" s="48"/>
      <c r="BE393" s="49"/>
      <c r="BF393" s="48"/>
      <c r="BG393" s="49"/>
      <c r="BH393" s="48"/>
      <c r="BI393" s="49"/>
      <c r="BJ393" s="48"/>
      <c r="BK393" s="49"/>
      <c r="BL393" s="48"/>
    </row>
    <row r="394" spans="1:64" ht="15">
      <c r="A394" s="64" t="s">
        <v>306</v>
      </c>
      <c r="B394" s="64" t="s">
        <v>351</v>
      </c>
      <c r="C394" s="65" t="s">
        <v>3747</v>
      </c>
      <c r="D394" s="66">
        <v>3</v>
      </c>
      <c r="E394" s="67" t="s">
        <v>132</v>
      </c>
      <c r="F394" s="68">
        <v>35</v>
      </c>
      <c r="G394" s="65"/>
      <c r="H394" s="69"/>
      <c r="I394" s="70"/>
      <c r="J394" s="70"/>
      <c r="K394" s="34" t="s">
        <v>65</v>
      </c>
      <c r="L394" s="77">
        <v>394</v>
      </c>
      <c r="M394" s="77"/>
      <c r="N394" s="72"/>
      <c r="O394" s="79" t="s">
        <v>418</v>
      </c>
      <c r="P394" s="81">
        <v>43536.815416666665</v>
      </c>
      <c r="Q394" s="79" t="s">
        <v>448</v>
      </c>
      <c r="R394" s="79"/>
      <c r="S394" s="79"/>
      <c r="T394" s="79"/>
      <c r="U394" s="79"/>
      <c r="V394" s="82" t="s">
        <v>828</v>
      </c>
      <c r="W394" s="81">
        <v>43536.815416666665</v>
      </c>
      <c r="X394" s="82" t="s">
        <v>985</v>
      </c>
      <c r="Y394" s="79"/>
      <c r="Z394" s="79"/>
      <c r="AA394" s="85" t="s">
        <v>1208</v>
      </c>
      <c r="AB394" s="79"/>
      <c r="AC394" s="79" t="b">
        <v>0</v>
      </c>
      <c r="AD394" s="79">
        <v>0</v>
      </c>
      <c r="AE394" s="85" t="s">
        <v>1289</v>
      </c>
      <c r="AF394" s="79" t="b">
        <v>1</v>
      </c>
      <c r="AG394" s="79" t="s">
        <v>1302</v>
      </c>
      <c r="AH394" s="79"/>
      <c r="AI394" s="85" t="s">
        <v>1154</v>
      </c>
      <c r="AJ394" s="79" t="b">
        <v>0</v>
      </c>
      <c r="AK394" s="79">
        <v>5</v>
      </c>
      <c r="AL394" s="85" t="s">
        <v>1096</v>
      </c>
      <c r="AM394" s="79" t="s">
        <v>1307</v>
      </c>
      <c r="AN394" s="79" t="b">
        <v>0</v>
      </c>
      <c r="AO394" s="85" t="s">
        <v>1096</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5</v>
      </c>
      <c r="BC394" s="78" t="str">
        <f>REPLACE(INDEX(GroupVertices[Group],MATCH(Edges[[#This Row],[Vertex 2]],GroupVertices[Vertex],0)),1,1,"")</f>
        <v>5</v>
      </c>
      <c r="BD394" s="48"/>
      <c r="BE394" s="49"/>
      <c r="BF394" s="48"/>
      <c r="BG394" s="49"/>
      <c r="BH394" s="48"/>
      <c r="BI394" s="49"/>
      <c r="BJ394" s="48"/>
      <c r="BK394" s="49"/>
      <c r="BL394" s="48"/>
    </row>
    <row r="395" spans="1:64" ht="15">
      <c r="A395" s="64" t="s">
        <v>307</v>
      </c>
      <c r="B395" s="64" t="s">
        <v>351</v>
      </c>
      <c r="C395" s="65" t="s">
        <v>3747</v>
      </c>
      <c r="D395" s="66">
        <v>3</v>
      </c>
      <c r="E395" s="67" t="s">
        <v>132</v>
      </c>
      <c r="F395" s="68">
        <v>35</v>
      </c>
      <c r="G395" s="65"/>
      <c r="H395" s="69"/>
      <c r="I395" s="70"/>
      <c r="J395" s="70"/>
      <c r="K395" s="34" t="s">
        <v>65</v>
      </c>
      <c r="L395" s="77">
        <v>395</v>
      </c>
      <c r="M395" s="77"/>
      <c r="N395" s="72"/>
      <c r="O395" s="79" t="s">
        <v>418</v>
      </c>
      <c r="P395" s="81">
        <v>43537.63055555556</v>
      </c>
      <c r="Q395" s="79" t="s">
        <v>448</v>
      </c>
      <c r="R395" s="79"/>
      <c r="S395" s="79"/>
      <c r="T395" s="79"/>
      <c r="U395" s="79"/>
      <c r="V395" s="82" t="s">
        <v>829</v>
      </c>
      <c r="W395" s="81">
        <v>43537.63055555556</v>
      </c>
      <c r="X395" s="82" t="s">
        <v>986</v>
      </c>
      <c r="Y395" s="79"/>
      <c r="Z395" s="79"/>
      <c r="AA395" s="85" t="s">
        <v>1209</v>
      </c>
      <c r="AB395" s="79"/>
      <c r="AC395" s="79" t="b">
        <v>0</v>
      </c>
      <c r="AD395" s="79">
        <v>0</v>
      </c>
      <c r="AE395" s="85" t="s">
        <v>1289</v>
      </c>
      <c r="AF395" s="79" t="b">
        <v>1</v>
      </c>
      <c r="AG395" s="79" t="s">
        <v>1302</v>
      </c>
      <c r="AH395" s="79"/>
      <c r="AI395" s="85" t="s">
        <v>1154</v>
      </c>
      <c r="AJ395" s="79" t="b">
        <v>0</v>
      </c>
      <c r="AK395" s="79">
        <v>5</v>
      </c>
      <c r="AL395" s="85" t="s">
        <v>1096</v>
      </c>
      <c r="AM395" s="79" t="s">
        <v>1307</v>
      </c>
      <c r="AN395" s="79" t="b">
        <v>0</v>
      </c>
      <c r="AO395" s="85" t="s">
        <v>1096</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5</v>
      </c>
      <c r="BC395" s="78" t="str">
        <f>REPLACE(INDEX(GroupVertices[Group],MATCH(Edges[[#This Row],[Vertex 2]],GroupVertices[Vertex],0)),1,1,"")</f>
        <v>5</v>
      </c>
      <c r="BD395" s="48"/>
      <c r="BE395" s="49"/>
      <c r="BF395" s="48"/>
      <c r="BG395" s="49"/>
      <c r="BH395" s="48"/>
      <c r="BI395" s="49"/>
      <c r="BJ395" s="48"/>
      <c r="BK395" s="49"/>
      <c r="BL395" s="48"/>
    </row>
    <row r="396" spans="1:64" ht="15">
      <c r="A396" s="64" t="s">
        <v>303</v>
      </c>
      <c r="B396" s="64" t="s">
        <v>351</v>
      </c>
      <c r="C396" s="65" t="s">
        <v>3747</v>
      </c>
      <c r="D396" s="66">
        <v>3</v>
      </c>
      <c r="E396" s="67" t="s">
        <v>132</v>
      </c>
      <c r="F396" s="68">
        <v>35</v>
      </c>
      <c r="G396" s="65"/>
      <c r="H396" s="69"/>
      <c r="I396" s="70"/>
      <c r="J396" s="70"/>
      <c r="K396" s="34" t="s">
        <v>65</v>
      </c>
      <c r="L396" s="77">
        <v>396</v>
      </c>
      <c r="M396" s="77"/>
      <c r="N396" s="72"/>
      <c r="O396" s="79" t="s">
        <v>418</v>
      </c>
      <c r="P396" s="81">
        <v>43536.831087962964</v>
      </c>
      <c r="Q396" s="79" t="s">
        <v>448</v>
      </c>
      <c r="R396" s="79"/>
      <c r="S396" s="79"/>
      <c r="T396" s="79"/>
      <c r="U396" s="79"/>
      <c r="V396" s="82" t="s">
        <v>825</v>
      </c>
      <c r="W396" s="81">
        <v>43536.831087962964</v>
      </c>
      <c r="X396" s="82" t="s">
        <v>987</v>
      </c>
      <c r="Y396" s="79"/>
      <c r="Z396" s="79"/>
      <c r="AA396" s="85" t="s">
        <v>1210</v>
      </c>
      <c r="AB396" s="79"/>
      <c r="AC396" s="79" t="b">
        <v>0</v>
      </c>
      <c r="AD396" s="79">
        <v>0</v>
      </c>
      <c r="AE396" s="85" t="s">
        <v>1289</v>
      </c>
      <c r="AF396" s="79" t="b">
        <v>1</v>
      </c>
      <c r="AG396" s="79" t="s">
        <v>1302</v>
      </c>
      <c r="AH396" s="79"/>
      <c r="AI396" s="85" t="s">
        <v>1154</v>
      </c>
      <c r="AJ396" s="79" t="b">
        <v>0</v>
      </c>
      <c r="AK396" s="79">
        <v>5</v>
      </c>
      <c r="AL396" s="85" t="s">
        <v>1096</v>
      </c>
      <c r="AM396" s="79" t="s">
        <v>1304</v>
      </c>
      <c r="AN396" s="79" t="b">
        <v>0</v>
      </c>
      <c r="AO396" s="85" t="s">
        <v>1096</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5</v>
      </c>
      <c r="BD396" s="48"/>
      <c r="BE396" s="49"/>
      <c r="BF396" s="48"/>
      <c r="BG396" s="49"/>
      <c r="BH396" s="48"/>
      <c r="BI396" s="49"/>
      <c r="BJ396" s="48"/>
      <c r="BK396" s="49"/>
      <c r="BL396" s="48"/>
    </row>
    <row r="397" spans="1:64" ht="15">
      <c r="A397" s="64" t="s">
        <v>244</v>
      </c>
      <c r="B397" s="64" t="s">
        <v>306</v>
      </c>
      <c r="C397" s="65" t="s">
        <v>3747</v>
      </c>
      <c r="D397" s="66">
        <v>3</v>
      </c>
      <c r="E397" s="67" t="s">
        <v>132</v>
      </c>
      <c r="F397" s="68">
        <v>35</v>
      </c>
      <c r="G397" s="65"/>
      <c r="H397" s="69"/>
      <c r="I397" s="70"/>
      <c r="J397" s="70"/>
      <c r="K397" s="34" t="s">
        <v>66</v>
      </c>
      <c r="L397" s="77">
        <v>397</v>
      </c>
      <c r="M397" s="77"/>
      <c r="N397" s="72"/>
      <c r="O397" s="79" t="s">
        <v>418</v>
      </c>
      <c r="P397" s="81">
        <v>43536.735983796294</v>
      </c>
      <c r="Q397" s="79" t="s">
        <v>447</v>
      </c>
      <c r="R397" s="82" t="s">
        <v>609</v>
      </c>
      <c r="S397" s="79" t="s">
        <v>676</v>
      </c>
      <c r="T397" s="79" t="s">
        <v>709</v>
      </c>
      <c r="U397" s="79"/>
      <c r="V397" s="82" t="s">
        <v>776</v>
      </c>
      <c r="W397" s="81">
        <v>43536.735983796294</v>
      </c>
      <c r="X397" s="82" t="s">
        <v>873</v>
      </c>
      <c r="Y397" s="79"/>
      <c r="Z397" s="79"/>
      <c r="AA397" s="85" t="s">
        <v>1096</v>
      </c>
      <c r="AB397" s="79"/>
      <c r="AC397" s="79" t="b">
        <v>0</v>
      </c>
      <c r="AD397" s="79">
        <v>8</v>
      </c>
      <c r="AE397" s="85" t="s">
        <v>1289</v>
      </c>
      <c r="AF397" s="79" t="b">
        <v>1</v>
      </c>
      <c r="AG397" s="79" t="s">
        <v>1302</v>
      </c>
      <c r="AH397" s="79"/>
      <c r="AI397" s="85" t="s">
        <v>1154</v>
      </c>
      <c r="AJ397" s="79" t="b">
        <v>0</v>
      </c>
      <c r="AK397" s="79">
        <v>5</v>
      </c>
      <c r="AL397" s="85" t="s">
        <v>1289</v>
      </c>
      <c r="AM397" s="79" t="s">
        <v>1307</v>
      </c>
      <c r="AN397" s="79" t="b">
        <v>0</v>
      </c>
      <c r="AO397" s="85" t="s">
        <v>1096</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5</v>
      </c>
      <c r="BC397" s="78" t="str">
        <f>REPLACE(INDEX(GroupVertices[Group],MATCH(Edges[[#This Row],[Vertex 2]],GroupVertices[Vertex],0)),1,1,"")</f>
        <v>5</v>
      </c>
      <c r="BD397" s="48"/>
      <c r="BE397" s="49"/>
      <c r="BF397" s="48"/>
      <c r="BG397" s="49"/>
      <c r="BH397" s="48"/>
      <c r="BI397" s="49"/>
      <c r="BJ397" s="48"/>
      <c r="BK397" s="49"/>
      <c r="BL397" s="48"/>
    </row>
    <row r="398" spans="1:64" ht="15">
      <c r="A398" s="64" t="s">
        <v>306</v>
      </c>
      <c r="B398" s="64" t="s">
        <v>352</v>
      </c>
      <c r="C398" s="65" t="s">
        <v>3747</v>
      </c>
      <c r="D398" s="66">
        <v>3</v>
      </c>
      <c r="E398" s="67" t="s">
        <v>132</v>
      </c>
      <c r="F398" s="68">
        <v>35</v>
      </c>
      <c r="G398" s="65"/>
      <c r="H398" s="69"/>
      <c r="I398" s="70"/>
      <c r="J398" s="70"/>
      <c r="K398" s="34" t="s">
        <v>65</v>
      </c>
      <c r="L398" s="77">
        <v>398</v>
      </c>
      <c r="M398" s="77"/>
      <c r="N398" s="72"/>
      <c r="O398" s="79" t="s">
        <v>418</v>
      </c>
      <c r="P398" s="81">
        <v>43536.815416666665</v>
      </c>
      <c r="Q398" s="79" t="s">
        <v>448</v>
      </c>
      <c r="R398" s="79"/>
      <c r="S398" s="79"/>
      <c r="T398" s="79"/>
      <c r="U398" s="79"/>
      <c r="V398" s="82" t="s">
        <v>828</v>
      </c>
      <c r="W398" s="81">
        <v>43536.815416666665</v>
      </c>
      <c r="X398" s="82" t="s">
        <v>985</v>
      </c>
      <c r="Y398" s="79"/>
      <c r="Z398" s="79"/>
      <c r="AA398" s="85" t="s">
        <v>1208</v>
      </c>
      <c r="AB398" s="79"/>
      <c r="AC398" s="79" t="b">
        <v>0</v>
      </c>
      <c r="AD398" s="79">
        <v>0</v>
      </c>
      <c r="AE398" s="85" t="s">
        <v>1289</v>
      </c>
      <c r="AF398" s="79" t="b">
        <v>1</v>
      </c>
      <c r="AG398" s="79" t="s">
        <v>1302</v>
      </c>
      <c r="AH398" s="79"/>
      <c r="AI398" s="85" t="s">
        <v>1154</v>
      </c>
      <c r="AJ398" s="79" t="b">
        <v>0</v>
      </c>
      <c r="AK398" s="79">
        <v>5</v>
      </c>
      <c r="AL398" s="85" t="s">
        <v>1096</v>
      </c>
      <c r="AM398" s="79" t="s">
        <v>1307</v>
      </c>
      <c r="AN398" s="79" t="b">
        <v>0</v>
      </c>
      <c r="AO398" s="85" t="s">
        <v>1096</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5</v>
      </c>
      <c r="BC398" s="78" t="str">
        <f>REPLACE(INDEX(GroupVertices[Group],MATCH(Edges[[#This Row],[Vertex 2]],GroupVertices[Vertex],0)),1,1,"")</f>
        <v>5</v>
      </c>
      <c r="BD398" s="48"/>
      <c r="BE398" s="49"/>
      <c r="BF398" s="48"/>
      <c r="BG398" s="49"/>
      <c r="BH398" s="48"/>
      <c r="BI398" s="49"/>
      <c r="BJ398" s="48"/>
      <c r="BK398" s="49"/>
      <c r="BL398" s="48"/>
    </row>
    <row r="399" spans="1:64" ht="15">
      <c r="A399" s="64" t="s">
        <v>306</v>
      </c>
      <c r="B399" s="64" t="s">
        <v>307</v>
      </c>
      <c r="C399" s="65" t="s">
        <v>3747</v>
      </c>
      <c r="D399" s="66">
        <v>3</v>
      </c>
      <c r="E399" s="67" t="s">
        <v>132</v>
      </c>
      <c r="F399" s="68">
        <v>35</v>
      </c>
      <c r="G399" s="65"/>
      <c r="H399" s="69"/>
      <c r="I399" s="70"/>
      <c r="J399" s="70"/>
      <c r="K399" s="34" t="s">
        <v>66</v>
      </c>
      <c r="L399" s="77">
        <v>399</v>
      </c>
      <c r="M399" s="77"/>
      <c r="N399" s="72"/>
      <c r="O399" s="79" t="s">
        <v>418</v>
      </c>
      <c r="P399" s="81">
        <v>43536.815416666665</v>
      </c>
      <c r="Q399" s="79" t="s">
        <v>448</v>
      </c>
      <c r="R399" s="79"/>
      <c r="S399" s="79"/>
      <c r="T399" s="79"/>
      <c r="U399" s="79"/>
      <c r="V399" s="82" t="s">
        <v>828</v>
      </c>
      <c r="W399" s="81">
        <v>43536.815416666665</v>
      </c>
      <c r="X399" s="82" t="s">
        <v>985</v>
      </c>
      <c r="Y399" s="79"/>
      <c r="Z399" s="79"/>
      <c r="AA399" s="85" t="s">
        <v>1208</v>
      </c>
      <c r="AB399" s="79"/>
      <c r="AC399" s="79" t="b">
        <v>0</v>
      </c>
      <c r="AD399" s="79">
        <v>0</v>
      </c>
      <c r="AE399" s="85" t="s">
        <v>1289</v>
      </c>
      <c r="AF399" s="79" t="b">
        <v>1</v>
      </c>
      <c r="AG399" s="79" t="s">
        <v>1302</v>
      </c>
      <c r="AH399" s="79"/>
      <c r="AI399" s="85" t="s">
        <v>1154</v>
      </c>
      <c r="AJ399" s="79" t="b">
        <v>0</v>
      </c>
      <c r="AK399" s="79">
        <v>5</v>
      </c>
      <c r="AL399" s="85" t="s">
        <v>1096</v>
      </c>
      <c r="AM399" s="79" t="s">
        <v>1307</v>
      </c>
      <c r="AN399" s="79" t="b">
        <v>0</v>
      </c>
      <c r="AO399" s="85" t="s">
        <v>1096</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5</v>
      </c>
      <c r="BC399" s="78" t="str">
        <f>REPLACE(INDEX(GroupVertices[Group],MATCH(Edges[[#This Row],[Vertex 2]],GroupVertices[Vertex],0)),1,1,"")</f>
        <v>5</v>
      </c>
      <c r="BD399" s="48"/>
      <c r="BE399" s="49"/>
      <c r="BF399" s="48"/>
      <c r="BG399" s="49"/>
      <c r="BH399" s="48"/>
      <c r="BI399" s="49"/>
      <c r="BJ399" s="48"/>
      <c r="BK399" s="49"/>
      <c r="BL399" s="48"/>
    </row>
    <row r="400" spans="1:64" ht="15">
      <c r="A400" s="64" t="s">
        <v>306</v>
      </c>
      <c r="B400" s="64" t="s">
        <v>353</v>
      </c>
      <c r="C400" s="65" t="s">
        <v>3747</v>
      </c>
      <c r="D400" s="66">
        <v>3</v>
      </c>
      <c r="E400" s="67" t="s">
        <v>132</v>
      </c>
      <c r="F400" s="68">
        <v>35</v>
      </c>
      <c r="G400" s="65"/>
      <c r="H400" s="69"/>
      <c r="I400" s="70"/>
      <c r="J400" s="70"/>
      <c r="K400" s="34" t="s">
        <v>65</v>
      </c>
      <c r="L400" s="77">
        <v>400</v>
      </c>
      <c r="M400" s="77"/>
      <c r="N400" s="72"/>
      <c r="O400" s="79" t="s">
        <v>418</v>
      </c>
      <c r="P400" s="81">
        <v>43536.815416666665</v>
      </c>
      <c r="Q400" s="79" t="s">
        <v>448</v>
      </c>
      <c r="R400" s="79"/>
      <c r="S400" s="79"/>
      <c r="T400" s="79"/>
      <c r="U400" s="79"/>
      <c r="V400" s="82" t="s">
        <v>828</v>
      </c>
      <c r="W400" s="81">
        <v>43536.815416666665</v>
      </c>
      <c r="X400" s="82" t="s">
        <v>985</v>
      </c>
      <c r="Y400" s="79"/>
      <c r="Z400" s="79"/>
      <c r="AA400" s="85" t="s">
        <v>1208</v>
      </c>
      <c r="AB400" s="79"/>
      <c r="AC400" s="79" t="b">
        <v>0</v>
      </c>
      <c r="AD400" s="79">
        <v>0</v>
      </c>
      <c r="AE400" s="85" t="s">
        <v>1289</v>
      </c>
      <c r="AF400" s="79" t="b">
        <v>1</v>
      </c>
      <c r="AG400" s="79" t="s">
        <v>1302</v>
      </c>
      <c r="AH400" s="79"/>
      <c r="AI400" s="85" t="s">
        <v>1154</v>
      </c>
      <c r="AJ400" s="79" t="b">
        <v>0</v>
      </c>
      <c r="AK400" s="79">
        <v>5</v>
      </c>
      <c r="AL400" s="85" t="s">
        <v>1096</v>
      </c>
      <c r="AM400" s="79" t="s">
        <v>1307</v>
      </c>
      <c r="AN400" s="79" t="b">
        <v>0</v>
      </c>
      <c r="AO400" s="85" t="s">
        <v>1096</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5</v>
      </c>
      <c r="BC400" s="78" t="str">
        <f>REPLACE(INDEX(GroupVertices[Group],MATCH(Edges[[#This Row],[Vertex 2]],GroupVertices[Vertex],0)),1,1,"")</f>
        <v>5</v>
      </c>
      <c r="BD400" s="48">
        <v>0</v>
      </c>
      <c r="BE400" s="49">
        <v>0</v>
      </c>
      <c r="BF400" s="48">
        <v>0</v>
      </c>
      <c r="BG400" s="49">
        <v>0</v>
      </c>
      <c r="BH400" s="48">
        <v>0</v>
      </c>
      <c r="BI400" s="49">
        <v>0</v>
      </c>
      <c r="BJ400" s="48">
        <v>13</v>
      </c>
      <c r="BK400" s="49">
        <v>100</v>
      </c>
      <c r="BL400" s="48">
        <v>13</v>
      </c>
    </row>
    <row r="401" spans="1:64" ht="15">
      <c r="A401" s="64" t="s">
        <v>306</v>
      </c>
      <c r="B401" s="64" t="s">
        <v>244</v>
      </c>
      <c r="C401" s="65" t="s">
        <v>3747</v>
      </c>
      <c r="D401" s="66">
        <v>3</v>
      </c>
      <c r="E401" s="67" t="s">
        <v>132</v>
      </c>
      <c r="F401" s="68">
        <v>35</v>
      </c>
      <c r="G401" s="65"/>
      <c r="H401" s="69"/>
      <c r="I401" s="70"/>
      <c r="J401" s="70"/>
      <c r="K401" s="34" t="s">
        <v>66</v>
      </c>
      <c r="L401" s="77">
        <v>401</v>
      </c>
      <c r="M401" s="77"/>
      <c r="N401" s="72"/>
      <c r="O401" s="79" t="s">
        <v>418</v>
      </c>
      <c r="P401" s="81">
        <v>43536.815416666665</v>
      </c>
      <c r="Q401" s="79" t="s">
        <v>448</v>
      </c>
      <c r="R401" s="79"/>
      <c r="S401" s="79"/>
      <c r="T401" s="79"/>
      <c r="U401" s="79"/>
      <c r="V401" s="82" t="s">
        <v>828</v>
      </c>
      <c r="W401" s="81">
        <v>43536.815416666665</v>
      </c>
      <c r="X401" s="82" t="s">
        <v>985</v>
      </c>
      <c r="Y401" s="79"/>
      <c r="Z401" s="79"/>
      <c r="AA401" s="85" t="s">
        <v>1208</v>
      </c>
      <c r="AB401" s="79"/>
      <c r="AC401" s="79" t="b">
        <v>0</v>
      </c>
      <c r="AD401" s="79">
        <v>0</v>
      </c>
      <c r="AE401" s="85" t="s">
        <v>1289</v>
      </c>
      <c r="AF401" s="79" t="b">
        <v>1</v>
      </c>
      <c r="AG401" s="79" t="s">
        <v>1302</v>
      </c>
      <c r="AH401" s="79"/>
      <c r="AI401" s="85" t="s">
        <v>1154</v>
      </c>
      <c r="AJ401" s="79" t="b">
        <v>0</v>
      </c>
      <c r="AK401" s="79">
        <v>5</v>
      </c>
      <c r="AL401" s="85" t="s">
        <v>1096</v>
      </c>
      <c r="AM401" s="79" t="s">
        <v>1307</v>
      </c>
      <c r="AN401" s="79" t="b">
        <v>0</v>
      </c>
      <c r="AO401" s="85" t="s">
        <v>1096</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5</v>
      </c>
      <c r="BC401" s="78" t="str">
        <f>REPLACE(INDEX(GroupVertices[Group],MATCH(Edges[[#This Row],[Vertex 2]],GroupVertices[Vertex],0)),1,1,"")</f>
        <v>5</v>
      </c>
      <c r="BD401" s="48"/>
      <c r="BE401" s="49"/>
      <c r="BF401" s="48"/>
      <c r="BG401" s="49"/>
      <c r="BH401" s="48"/>
      <c r="BI401" s="49"/>
      <c r="BJ401" s="48"/>
      <c r="BK401" s="49"/>
      <c r="BL401" s="48"/>
    </row>
    <row r="402" spans="1:64" ht="15">
      <c r="A402" s="64" t="s">
        <v>307</v>
      </c>
      <c r="B402" s="64" t="s">
        <v>306</v>
      </c>
      <c r="C402" s="65" t="s">
        <v>3747</v>
      </c>
      <c r="D402" s="66">
        <v>3</v>
      </c>
      <c r="E402" s="67" t="s">
        <v>132</v>
      </c>
      <c r="F402" s="68">
        <v>35</v>
      </c>
      <c r="G402" s="65"/>
      <c r="H402" s="69"/>
      <c r="I402" s="70"/>
      <c r="J402" s="70"/>
      <c r="K402" s="34" t="s">
        <v>66</v>
      </c>
      <c r="L402" s="77">
        <v>402</v>
      </c>
      <c r="M402" s="77"/>
      <c r="N402" s="72"/>
      <c r="O402" s="79" t="s">
        <v>418</v>
      </c>
      <c r="P402" s="81">
        <v>43537.63055555556</v>
      </c>
      <c r="Q402" s="79" t="s">
        <v>448</v>
      </c>
      <c r="R402" s="79"/>
      <c r="S402" s="79"/>
      <c r="T402" s="79"/>
      <c r="U402" s="79"/>
      <c r="V402" s="82" t="s">
        <v>829</v>
      </c>
      <c r="W402" s="81">
        <v>43537.63055555556</v>
      </c>
      <c r="X402" s="82" t="s">
        <v>986</v>
      </c>
      <c r="Y402" s="79"/>
      <c r="Z402" s="79"/>
      <c r="AA402" s="85" t="s">
        <v>1209</v>
      </c>
      <c r="AB402" s="79"/>
      <c r="AC402" s="79" t="b">
        <v>0</v>
      </c>
      <c r="AD402" s="79">
        <v>0</v>
      </c>
      <c r="AE402" s="85" t="s">
        <v>1289</v>
      </c>
      <c r="AF402" s="79" t="b">
        <v>1</v>
      </c>
      <c r="AG402" s="79" t="s">
        <v>1302</v>
      </c>
      <c r="AH402" s="79"/>
      <c r="AI402" s="85" t="s">
        <v>1154</v>
      </c>
      <c r="AJ402" s="79" t="b">
        <v>0</v>
      </c>
      <c r="AK402" s="79">
        <v>5</v>
      </c>
      <c r="AL402" s="85" t="s">
        <v>1096</v>
      </c>
      <c r="AM402" s="79" t="s">
        <v>1307</v>
      </c>
      <c r="AN402" s="79" t="b">
        <v>0</v>
      </c>
      <c r="AO402" s="85" t="s">
        <v>1096</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5</v>
      </c>
      <c r="BC402" s="78" t="str">
        <f>REPLACE(INDEX(GroupVertices[Group],MATCH(Edges[[#This Row],[Vertex 2]],GroupVertices[Vertex],0)),1,1,"")</f>
        <v>5</v>
      </c>
      <c r="BD402" s="48"/>
      <c r="BE402" s="49"/>
      <c r="BF402" s="48"/>
      <c r="BG402" s="49"/>
      <c r="BH402" s="48"/>
      <c r="BI402" s="49"/>
      <c r="BJ402" s="48"/>
      <c r="BK402" s="49"/>
      <c r="BL402" s="48"/>
    </row>
    <row r="403" spans="1:64" ht="15">
      <c r="A403" s="64" t="s">
        <v>303</v>
      </c>
      <c r="B403" s="64" t="s">
        <v>306</v>
      </c>
      <c r="C403" s="65" t="s">
        <v>3747</v>
      </c>
      <c r="D403" s="66">
        <v>3</v>
      </c>
      <c r="E403" s="67" t="s">
        <v>132</v>
      </c>
      <c r="F403" s="68">
        <v>35</v>
      </c>
      <c r="G403" s="65"/>
      <c r="H403" s="69"/>
      <c r="I403" s="70"/>
      <c r="J403" s="70"/>
      <c r="K403" s="34" t="s">
        <v>65</v>
      </c>
      <c r="L403" s="77">
        <v>403</v>
      </c>
      <c r="M403" s="77"/>
      <c r="N403" s="72"/>
      <c r="O403" s="79" t="s">
        <v>418</v>
      </c>
      <c r="P403" s="81">
        <v>43536.831087962964</v>
      </c>
      <c r="Q403" s="79" t="s">
        <v>448</v>
      </c>
      <c r="R403" s="79"/>
      <c r="S403" s="79"/>
      <c r="T403" s="79"/>
      <c r="U403" s="79"/>
      <c r="V403" s="82" t="s">
        <v>825</v>
      </c>
      <c r="W403" s="81">
        <v>43536.831087962964</v>
      </c>
      <c r="X403" s="82" t="s">
        <v>987</v>
      </c>
      <c r="Y403" s="79"/>
      <c r="Z403" s="79"/>
      <c r="AA403" s="85" t="s">
        <v>1210</v>
      </c>
      <c r="AB403" s="79"/>
      <c r="AC403" s="79" t="b">
        <v>0</v>
      </c>
      <c r="AD403" s="79">
        <v>0</v>
      </c>
      <c r="AE403" s="85" t="s">
        <v>1289</v>
      </c>
      <c r="AF403" s="79" t="b">
        <v>1</v>
      </c>
      <c r="AG403" s="79" t="s">
        <v>1302</v>
      </c>
      <c r="AH403" s="79"/>
      <c r="AI403" s="85" t="s">
        <v>1154</v>
      </c>
      <c r="AJ403" s="79" t="b">
        <v>0</v>
      </c>
      <c r="AK403" s="79">
        <v>5</v>
      </c>
      <c r="AL403" s="85" t="s">
        <v>1096</v>
      </c>
      <c r="AM403" s="79" t="s">
        <v>1304</v>
      </c>
      <c r="AN403" s="79" t="b">
        <v>0</v>
      </c>
      <c r="AO403" s="85" t="s">
        <v>1096</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2</v>
      </c>
      <c r="BC403" s="78" t="str">
        <f>REPLACE(INDEX(GroupVertices[Group],MATCH(Edges[[#This Row],[Vertex 2]],GroupVertices[Vertex],0)),1,1,"")</f>
        <v>5</v>
      </c>
      <c r="BD403" s="48"/>
      <c r="BE403" s="49"/>
      <c r="BF403" s="48"/>
      <c r="BG403" s="49"/>
      <c r="BH403" s="48"/>
      <c r="BI403" s="49"/>
      <c r="BJ403" s="48"/>
      <c r="BK403" s="49"/>
      <c r="BL403" s="48"/>
    </row>
    <row r="404" spans="1:64" ht="15">
      <c r="A404" s="64" t="s">
        <v>244</v>
      </c>
      <c r="B404" s="64" t="s">
        <v>352</v>
      </c>
      <c r="C404" s="65" t="s">
        <v>3747</v>
      </c>
      <c r="D404" s="66">
        <v>3</v>
      </c>
      <c r="E404" s="67" t="s">
        <v>132</v>
      </c>
      <c r="F404" s="68">
        <v>35</v>
      </c>
      <c r="G404" s="65"/>
      <c r="H404" s="69"/>
      <c r="I404" s="70"/>
      <c r="J404" s="70"/>
      <c r="K404" s="34" t="s">
        <v>65</v>
      </c>
      <c r="L404" s="77">
        <v>404</v>
      </c>
      <c r="M404" s="77"/>
      <c r="N404" s="72"/>
      <c r="O404" s="79" t="s">
        <v>418</v>
      </c>
      <c r="P404" s="81">
        <v>43536.735983796294</v>
      </c>
      <c r="Q404" s="79" t="s">
        <v>447</v>
      </c>
      <c r="R404" s="82" t="s">
        <v>609</v>
      </c>
      <c r="S404" s="79" t="s">
        <v>676</v>
      </c>
      <c r="T404" s="79" t="s">
        <v>709</v>
      </c>
      <c r="U404" s="79"/>
      <c r="V404" s="82" t="s">
        <v>776</v>
      </c>
      <c r="W404" s="81">
        <v>43536.735983796294</v>
      </c>
      <c r="X404" s="82" t="s">
        <v>873</v>
      </c>
      <c r="Y404" s="79"/>
      <c r="Z404" s="79"/>
      <c r="AA404" s="85" t="s">
        <v>1096</v>
      </c>
      <c r="AB404" s="79"/>
      <c r="AC404" s="79" t="b">
        <v>0</v>
      </c>
      <c r="AD404" s="79">
        <v>8</v>
      </c>
      <c r="AE404" s="85" t="s">
        <v>1289</v>
      </c>
      <c r="AF404" s="79" t="b">
        <v>1</v>
      </c>
      <c r="AG404" s="79" t="s">
        <v>1302</v>
      </c>
      <c r="AH404" s="79"/>
      <c r="AI404" s="85" t="s">
        <v>1154</v>
      </c>
      <c r="AJ404" s="79" t="b">
        <v>0</v>
      </c>
      <c r="AK404" s="79">
        <v>5</v>
      </c>
      <c r="AL404" s="85" t="s">
        <v>1289</v>
      </c>
      <c r="AM404" s="79" t="s">
        <v>1307</v>
      </c>
      <c r="AN404" s="79" t="b">
        <v>0</v>
      </c>
      <c r="AO404" s="85" t="s">
        <v>1096</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5</v>
      </c>
      <c r="BC404" s="78" t="str">
        <f>REPLACE(INDEX(GroupVertices[Group],MATCH(Edges[[#This Row],[Vertex 2]],GroupVertices[Vertex],0)),1,1,"")</f>
        <v>5</v>
      </c>
      <c r="BD404" s="48"/>
      <c r="BE404" s="49"/>
      <c r="BF404" s="48"/>
      <c r="BG404" s="49"/>
      <c r="BH404" s="48"/>
      <c r="BI404" s="49"/>
      <c r="BJ404" s="48"/>
      <c r="BK404" s="49"/>
      <c r="BL404" s="48"/>
    </row>
    <row r="405" spans="1:64" ht="15">
      <c r="A405" s="64" t="s">
        <v>307</v>
      </c>
      <c r="B405" s="64" t="s">
        <v>352</v>
      </c>
      <c r="C405" s="65" t="s">
        <v>3747</v>
      </c>
      <c r="D405" s="66">
        <v>3</v>
      </c>
      <c r="E405" s="67" t="s">
        <v>132</v>
      </c>
      <c r="F405" s="68">
        <v>35</v>
      </c>
      <c r="G405" s="65"/>
      <c r="H405" s="69"/>
      <c r="I405" s="70"/>
      <c r="J405" s="70"/>
      <c r="K405" s="34" t="s">
        <v>65</v>
      </c>
      <c r="L405" s="77">
        <v>405</v>
      </c>
      <c r="M405" s="77"/>
      <c r="N405" s="72"/>
      <c r="O405" s="79" t="s">
        <v>418</v>
      </c>
      <c r="P405" s="81">
        <v>43537.63055555556</v>
      </c>
      <c r="Q405" s="79" t="s">
        <v>448</v>
      </c>
      <c r="R405" s="79"/>
      <c r="S405" s="79"/>
      <c r="T405" s="79"/>
      <c r="U405" s="79"/>
      <c r="V405" s="82" t="s">
        <v>829</v>
      </c>
      <c r="W405" s="81">
        <v>43537.63055555556</v>
      </c>
      <c r="X405" s="82" t="s">
        <v>986</v>
      </c>
      <c r="Y405" s="79"/>
      <c r="Z405" s="79"/>
      <c r="AA405" s="85" t="s">
        <v>1209</v>
      </c>
      <c r="AB405" s="79"/>
      <c r="AC405" s="79" t="b">
        <v>0</v>
      </c>
      <c r="AD405" s="79">
        <v>0</v>
      </c>
      <c r="AE405" s="85" t="s">
        <v>1289</v>
      </c>
      <c r="AF405" s="79" t="b">
        <v>1</v>
      </c>
      <c r="AG405" s="79" t="s">
        <v>1302</v>
      </c>
      <c r="AH405" s="79"/>
      <c r="AI405" s="85" t="s">
        <v>1154</v>
      </c>
      <c r="AJ405" s="79" t="b">
        <v>0</v>
      </c>
      <c r="AK405" s="79">
        <v>5</v>
      </c>
      <c r="AL405" s="85" t="s">
        <v>1096</v>
      </c>
      <c r="AM405" s="79" t="s">
        <v>1307</v>
      </c>
      <c r="AN405" s="79" t="b">
        <v>0</v>
      </c>
      <c r="AO405" s="85" t="s">
        <v>1096</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5</v>
      </c>
      <c r="BC405" s="78" t="str">
        <f>REPLACE(INDEX(GroupVertices[Group],MATCH(Edges[[#This Row],[Vertex 2]],GroupVertices[Vertex],0)),1,1,"")</f>
        <v>5</v>
      </c>
      <c r="BD405" s="48"/>
      <c r="BE405" s="49"/>
      <c r="BF405" s="48"/>
      <c r="BG405" s="49"/>
      <c r="BH405" s="48"/>
      <c r="BI405" s="49"/>
      <c r="BJ405" s="48"/>
      <c r="BK405" s="49"/>
      <c r="BL405" s="48"/>
    </row>
    <row r="406" spans="1:64" ht="15">
      <c r="A406" s="64" t="s">
        <v>303</v>
      </c>
      <c r="B406" s="64" t="s">
        <v>352</v>
      </c>
      <c r="C406" s="65" t="s">
        <v>3747</v>
      </c>
      <c r="D406" s="66">
        <v>3</v>
      </c>
      <c r="E406" s="67" t="s">
        <v>132</v>
      </c>
      <c r="F406" s="68">
        <v>35</v>
      </c>
      <c r="G406" s="65"/>
      <c r="H406" s="69"/>
      <c r="I406" s="70"/>
      <c r="J406" s="70"/>
      <c r="K406" s="34" t="s">
        <v>65</v>
      </c>
      <c r="L406" s="77">
        <v>406</v>
      </c>
      <c r="M406" s="77"/>
      <c r="N406" s="72"/>
      <c r="O406" s="79" t="s">
        <v>418</v>
      </c>
      <c r="P406" s="81">
        <v>43536.831087962964</v>
      </c>
      <c r="Q406" s="79" t="s">
        <v>448</v>
      </c>
      <c r="R406" s="79"/>
      <c r="S406" s="79"/>
      <c r="T406" s="79"/>
      <c r="U406" s="79"/>
      <c r="V406" s="82" t="s">
        <v>825</v>
      </c>
      <c r="W406" s="81">
        <v>43536.831087962964</v>
      </c>
      <c r="X406" s="82" t="s">
        <v>987</v>
      </c>
      <c r="Y406" s="79"/>
      <c r="Z406" s="79"/>
      <c r="AA406" s="85" t="s">
        <v>1210</v>
      </c>
      <c r="AB406" s="79"/>
      <c r="AC406" s="79" t="b">
        <v>0</v>
      </c>
      <c r="AD406" s="79">
        <v>0</v>
      </c>
      <c r="AE406" s="85" t="s">
        <v>1289</v>
      </c>
      <c r="AF406" s="79" t="b">
        <v>1</v>
      </c>
      <c r="AG406" s="79" t="s">
        <v>1302</v>
      </c>
      <c r="AH406" s="79"/>
      <c r="AI406" s="85" t="s">
        <v>1154</v>
      </c>
      <c r="AJ406" s="79" t="b">
        <v>0</v>
      </c>
      <c r="AK406" s="79">
        <v>5</v>
      </c>
      <c r="AL406" s="85" t="s">
        <v>1096</v>
      </c>
      <c r="AM406" s="79" t="s">
        <v>1304</v>
      </c>
      <c r="AN406" s="79" t="b">
        <v>0</v>
      </c>
      <c r="AO406" s="85" t="s">
        <v>1096</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2</v>
      </c>
      <c r="BC406" s="78" t="str">
        <f>REPLACE(INDEX(GroupVertices[Group],MATCH(Edges[[#This Row],[Vertex 2]],GroupVertices[Vertex],0)),1,1,"")</f>
        <v>5</v>
      </c>
      <c r="BD406" s="48"/>
      <c r="BE406" s="49"/>
      <c r="BF406" s="48"/>
      <c r="BG406" s="49"/>
      <c r="BH406" s="48"/>
      <c r="BI406" s="49"/>
      <c r="BJ406" s="48"/>
      <c r="BK406" s="49"/>
      <c r="BL406" s="48"/>
    </row>
    <row r="407" spans="1:64" ht="15">
      <c r="A407" s="64" t="s">
        <v>244</v>
      </c>
      <c r="B407" s="64" t="s">
        <v>307</v>
      </c>
      <c r="C407" s="65" t="s">
        <v>3747</v>
      </c>
      <c r="D407" s="66">
        <v>3</v>
      </c>
      <c r="E407" s="67" t="s">
        <v>132</v>
      </c>
      <c r="F407" s="68">
        <v>35</v>
      </c>
      <c r="G407" s="65"/>
      <c r="H407" s="69"/>
      <c r="I407" s="70"/>
      <c r="J407" s="70"/>
      <c r="K407" s="34" t="s">
        <v>66</v>
      </c>
      <c r="L407" s="77">
        <v>407</v>
      </c>
      <c r="M407" s="77"/>
      <c r="N407" s="72"/>
      <c r="O407" s="79" t="s">
        <v>418</v>
      </c>
      <c r="P407" s="81">
        <v>43536.735983796294</v>
      </c>
      <c r="Q407" s="79" t="s">
        <v>447</v>
      </c>
      <c r="R407" s="82" t="s">
        <v>609</v>
      </c>
      <c r="S407" s="79" t="s">
        <v>676</v>
      </c>
      <c r="T407" s="79" t="s">
        <v>709</v>
      </c>
      <c r="U407" s="79"/>
      <c r="V407" s="82" t="s">
        <v>776</v>
      </c>
      <c r="W407" s="81">
        <v>43536.735983796294</v>
      </c>
      <c r="X407" s="82" t="s">
        <v>873</v>
      </c>
      <c r="Y407" s="79"/>
      <c r="Z407" s="79"/>
      <c r="AA407" s="85" t="s">
        <v>1096</v>
      </c>
      <c r="AB407" s="79"/>
      <c r="AC407" s="79" t="b">
        <v>0</v>
      </c>
      <c r="AD407" s="79">
        <v>8</v>
      </c>
      <c r="AE407" s="85" t="s">
        <v>1289</v>
      </c>
      <c r="AF407" s="79" t="b">
        <v>1</v>
      </c>
      <c r="AG407" s="79" t="s">
        <v>1302</v>
      </c>
      <c r="AH407" s="79"/>
      <c r="AI407" s="85" t="s">
        <v>1154</v>
      </c>
      <c r="AJ407" s="79" t="b">
        <v>0</v>
      </c>
      <c r="AK407" s="79">
        <v>5</v>
      </c>
      <c r="AL407" s="85" t="s">
        <v>1289</v>
      </c>
      <c r="AM407" s="79" t="s">
        <v>1307</v>
      </c>
      <c r="AN407" s="79" t="b">
        <v>0</v>
      </c>
      <c r="AO407" s="85" t="s">
        <v>1096</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5</v>
      </c>
      <c r="BC407" s="78" t="str">
        <f>REPLACE(INDEX(GroupVertices[Group],MATCH(Edges[[#This Row],[Vertex 2]],GroupVertices[Vertex],0)),1,1,"")</f>
        <v>5</v>
      </c>
      <c r="BD407" s="48"/>
      <c r="BE407" s="49"/>
      <c r="BF407" s="48"/>
      <c r="BG407" s="49"/>
      <c r="BH407" s="48"/>
      <c r="BI407" s="49"/>
      <c r="BJ407" s="48"/>
      <c r="BK407" s="49"/>
      <c r="BL407" s="48"/>
    </row>
    <row r="408" spans="1:64" ht="15">
      <c r="A408" s="64" t="s">
        <v>307</v>
      </c>
      <c r="B408" s="64" t="s">
        <v>353</v>
      </c>
      <c r="C408" s="65" t="s">
        <v>3747</v>
      </c>
      <c r="D408" s="66">
        <v>3</v>
      </c>
      <c r="E408" s="67" t="s">
        <v>132</v>
      </c>
      <c r="F408" s="68">
        <v>35</v>
      </c>
      <c r="G408" s="65"/>
      <c r="H408" s="69"/>
      <c r="I408" s="70"/>
      <c r="J408" s="70"/>
      <c r="K408" s="34" t="s">
        <v>65</v>
      </c>
      <c r="L408" s="77">
        <v>408</v>
      </c>
      <c r="M408" s="77"/>
      <c r="N408" s="72"/>
      <c r="O408" s="79" t="s">
        <v>418</v>
      </c>
      <c r="P408" s="81">
        <v>43537.63055555556</v>
      </c>
      <c r="Q408" s="79" t="s">
        <v>448</v>
      </c>
      <c r="R408" s="79"/>
      <c r="S408" s="79"/>
      <c r="T408" s="79"/>
      <c r="U408" s="79"/>
      <c r="V408" s="82" t="s">
        <v>829</v>
      </c>
      <c r="W408" s="81">
        <v>43537.63055555556</v>
      </c>
      <c r="X408" s="82" t="s">
        <v>986</v>
      </c>
      <c r="Y408" s="79"/>
      <c r="Z408" s="79"/>
      <c r="AA408" s="85" t="s">
        <v>1209</v>
      </c>
      <c r="AB408" s="79"/>
      <c r="AC408" s="79" t="b">
        <v>0</v>
      </c>
      <c r="AD408" s="79">
        <v>0</v>
      </c>
      <c r="AE408" s="85" t="s">
        <v>1289</v>
      </c>
      <c r="AF408" s="79" t="b">
        <v>1</v>
      </c>
      <c r="AG408" s="79" t="s">
        <v>1302</v>
      </c>
      <c r="AH408" s="79"/>
      <c r="AI408" s="85" t="s">
        <v>1154</v>
      </c>
      <c r="AJ408" s="79" t="b">
        <v>0</v>
      </c>
      <c r="AK408" s="79">
        <v>5</v>
      </c>
      <c r="AL408" s="85" t="s">
        <v>1096</v>
      </c>
      <c r="AM408" s="79" t="s">
        <v>1307</v>
      </c>
      <c r="AN408" s="79" t="b">
        <v>0</v>
      </c>
      <c r="AO408" s="85" t="s">
        <v>1096</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5</v>
      </c>
      <c r="BC408" s="78" t="str">
        <f>REPLACE(INDEX(GroupVertices[Group],MATCH(Edges[[#This Row],[Vertex 2]],GroupVertices[Vertex],0)),1,1,"")</f>
        <v>5</v>
      </c>
      <c r="BD408" s="48">
        <v>0</v>
      </c>
      <c r="BE408" s="49">
        <v>0</v>
      </c>
      <c r="BF408" s="48">
        <v>0</v>
      </c>
      <c r="BG408" s="49">
        <v>0</v>
      </c>
      <c r="BH408" s="48">
        <v>0</v>
      </c>
      <c r="BI408" s="49">
        <v>0</v>
      </c>
      <c r="BJ408" s="48">
        <v>13</v>
      </c>
      <c r="BK408" s="49">
        <v>100</v>
      </c>
      <c r="BL408" s="48">
        <v>13</v>
      </c>
    </row>
    <row r="409" spans="1:64" ht="15">
      <c r="A409" s="64" t="s">
        <v>307</v>
      </c>
      <c r="B409" s="64" t="s">
        <v>244</v>
      </c>
      <c r="C409" s="65" t="s">
        <v>3747</v>
      </c>
      <c r="D409" s="66">
        <v>3</v>
      </c>
      <c r="E409" s="67" t="s">
        <v>132</v>
      </c>
      <c r="F409" s="68">
        <v>35</v>
      </c>
      <c r="G409" s="65"/>
      <c r="H409" s="69"/>
      <c r="I409" s="70"/>
      <c r="J409" s="70"/>
      <c r="K409" s="34" t="s">
        <v>66</v>
      </c>
      <c r="L409" s="77">
        <v>409</v>
      </c>
      <c r="M409" s="77"/>
      <c r="N409" s="72"/>
      <c r="O409" s="79" t="s">
        <v>418</v>
      </c>
      <c r="P409" s="81">
        <v>43537.63055555556</v>
      </c>
      <c r="Q409" s="79" t="s">
        <v>448</v>
      </c>
      <c r="R409" s="79"/>
      <c r="S409" s="79"/>
      <c r="T409" s="79"/>
      <c r="U409" s="79"/>
      <c r="V409" s="82" t="s">
        <v>829</v>
      </c>
      <c r="W409" s="81">
        <v>43537.63055555556</v>
      </c>
      <c r="X409" s="82" t="s">
        <v>986</v>
      </c>
      <c r="Y409" s="79"/>
      <c r="Z409" s="79"/>
      <c r="AA409" s="85" t="s">
        <v>1209</v>
      </c>
      <c r="AB409" s="79"/>
      <c r="AC409" s="79" t="b">
        <v>0</v>
      </c>
      <c r="AD409" s="79">
        <v>0</v>
      </c>
      <c r="AE409" s="85" t="s">
        <v>1289</v>
      </c>
      <c r="AF409" s="79" t="b">
        <v>1</v>
      </c>
      <c r="AG409" s="79" t="s">
        <v>1302</v>
      </c>
      <c r="AH409" s="79"/>
      <c r="AI409" s="85" t="s">
        <v>1154</v>
      </c>
      <c r="AJ409" s="79" t="b">
        <v>0</v>
      </c>
      <c r="AK409" s="79">
        <v>5</v>
      </c>
      <c r="AL409" s="85" t="s">
        <v>1096</v>
      </c>
      <c r="AM409" s="79" t="s">
        <v>1307</v>
      </c>
      <c r="AN409" s="79" t="b">
        <v>0</v>
      </c>
      <c r="AO409" s="85" t="s">
        <v>1096</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5</v>
      </c>
      <c r="BC409" s="78" t="str">
        <f>REPLACE(INDEX(GroupVertices[Group],MATCH(Edges[[#This Row],[Vertex 2]],GroupVertices[Vertex],0)),1,1,"")</f>
        <v>5</v>
      </c>
      <c r="BD409" s="48"/>
      <c r="BE409" s="49"/>
      <c r="BF409" s="48"/>
      <c r="BG409" s="49"/>
      <c r="BH409" s="48"/>
      <c r="BI409" s="49"/>
      <c r="BJ409" s="48"/>
      <c r="BK409" s="49"/>
      <c r="BL409" s="48"/>
    </row>
    <row r="410" spans="1:64" ht="15">
      <c r="A410" s="64" t="s">
        <v>303</v>
      </c>
      <c r="B410" s="64" t="s">
        <v>307</v>
      </c>
      <c r="C410" s="65" t="s">
        <v>3747</v>
      </c>
      <c r="D410" s="66">
        <v>3</v>
      </c>
      <c r="E410" s="67" t="s">
        <v>132</v>
      </c>
      <c r="F410" s="68">
        <v>35</v>
      </c>
      <c r="G410" s="65"/>
      <c r="H410" s="69"/>
      <c r="I410" s="70"/>
      <c r="J410" s="70"/>
      <c r="K410" s="34" t="s">
        <v>65</v>
      </c>
      <c r="L410" s="77">
        <v>410</v>
      </c>
      <c r="M410" s="77"/>
      <c r="N410" s="72"/>
      <c r="O410" s="79" t="s">
        <v>418</v>
      </c>
      <c r="P410" s="81">
        <v>43536.831087962964</v>
      </c>
      <c r="Q410" s="79" t="s">
        <v>448</v>
      </c>
      <c r="R410" s="79"/>
      <c r="S410" s="79"/>
      <c r="T410" s="79"/>
      <c r="U410" s="79"/>
      <c r="V410" s="82" t="s">
        <v>825</v>
      </c>
      <c r="W410" s="81">
        <v>43536.831087962964</v>
      </c>
      <c r="X410" s="82" t="s">
        <v>987</v>
      </c>
      <c r="Y410" s="79"/>
      <c r="Z410" s="79"/>
      <c r="AA410" s="85" t="s">
        <v>1210</v>
      </c>
      <c r="AB410" s="79"/>
      <c r="AC410" s="79" t="b">
        <v>0</v>
      </c>
      <c r="AD410" s="79">
        <v>0</v>
      </c>
      <c r="AE410" s="85" t="s">
        <v>1289</v>
      </c>
      <c r="AF410" s="79" t="b">
        <v>1</v>
      </c>
      <c r="AG410" s="79" t="s">
        <v>1302</v>
      </c>
      <c r="AH410" s="79"/>
      <c r="AI410" s="85" t="s">
        <v>1154</v>
      </c>
      <c r="AJ410" s="79" t="b">
        <v>0</v>
      </c>
      <c r="AK410" s="79">
        <v>5</v>
      </c>
      <c r="AL410" s="85" t="s">
        <v>1096</v>
      </c>
      <c r="AM410" s="79" t="s">
        <v>1304</v>
      </c>
      <c r="AN410" s="79" t="b">
        <v>0</v>
      </c>
      <c r="AO410" s="85" t="s">
        <v>1096</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5</v>
      </c>
      <c r="BD410" s="48"/>
      <c r="BE410" s="49"/>
      <c r="BF410" s="48"/>
      <c r="BG410" s="49"/>
      <c r="BH410" s="48"/>
      <c r="BI410" s="49"/>
      <c r="BJ410" s="48"/>
      <c r="BK410" s="49"/>
      <c r="BL410" s="48"/>
    </row>
    <row r="411" spans="1:64" ht="15">
      <c r="A411" s="64" t="s">
        <v>244</v>
      </c>
      <c r="B411" s="64" t="s">
        <v>353</v>
      </c>
      <c r="C411" s="65" t="s">
        <v>3747</v>
      </c>
      <c r="D411" s="66">
        <v>3</v>
      </c>
      <c r="E411" s="67" t="s">
        <v>132</v>
      </c>
      <c r="F411" s="68">
        <v>35</v>
      </c>
      <c r="G411" s="65"/>
      <c r="H411" s="69"/>
      <c r="I411" s="70"/>
      <c r="J411" s="70"/>
      <c r="K411" s="34" t="s">
        <v>65</v>
      </c>
      <c r="L411" s="77">
        <v>411</v>
      </c>
      <c r="M411" s="77"/>
      <c r="N411" s="72"/>
      <c r="O411" s="79" t="s">
        <v>418</v>
      </c>
      <c r="P411" s="81">
        <v>43536.735983796294</v>
      </c>
      <c r="Q411" s="79" t="s">
        <v>447</v>
      </c>
      <c r="R411" s="82" t="s">
        <v>609</v>
      </c>
      <c r="S411" s="79" t="s">
        <v>676</v>
      </c>
      <c r="T411" s="79" t="s">
        <v>709</v>
      </c>
      <c r="U411" s="79"/>
      <c r="V411" s="82" t="s">
        <v>776</v>
      </c>
      <c r="W411" s="81">
        <v>43536.735983796294</v>
      </c>
      <c r="X411" s="82" t="s">
        <v>873</v>
      </c>
      <c r="Y411" s="79"/>
      <c r="Z411" s="79"/>
      <c r="AA411" s="85" t="s">
        <v>1096</v>
      </c>
      <c r="AB411" s="79"/>
      <c r="AC411" s="79" t="b">
        <v>0</v>
      </c>
      <c r="AD411" s="79">
        <v>8</v>
      </c>
      <c r="AE411" s="85" t="s">
        <v>1289</v>
      </c>
      <c r="AF411" s="79" t="b">
        <v>1</v>
      </c>
      <c r="AG411" s="79" t="s">
        <v>1302</v>
      </c>
      <c r="AH411" s="79"/>
      <c r="AI411" s="85" t="s">
        <v>1154</v>
      </c>
      <c r="AJ411" s="79" t="b">
        <v>0</v>
      </c>
      <c r="AK411" s="79">
        <v>5</v>
      </c>
      <c r="AL411" s="85" t="s">
        <v>1289</v>
      </c>
      <c r="AM411" s="79" t="s">
        <v>1307</v>
      </c>
      <c r="AN411" s="79" t="b">
        <v>0</v>
      </c>
      <c r="AO411" s="85" t="s">
        <v>1096</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5</v>
      </c>
      <c r="BC411" s="78" t="str">
        <f>REPLACE(INDEX(GroupVertices[Group],MATCH(Edges[[#This Row],[Vertex 2]],GroupVertices[Vertex],0)),1,1,"")</f>
        <v>5</v>
      </c>
      <c r="BD411" s="48">
        <v>0</v>
      </c>
      <c r="BE411" s="49">
        <v>0</v>
      </c>
      <c r="BF411" s="48">
        <v>0</v>
      </c>
      <c r="BG411" s="49">
        <v>0</v>
      </c>
      <c r="BH411" s="48">
        <v>0</v>
      </c>
      <c r="BI411" s="49">
        <v>0</v>
      </c>
      <c r="BJ411" s="48">
        <v>22</v>
      </c>
      <c r="BK411" s="49">
        <v>100</v>
      </c>
      <c r="BL411" s="48">
        <v>22</v>
      </c>
    </row>
    <row r="412" spans="1:64" ht="15">
      <c r="A412" s="64" t="s">
        <v>303</v>
      </c>
      <c r="B412" s="64" t="s">
        <v>353</v>
      </c>
      <c r="C412" s="65" t="s">
        <v>3747</v>
      </c>
      <c r="D412" s="66">
        <v>3</v>
      </c>
      <c r="E412" s="67" t="s">
        <v>132</v>
      </c>
      <c r="F412" s="68">
        <v>35</v>
      </c>
      <c r="G412" s="65"/>
      <c r="H412" s="69"/>
      <c r="I412" s="70"/>
      <c r="J412" s="70"/>
      <c r="K412" s="34" t="s">
        <v>65</v>
      </c>
      <c r="L412" s="77">
        <v>412</v>
      </c>
      <c r="M412" s="77"/>
      <c r="N412" s="72"/>
      <c r="O412" s="79" t="s">
        <v>418</v>
      </c>
      <c r="P412" s="81">
        <v>43536.831087962964</v>
      </c>
      <c r="Q412" s="79" t="s">
        <v>448</v>
      </c>
      <c r="R412" s="79"/>
      <c r="S412" s="79"/>
      <c r="T412" s="79"/>
      <c r="U412" s="79"/>
      <c r="V412" s="82" t="s">
        <v>825</v>
      </c>
      <c r="W412" s="81">
        <v>43536.831087962964</v>
      </c>
      <c r="X412" s="82" t="s">
        <v>987</v>
      </c>
      <c r="Y412" s="79"/>
      <c r="Z412" s="79"/>
      <c r="AA412" s="85" t="s">
        <v>1210</v>
      </c>
      <c r="AB412" s="79"/>
      <c r="AC412" s="79" t="b">
        <v>0</v>
      </c>
      <c r="AD412" s="79">
        <v>0</v>
      </c>
      <c r="AE412" s="85" t="s">
        <v>1289</v>
      </c>
      <c r="AF412" s="79" t="b">
        <v>1</v>
      </c>
      <c r="AG412" s="79" t="s">
        <v>1302</v>
      </c>
      <c r="AH412" s="79"/>
      <c r="AI412" s="85" t="s">
        <v>1154</v>
      </c>
      <c r="AJ412" s="79" t="b">
        <v>0</v>
      </c>
      <c r="AK412" s="79">
        <v>5</v>
      </c>
      <c r="AL412" s="85" t="s">
        <v>1096</v>
      </c>
      <c r="AM412" s="79" t="s">
        <v>1304</v>
      </c>
      <c r="AN412" s="79" t="b">
        <v>0</v>
      </c>
      <c r="AO412" s="85" t="s">
        <v>1096</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5</v>
      </c>
      <c r="BD412" s="48">
        <v>0</v>
      </c>
      <c r="BE412" s="49">
        <v>0</v>
      </c>
      <c r="BF412" s="48">
        <v>0</v>
      </c>
      <c r="BG412" s="49">
        <v>0</v>
      </c>
      <c r="BH412" s="48">
        <v>0</v>
      </c>
      <c r="BI412" s="49">
        <v>0</v>
      </c>
      <c r="BJ412" s="48">
        <v>13</v>
      </c>
      <c r="BK412" s="49">
        <v>100</v>
      </c>
      <c r="BL412" s="48">
        <v>13</v>
      </c>
    </row>
    <row r="413" spans="1:64" ht="15">
      <c r="A413" s="64" t="s">
        <v>244</v>
      </c>
      <c r="B413" s="64" t="s">
        <v>303</v>
      </c>
      <c r="C413" s="65" t="s">
        <v>3747</v>
      </c>
      <c r="D413" s="66">
        <v>3</v>
      </c>
      <c r="E413" s="67" t="s">
        <v>132</v>
      </c>
      <c r="F413" s="68">
        <v>35</v>
      </c>
      <c r="G413" s="65"/>
      <c r="H413" s="69"/>
      <c r="I413" s="70"/>
      <c r="J413" s="70"/>
      <c r="K413" s="34" t="s">
        <v>66</v>
      </c>
      <c r="L413" s="77">
        <v>413</v>
      </c>
      <c r="M413" s="77"/>
      <c r="N413" s="72"/>
      <c r="O413" s="79" t="s">
        <v>418</v>
      </c>
      <c r="P413" s="81">
        <v>43536.735983796294</v>
      </c>
      <c r="Q413" s="79" t="s">
        <v>447</v>
      </c>
      <c r="R413" s="82" t="s">
        <v>609</v>
      </c>
      <c r="S413" s="79" t="s">
        <v>676</v>
      </c>
      <c r="T413" s="79" t="s">
        <v>709</v>
      </c>
      <c r="U413" s="79"/>
      <c r="V413" s="82" t="s">
        <v>776</v>
      </c>
      <c r="W413" s="81">
        <v>43536.735983796294</v>
      </c>
      <c r="X413" s="82" t="s">
        <v>873</v>
      </c>
      <c r="Y413" s="79"/>
      <c r="Z413" s="79"/>
      <c r="AA413" s="85" t="s">
        <v>1096</v>
      </c>
      <c r="AB413" s="79"/>
      <c r="AC413" s="79" t="b">
        <v>0</v>
      </c>
      <c r="AD413" s="79">
        <v>8</v>
      </c>
      <c r="AE413" s="85" t="s">
        <v>1289</v>
      </c>
      <c r="AF413" s="79" t="b">
        <v>1</v>
      </c>
      <c r="AG413" s="79" t="s">
        <v>1302</v>
      </c>
      <c r="AH413" s="79"/>
      <c r="AI413" s="85" t="s">
        <v>1154</v>
      </c>
      <c r="AJ413" s="79" t="b">
        <v>0</v>
      </c>
      <c r="AK413" s="79">
        <v>5</v>
      </c>
      <c r="AL413" s="85" t="s">
        <v>1289</v>
      </c>
      <c r="AM413" s="79" t="s">
        <v>1307</v>
      </c>
      <c r="AN413" s="79" t="b">
        <v>0</v>
      </c>
      <c r="AO413" s="85" t="s">
        <v>1096</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5</v>
      </c>
      <c r="BC413" s="78" t="str">
        <f>REPLACE(INDEX(GroupVertices[Group],MATCH(Edges[[#This Row],[Vertex 2]],GroupVertices[Vertex],0)),1,1,"")</f>
        <v>2</v>
      </c>
      <c r="BD413" s="48"/>
      <c r="BE413" s="49"/>
      <c r="BF413" s="48"/>
      <c r="BG413" s="49"/>
      <c r="BH413" s="48"/>
      <c r="BI413" s="49"/>
      <c r="BJ413" s="48"/>
      <c r="BK413" s="49"/>
      <c r="BL413" s="48"/>
    </row>
    <row r="414" spans="1:64" ht="15">
      <c r="A414" s="64" t="s">
        <v>244</v>
      </c>
      <c r="B414" s="64" t="s">
        <v>292</v>
      </c>
      <c r="C414" s="65" t="s">
        <v>3747</v>
      </c>
      <c r="D414" s="66">
        <v>3</v>
      </c>
      <c r="E414" s="67" t="s">
        <v>132</v>
      </c>
      <c r="F414" s="68">
        <v>35</v>
      </c>
      <c r="G414" s="65"/>
      <c r="H414" s="69"/>
      <c r="I414" s="70"/>
      <c r="J414" s="70"/>
      <c r="K414" s="34" t="s">
        <v>66</v>
      </c>
      <c r="L414" s="77">
        <v>414</v>
      </c>
      <c r="M414" s="77"/>
      <c r="N414" s="72"/>
      <c r="O414" s="79" t="s">
        <v>418</v>
      </c>
      <c r="P414" s="81">
        <v>43536.735983796294</v>
      </c>
      <c r="Q414" s="79" t="s">
        <v>447</v>
      </c>
      <c r="R414" s="82" t="s">
        <v>609</v>
      </c>
      <c r="S414" s="79" t="s">
        <v>676</v>
      </c>
      <c r="T414" s="79" t="s">
        <v>709</v>
      </c>
      <c r="U414" s="79"/>
      <c r="V414" s="82" t="s">
        <v>776</v>
      </c>
      <c r="W414" s="81">
        <v>43536.735983796294</v>
      </c>
      <c r="X414" s="82" t="s">
        <v>873</v>
      </c>
      <c r="Y414" s="79"/>
      <c r="Z414" s="79"/>
      <c r="AA414" s="85" t="s">
        <v>1096</v>
      </c>
      <c r="AB414" s="79"/>
      <c r="AC414" s="79" t="b">
        <v>0</v>
      </c>
      <c r="AD414" s="79">
        <v>8</v>
      </c>
      <c r="AE414" s="85" t="s">
        <v>1289</v>
      </c>
      <c r="AF414" s="79" t="b">
        <v>1</v>
      </c>
      <c r="AG414" s="79" t="s">
        <v>1302</v>
      </c>
      <c r="AH414" s="79"/>
      <c r="AI414" s="85" t="s">
        <v>1154</v>
      </c>
      <c r="AJ414" s="79" t="b">
        <v>0</v>
      </c>
      <c r="AK414" s="79">
        <v>5</v>
      </c>
      <c r="AL414" s="85" t="s">
        <v>1289</v>
      </c>
      <c r="AM414" s="79" t="s">
        <v>1307</v>
      </c>
      <c r="AN414" s="79" t="b">
        <v>0</v>
      </c>
      <c r="AO414" s="85" t="s">
        <v>1096</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5</v>
      </c>
      <c r="BC414" s="78" t="str">
        <f>REPLACE(INDEX(GroupVertices[Group],MATCH(Edges[[#This Row],[Vertex 2]],GroupVertices[Vertex],0)),1,1,"")</f>
        <v>1</v>
      </c>
      <c r="BD414" s="48"/>
      <c r="BE414" s="49"/>
      <c r="BF414" s="48"/>
      <c r="BG414" s="49"/>
      <c r="BH414" s="48"/>
      <c r="BI414" s="49"/>
      <c r="BJ414" s="48"/>
      <c r="BK414" s="49"/>
      <c r="BL414" s="48"/>
    </row>
    <row r="415" spans="1:64" ht="15">
      <c r="A415" s="64" t="s">
        <v>292</v>
      </c>
      <c r="B415" s="64" t="s">
        <v>244</v>
      </c>
      <c r="C415" s="65" t="s">
        <v>3747</v>
      </c>
      <c r="D415" s="66">
        <v>3</v>
      </c>
      <c r="E415" s="67" t="s">
        <v>132</v>
      </c>
      <c r="F415" s="68">
        <v>35</v>
      </c>
      <c r="G415" s="65"/>
      <c r="H415" s="69"/>
      <c r="I415" s="70"/>
      <c r="J415" s="70"/>
      <c r="K415" s="34" t="s">
        <v>66</v>
      </c>
      <c r="L415" s="77">
        <v>415</v>
      </c>
      <c r="M415" s="77"/>
      <c r="N415" s="72"/>
      <c r="O415" s="79" t="s">
        <v>418</v>
      </c>
      <c r="P415" s="81">
        <v>43536.833449074074</v>
      </c>
      <c r="Q415" s="79" t="s">
        <v>496</v>
      </c>
      <c r="R415" s="82" t="s">
        <v>633</v>
      </c>
      <c r="S415" s="79" t="s">
        <v>690</v>
      </c>
      <c r="T415" s="79"/>
      <c r="U415" s="79"/>
      <c r="V415" s="82" t="s">
        <v>816</v>
      </c>
      <c r="W415" s="81">
        <v>43536.833449074074</v>
      </c>
      <c r="X415" s="82" t="s">
        <v>932</v>
      </c>
      <c r="Y415" s="79"/>
      <c r="Z415" s="79"/>
      <c r="AA415" s="85" t="s">
        <v>1155</v>
      </c>
      <c r="AB415" s="79"/>
      <c r="AC415" s="79" t="b">
        <v>0</v>
      </c>
      <c r="AD415" s="79">
        <v>0</v>
      </c>
      <c r="AE415" s="85" t="s">
        <v>1289</v>
      </c>
      <c r="AF415" s="79" t="b">
        <v>0</v>
      </c>
      <c r="AG415" s="79" t="s">
        <v>1302</v>
      </c>
      <c r="AH415" s="79"/>
      <c r="AI415" s="85" t="s">
        <v>1289</v>
      </c>
      <c r="AJ415" s="79" t="b">
        <v>0</v>
      </c>
      <c r="AK415" s="79">
        <v>1</v>
      </c>
      <c r="AL415" s="85" t="s">
        <v>1154</v>
      </c>
      <c r="AM415" s="79" t="s">
        <v>1307</v>
      </c>
      <c r="AN415" s="79" t="b">
        <v>0</v>
      </c>
      <c r="AO415" s="85" t="s">
        <v>1154</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5</v>
      </c>
      <c r="BD415" s="48"/>
      <c r="BE415" s="49"/>
      <c r="BF415" s="48"/>
      <c r="BG415" s="49"/>
      <c r="BH415" s="48"/>
      <c r="BI415" s="49"/>
      <c r="BJ415" s="48"/>
      <c r="BK415" s="49"/>
      <c r="BL415" s="48"/>
    </row>
    <row r="416" spans="1:64" ht="15">
      <c r="A416" s="64" t="s">
        <v>303</v>
      </c>
      <c r="B416" s="64" t="s">
        <v>244</v>
      </c>
      <c r="C416" s="65" t="s">
        <v>3747</v>
      </c>
      <c r="D416" s="66">
        <v>3</v>
      </c>
      <c r="E416" s="67" t="s">
        <v>132</v>
      </c>
      <c r="F416" s="68">
        <v>35</v>
      </c>
      <c r="G416" s="65"/>
      <c r="H416" s="69"/>
      <c r="I416" s="70"/>
      <c r="J416" s="70"/>
      <c r="K416" s="34" t="s">
        <v>66</v>
      </c>
      <c r="L416" s="77">
        <v>416</v>
      </c>
      <c r="M416" s="77"/>
      <c r="N416" s="72"/>
      <c r="O416" s="79" t="s">
        <v>418</v>
      </c>
      <c r="P416" s="81">
        <v>43536.831087962964</v>
      </c>
      <c r="Q416" s="79" t="s">
        <v>448</v>
      </c>
      <c r="R416" s="79"/>
      <c r="S416" s="79"/>
      <c r="T416" s="79"/>
      <c r="U416" s="79"/>
      <c r="V416" s="82" t="s">
        <v>825</v>
      </c>
      <c r="W416" s="81">
        <v>43536.831087962964</v>
      </c>
      <c r="X416" s="82" t="s">
        <v>987</v>
      </c>
      <c r="Y416" s="79"/>
      <c r="Z416" s="79"/>
      <c r="AA416" s="85" t="s">
        <v>1210</v>
      </c>
      <c r="AB416" s="79"/>
      <c r="AC416" s="79" t="b">
        <v>0</v>
      </c>
      <c r="AD416" s="79">
        <v>0</v>
      </c>
      <c r="AE416" s="85" t="s">
        <v>1289</v>
      </c>
      <c r="AF416" s="79" t="b">
        <v>1</v>
      </c>
      <c r="AG416" s="79" t="s">
        <v>1302</v>
      </c>
      <c r="AH416" s="79"/>
      <c r="AI416" s="85" t="s">
        <v>1154</v>
      </c>
      <c r="AJ416" s="79" t="b">
        <v>0</v>
      </c>
      <c r="AK416" s="79">
        <v>5</v>
      </c>
      <c r="AL416" s="85" t="s">
        <v>1096</v>
      </c>
      <c r="AM416" s="79" t="s">
        <v>1304</v>
      </c>
      <c r="AN416" s="79" t="b">
        <v>0</v>
      </c>
      <c r="AO416" s="85" t="s">
        <v>1096</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2</v>
      </c>
      <c r="BC416" s="78" t="str">
        <f>REPLACE(INDEX(GroupVertices[Group],MATCH(Edges[[#This Row],[Vertex 2]],GroupVertices[Vertex],0)),1,1,"")</f>
        <v>5</v>
      </c>
      <c r="BD416" s="48"/>
      <c r="BE416" s="49"/>
      <c r="BF416" s="48"/>
      <c r="BG416" s="49"/>
      <c r="BH416" s="48"/>
      <c r="BI416" s="49"/>
      <c r="BJ416" s="48"/>
      <c r="BK416" s="49"/>
      <c r="BL416" s="48"/>
    </row>
    <row r="417" spans="1:64" ht="15">
      <c r="A417" s="64" t="s">
        <v>288</v>
      </c>
      <c r="B417" s="64" t="s">
        <v>292</v>
      </c>
      <c r="C417" s="65" t="s">
        <v>3747</v>
      </c>
      <c r="D417" s="66">
        <v>3</v>
      </c>
      <c r="E417" s="67" t="s">
        <v>132</v>
      </c>
      <c r="F417" s="68">
        <v>35</v>
      </c>
      <c r="G417" s="65"/>
      <c r="H417" s="69"/>
      <c r="I417" s="70"/>
      <c r="J417" s="70"/>
      <c r="K417" s="34" t="s">
        <v>65</v>
      </c>
      <c r="L417" s="77">
        <v>417</v>
      </c>
      <c r="M417" s="77"/>
      <c r="N417" s="72"/>
      <c r="O417" s="79" t="s">
        <v>418</v>
      </c>
      <c r="P417" s="81">
        <v>43409.83357638889</v>
      </c>
      <c r="Q417" s="79" t="s">
        <v>487</v>
      </c>
      <c r="R417" s="82" t="s">
        <v>629</v>
      </c>
      <c r="S417" s="79" t="s">
        <v>671</v>
      </c>
      <c r="T417" s="79"/>
      <c r="U417" s="79"/>
      <c r="V417" s="82" t="s">
        <v>812</v>
      </c>
      <c r="W417" s="81">
        <v>43409.83357638889</v>
      </c>
      <c r="X417" s="82" t="s">
        <v>922</v>
      </c>
      <c r="Y417" s="79"/>
      <c r="Z417" s="79"/>
      <c r="AA417" s="85" t="s">
        <v>1145</v>
      </c>
      <c r="AB417" s="79"/>
      <c r="AC417" s="79" t="b">
        <v>0</v>
      </c>
      <c r="AD417" s="79">
        <v>72</v>
      </c>
      <c r="AE417" s="85" t="s">
        <v>1289</v>
      </c>
      <c r="AF417" s="79" t="b">
        <v>0</v>
      </c>
      <c r="AG417" s="79" t="s">
        <v>1302</v>
      </c>
      <c r="AH417" s="79"/>
      <c r="AI417" s="85" t="s">
        <v>1289</v>
      </c>
      <c r="AJ417" s="79" t="b">
        <v>0</v>
      </c>
      <c r="AK417" s="79">
        <v>7</v>
      </c>
      <c r="AL417" s="85" t="s">
        <v>1289</v>
      </c>
      <c r="AM417" s="79" t="s">
        <v>1304</v>
      </c>
      <c r="AN417" s="79" t="b">
        <v>0</v>
      </c>
      <c r="AO417" s="85" t="s">
        <v>1145</v>
      </c>
      <c r="AP417" s="79" t="s">
        <v>1320</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1</v>
      </c>
      <c r="BD417" s="48"/>
      <c r="BE417" s="49"/>
      <c r="BF417" s="48"/>
      <c r="BG417" s="49"/>
      <c r="BH417" s="48"/>
      <c r="BI417" s="49"/>
      <c r="BJ417" s="48"/>
      <c r="BK417" s="49"/>
      <c r="BL417" s="48"/>
    </row>
    <row r="418" spans="1:64" ht="15">
      <c r="A418" s="64" t="s">
        <v>288</v>
      </c>
      <c r="B418" s="64" t="s">
        <v>297</v>
      </c>
      <c r="C418" s="65" t="s">
        <v>3747</v>
      </c>
      <c r="D418" s="66">
        <v>3</v>
      </c>
      <c r="E418" s="67" t="s">
        <v>132</v>
      </c>
      <c r="F418" s="68">
        <v>35</v>
      </c>
      <c r="G418" s="65"/>
      <c r="H418" s="69"/>
      <c r="I418" s="70"/>
      <c r="J418" s="70"/>
      <c r="K418" s="34" t="s">
        <v>65</v>
      </c>
      <c r="L418" s="77">
        <v>418</v>
      </c>
      <c r="M418" s="77"/>
      <c r="N418" s="72"/>
      <c r="O418" s="79" t="s">
        <v>418</v>
      </c>
      <c r="P418" s="81">
        <v>43409.83357638889</v>
      </c>
      <c r="Q418" s="79" t="s">
        <v>487</v>
      </c>
      <c r="R418" s="82" t="s">
        <v>629</v>
      </c>
      <c r="S418" s="79" t="s">
        <v>671</v>
      </c>
      <c r="T418" s="79"/>
      <c r="U418" s="79"/>
      <c r="V418" s="82" t="s">
        <v>812</v>
      </c>
      <c r="W418" s="81">
        <v>43409.83357638889</v>
      </c>
      <c r="X418" s="82" t="s">
        <v>922</v>
      </c>
      <c r="Y418" s="79"/>
      <c r="Z418" s="79"/>
      <c r="AA418" s="85" t="s">
        <v>1145</v>
      </c>
      <c r="AB418" s="79"/>
      <c r="AC418" s="79" t="b">
        <v>0</v>
      </c>
      <c r="AD418" s="79">
        <v>72</v>
      </c>
      <c r="AE418" s="85" t="s">
        <v>1289</v>
      </c>
      <c r="AF418" s="79" t="b">
        <v>0</v>
      </c>
      <c r="AG418" s="79" t="s">
        <v>1302</v>
      </c>
      <c r="AH418" s="79"/>
      <c r="AI418" s="85" t="s">
        <v>1289</v>
      </c>
      <c r="AJ418" s="79" t="b">
        <v>0</v>
      </c>
      <c r="AK418" s="79">
        <v>7</v>
      </c>
      <c r="AL418" s="85" t="s">
        <v>1289</v>
      </c>
      <c r="AM418" s="79" t="s">
        <v>1304</v>
      </c>
      <c r="AN418" s="79" t="b">
        <v>0</v>
      </c>
      <c r="AO418" s="85" t="s">
        <v>1145</v>
      </c>
      <c r="AP418" s="79" t="s">
        <v>1320</v>
      </c>
      <c r="AQ418" s="79">
        <v>0</v>
      </c>
      <c r="AR418" s="79">
        <v>0</v>
      </c>
      <c r="AS418" s="79"/>
      <c r="AT418" s="79"/>
      <c r="AU418" s="79"/>
      <c r="AV418" s="79"/>
      <c r="AW418" s="79"/>
      <c r="AX418" s="79"/>
      <c r="AY418" s="79"/>
      <c r="AZ418" s="79"/>
      <c r="BA418">
        <v>1</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288</v>
      </c>
      <c r="B419" s="64" t="s">
        <v>309</v>
      </c>
      <c r="C419" s="65" t="s">
        <v>3747</v>
      </c>
      <c r="D419" s="66">
        <v>3</v>
      </c>
      <c r="E419" s="67" t="s">
        <v>132</v>
      </c>
      <c r="F419" s="68">
        <v>35</v>
      </c>
      <c r="G419" s="65"/>
      <c r="H419" s="69"/>
      <c r="I419" s="70"/>
      <c r="J419" s="70"/>
      <c r="K419" s="34" t="s">
        <v>65</v>
      </c>
      <c r="L419" s="77">
        <v>419</v>
      </c>
      <c r="M419" s="77"/>
      <c r="N419" s="72"/>
      <c r="O419" s="79" t="s">
        <v>418</v>
      </c>
      <c r="P419" s="81">
        <v>43409.83357638889</v>
      </c>
      <c r="Q419" s="79" t="s">
        <v>487</v>
      </c>
      <c r="R419" s="82" t="s">
        <v>629</v>
      </c>
      <c r="S419" s="79" t="s">
        <v>671</v>
      </c>
      <c r="T419" s="79"/>
      <c r="U419" s="79"/>
      <c r="V419" s="82" t="s">
        <v>812</v>
      </c>
      <c r="W419" s="81">
        <v>43409.83357638889</v>
      </c>
      <c r="X419" s="82" t="s">
        <v>922</v>
      </c>
      <c r="Y419" s="79"/>
      <c r="Z419" s="79"/>
      <c r="AA419" s="85" t="s">
        <v>1145</v>
      </c>
      <c r="AB419" s="79"/>
      <c r="AC419" s="79" t="b">
        <v>0</v>
      </c>
      <c r="AD419" s="79">
        <v>72</v>
      </c>
      <c r="AE419" s="85" t="s">
        <v>1289</v>
      </c>
      <c r="AF419" s="79" t="b">
        <v>0</v>
      </c>
      <c r="AG419" s="79" t="s">
        <v>1302</v>
      </c>
      <c r="AH419" s="79"/>
      <c r="AI419" s="85" t="s">
        <v>1289</v>
      </c>
      <c r="AJ419" s="79" t="b">
        <v>0</v>
      </c>
      <c r="AK419" s="79">
        <v>7</v>
      </c>
      <c r="AL419" s="85" t="s">
        <v>1289</v>
      </c>
      <c r="AM419" s="79" t="s">
        <v>1304</v>
      </c>
      <c r="AN419" s="79" t="b">
        <v>0</v>
      </c>
      <c r="AO419" s="85" t="s">
        <v>1145</v>
      </c>
      <c r="AP419" s="79" t="s">
        <v>1320</v>
      </c>
      <c r="AQ419" s="79">
        <v>0</v>
      </c>
      <c r="AR419" s="79">
        <v>0</v>
      </c>
      <c r="AS419" s="79"/>
      <c r="AT419" s="79"/>
      <c r="AU419" s="79"/>
      <c r="AV419" s="79"/>
      <c r="AW419" s="79"/>
      <c r="AX419" s="79"/>
      <c r="AY419" s="79"/>
      <c r="AZ419" s="79"/>
      <c r="BA419">
        <v>1</v>
      </c>
      <c r="BB419" s="78" t="str">
        <f>REPLACE(INDEX(GroupVertices[Group],MATCH(Edges[[#This Row],[Vertex 1]],GroupVertices[Vertex],0)),1,1,"")</f>
        <v>2</v>
      </c>
      <c r="BC419" s="78" t="str">
        <f>REPLACE(INDEX(GroupVertices[Group],MATCH(Edges[[#This Row],[Vertex 2]],GroupVertices[Vertex],0)),1,1,"")</f>
        <v>2</v>
      </c>
      <c r="BD419" s="48">
        <v>1</v>
      </c>
      <c r="BE419" s="49">
        <v>2.7027027027027026</v>
      </c>
      <c r="BF419" s="48">
        <v>0</v>
      </c>
      <c r="BG419" s="49">
        <v>0</v>
      </c>
      <c r="BH419" s="48">
        <v>0</v>
      </c>
      <c r="BI419" s="49">
        <v>0</v>
      </c>
      <c r="BJ419" s="48">
        <v>36</v>
      </c>
      <c r="BK419" s="49">
        <v>97.29729729729729</v>
      </c>
      <c r="BL419" s="48">
        <v>37</v>
      </c>
    </row>
    <row r="420" spans="1:64" ht="15">
      <c r="A420" s="64" t="s">
        <v>303</v>
      </c>
      <c r="B420" s="64" t="s">
        <v>288</v>
      </c>
      <c r="C420" s="65" t="s">
        <v>3747</v>
      </c>
      <c r="D420" s="66">
        <v>3</v>
      </c>
      <c r="E420" s="67" t="s">
        <v>132</v>
      </c>
      <c r="F420" s="68">
        <v>35</v>
      </c>
      <c r="G420" s="65"/>
      <c r="H420" s="69"/>
      <c r="I420" s="70"/>
      <c r="J420" s="70"/>
      <c r="K420" s="34" t="s">
        <v>65</v>
      </c>
      <c r="L420" s="77">
        <v>420</v>
      </c>
      <c r="M420" s="77"/>
      <c r="N420" s="72"/>
      <c r="O420" s="79" t="s">
        <v>418</v>
      </c>
      <c r="P420" s="81">
        <v>43565.10261574074</v>
      </c>
      <c r="Q420" s="79" t="s">
        <v>543</v>
      </c>
      <c r="R420" s="82" t="s">
        <v>652</v>
      </c>
      <c r="S420" s="79" t="s">
        <v>671</v>
      </c>
      <c r="T420" s="79" t="s">
        <v>721</v>
      </c>
      <c r="U420" s="79"/>
      <c r="V420" s="82" t="s">
        <v>825</v>
      </c>
      <c r="W420" s="81">
        <v>43565.10261574074</v>
      </c>
      <c r="X420" s="82" t="s">
        <v>988</v>
      </c>
      <c r="Y420" s="79"/>
      <c r="Z420" s="79"/>
      <c r="AA420" s="85" t="s">
        <v>1211</v>
      </c>
      <c r="AB420" s="79"/>
      <c r="AC420" s="79" t="b">
        <v>0</v>
      </c>
      <c r="AD420" s="79">
        <v>2</v>
      </c>
      <c r="AE420" s="85" t="s">
        <v>1289</v>
      </c>
      <c r="AF420" s="79" t="b">
        <v>0</v>
      </c>
      <c r="AG420" s="79" t="s">
        <v>1302</v>
      </c>
      <c r="AH420" s="79"/>
      <c r="AI420" s="85" t="s">
        <v>1289</v>
      </c>
      <c r="AJ420" s="79" t="b">
        <v>0</v>
      </c>
      <c r="AK420" s="79">
        <v>1</v>
      </c>
      <c r="AL420" s="85" t="s">
        <v>1289</v>
      </c>
      <c r="AM420" s="79" t="s">
        <v>1307</v>
      </c>
      <c r="AN420" s="79" t="b">
        <v>0</v>
      </c>
      <c r="AO420" s="85" t="s">
        <v>1211</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294</v>
      </c>
      <c r="B421" s="64" t="s">
        <v>393</v>
      </c>
      <c r="C421" s="65" t="s">
        <v>3748</v>
      </c>
      <c r="D421" s="66">
        <v>4.166666666666667</v>
      </c>
      <c r="E421" s="67" t="s">
        <v>136</v>
      </c>
      <c r="F421" s="68">
        <v>31.166666666666668</v>
      </c>
      <c r="G421" s="65"/>
      <c r="H421" s="69"/>
      <c r="I421" s="70"/>
      <c r="J421" s="70"/>
      <c r="K421" s="34" t="s">
        <v>65</v>
      </c>
      <c r="L421" s="77">
        <v>421</v>
      </c>
      <c r="M421" s="77"/>
      <c r="N421" s="72"/>
      <c r="O421" s="79" t="s">
        <v>418</v>
      </c>
      <c r="P421" s="81">
        <v>43550.64460648148</v>
      </c>
      <c r="Q421" s="79" t="s">
        <v>501</v>
      </c>
      <c r="R421" s="82" t="s">
        <v>637</v>
      </c>
      <c r="S421" s="79" t="s">
        <v>692</v>
      </c>
      <c r="T421" s="79"/>
      <c r="U421" s="79"/>
      <c r="V421" s="82" t="s">
        <v>818</v>
      </c>
      <c r="W421" s="81">
        <v>43550.64460648148</v>
      </c>
      <c r="X421" s="82" t="s">
        <v>937</v>
      </c>
      <c r="Y421" s="79"/>
      <c r="Z421" s="79"/>
      <c r="AA421" s="85" t="s">
        <v>1160</v>
      </c>
      <c r="AB421" s="79"/>
      <c r="AC421" s="79" t="b">
        <v>0</v>
      </c>
      <c r="AD421" s="79">
        <v>1</v>
      </c>
      <c r="AE421" s="85" t="s">
        <v>1289</v>
      </c>
      <c r="AF421" s="79" t="b">
        <v>0</v>
      </c>
      <c r="AG421" s="79" t="s">
        <v>1302</v>
      </c>
      <c r="AH421" s="79"/>
      <c r="AI421" s="85" t="s">
        <v>1289</v>
      </c>
      <c r="AJ421" s="79" t="b">
        <v>0</v>
      </c>
      <c r="AK421" s="79">
        <v>0</v>
      </c>
      <c r="AL421" s="85" t="s">
        <v>1289</v>
      </c>
      <c r="AM421" s="79" t="s">
        <v>1308</v>
      </c>
      <c r="AN421" s="79" t="b">
        <v>0</v>
      </c>
      <c r="AO421" s="85" t="s">
        <v>1160</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294</v>
      </c>
      <c r="B422" s="64" t="s">
        <v>393</v>
      </c>
      <c r="C422" s="65" t="s">
        <v>3748</v>
      </c>
      <c r="D422" s="66">
        <v>4.166666666666667</v>
      </c>
      <c r="E422" s="67" t="s">
        <v>136</v>
      </c>
      <c r="F422" s="68">
        <v>31.166666666666668</v>
      </c>
      <c r="G422" s="65"/>
      <c r="H422" s="69"/>
      <c r="I422" s="70"/>
      <c r="J422" s="70"/>
      <c r="K422" s="34" t="s">
        <v>65</v>
      </c>
      <c r="L422" s="77">
        <v>422</v>
      </c>
      <c r="M422" s="77"/>
      <c r="N422" s="72"/>
      <c r="O422" s="79" t="s">
        <v>418</v>
      </c>
      <c r="P422" s="81">
        <v>43572.67167824074</v>
      </c>
      <c r="Q422" s="79" t="s">
        <v>544</v>
      </c>
      <c r="R422" s="82" t="s">
        <v>637</v>
      </c>
      <c r="S422" s="79" t="s">
        <v>692</v>
      </c>
      <c r="T422" s="79"/>
      <c r="U422" s="79"/>
      <c r="V422" s="82" t="s">
        <v>818</v>
      </c>
      <c r="W422" s="81">
        <v>43572.67167824074</v>
      </c>
      <c r="X422" s="82" t="s">
        <v>989</v>
      </c>
      <c r="Y422" s="79"/>
      <c r="Z422" s="79"/>
      <c r="AA422" s="85" t="s">
        <v>1212</v>
      </c>
      <c r="AB422" s="79"/>
      <c r="AC422" s="79" t="b">
        <v>0</v>
      </c>
      <c r="AD422" s="79">
        <v>1</v>
      </c>
      <c r="AE422" s="85" t="s">
        <v>1289</v>
      </c>
      <c r="AF422" s="79" t="b">
        <v>0</v>
      </c>
      <c r="AG422" s="79" t="s">
        <v>1302</v>
      </c>
      <c r="AH422" s="79"/>
      <c r="AI422" s="85" t="s">
        <v>1289</v>
      </c>
      <c r="AJ422" s="79" t="b">
        <v>0</v>
      </c>
      <c r="AK422" s="79">
        <v>1</v>
      </c>
      <c r="AL422" s="85" t="s">
        <v>1289</v>
      </c>
      <c r="AM422" s="79" t="s">
        <v>1307</v>
      </c>
      <c r="AN422" s="79" t="b">
        <v>0</v>
      </c>
      <c r="AO422" s="85" t="s">
        <v>1212</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292</v>
      </c>
      <c r="B423" s="64" t="s">
        <v>393</v>
      </c>
      <c r="C423" s="65" t="s">
        <v>3750</v>
      </c>
      <c r="D423" s="66">
        <v>5.333333333333334</v>
      </c>
      <c r="E423" s="67" t="s">
        <v>136</v>
      </c>
      <c r="F423" s="68">
        <v>27.333333333333332</v>
      </c>
      <c r="G423" s="65"/>
      <c r="H423" s="69"/>
      <c r="I423" s="70"/>
      <c r="J423" s="70"/>
      <c r="K423" s="34" t="s">
        <v>65</v>
      </c>
      <c r="L423" s="77">
        <v>423</v>
      </c>
      <c r="M423" s="77"/>
      <c r="N423" s="72"/>
      <c r="O423" s="79" t="s">
        <v>418</v>
      </c>
      <c r="P423" s="81">
        <v>43550.60775462963</v>
      </c>
      <c r="Q423" s="79" t="s">
        <v>502</v>
      </c>
      <c r="R423" s="82" t="s">
        <v>638</v>
      </c>
      <c r="S423" s="79" t="s">
        <v>692</v>
      </c>
      <c r="T423" s="79"/>
      <c r="U423" s="79"/>
      <c r="V423" s="82" t="s">
        <v>816</v>
      </c>
      <c r="W423" s="81">
        <v>43550.60775462963</v>
      </c>
      <c r="X423" s="82" t="s">
        <v>938</v>
      </c>
      <c r="Y423" s="79"/>
      <c r="Z423" s="79"/>
      <c r="AA423" s="85" t="s">
        <v>1161</v>
      </c>
      <c r="AB423" s="79"/>
      <c r="AC423" s="79" t="b">
        <v>0</v>
      </c>
      <c r="AD423" s="79">
        <v>6</v>
      </c>
      <c r="AE423" s="85" t="s">
        <v>1289</v>
      </c>
      <c r="AF423" s="79" t="b">
        <v>0</v>
      </c>
      <c r="AG423" s="79" t="s">
        <v>1302</v>
      </c>
      <c r="AH423" s="79"/>
      <c r="AI423" s="85" t="s">
        <v>1289</v>
      </c>
      <c r="AJ423" s="79" t="b">
        <v>0</v>
      </c>
      <c r="AK423" s="79">
        <v>1</v>
      </c>
      <c r="AL423" s="85" t="s">
        <v>1289</v>
      </c>
      <c r="AM423" s="79" t="s">
        <v>1307</v>
      </c>
      <c r="AN423" s="79" t="b">
        <v>0</v>
      </c>
      <c r="AO423" s="85" t="s">
        <v>1161</v>
      </c>
      <c r="AP423" s="79" t="s">
        <v>176</v>
      </c>
      <c r="AQ423" s="79">
        <v>0</v>
      </c>
      <c r="AR423" s="79">
        <v>0</v>
      </c>
      <c r="AS423" s="79"/>
      <c r="AT423" s="79"/>
      <c r="AU423" s="79"/>
      <c r="AV423" s="79"/>
      <c r="AW423" s="79"/>
      <c r="AX423" s="79"/>
      <c r="AY423" s="79"/>
      <c r="AZ423" s="79"/>
      <c r="BA423">
        <v>3</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292</v>
      </c>
      <c r="B424" s="64" t="s">
        <v>393</v>
      </c>
      <c r="C424" s="65" t="s">
        <v>3750</v>
      </c>
      <c r="D424" s="66">
        <v>5.333333333333334</v>
      </c>
      <c r="E424" s="67" t="s">
        <v>136</v>
      </c>
      <c r="F424" s="68">
        <v>27.333333333333332</v>
      </c>
      <c r="G424" s="65"/>
      <c r="H424" s="69"/>
      <c r="I424" s="70"/>
      <c r="J424" s="70"/>
      <c r="K424" s="34" t="s">
        <v>65</v>
      </c>
      <c r="L424" s="77">
        <v>424</v>
      </c>
      <c r="M424" s="77"/>
      <c r="N424" s="72"/>
      <c r="O424" s="79" t="s">
        <v>418</v>
      </c>
      <c r="P424" s="81">
        <v>43551.68006944445</v>
      </c>
      <c r="Q424" s="79" t="s">
        <v>503</v>
      </c>
      <c r="R424" s="79"/>
      <c r="S424" s="79"/>
      <c r="T424" s="79"/>
      <c r="U424" s="79"/>
      <c r="V424" s="82" t="s">
        <v>816</v>
      </c>
      <c r="W424" s="81">
        <v>43551.68006944445</v>
      </c>
      <c r="X424" s="82" t="s">
        <v>939</v>
      </c>
      <c r="Y424" s="79"/>
      <c r="Z424" s="79"/>
      <c r="AA424" s="85" t="s">
        <v>1162</v>
      </c>
      <c r="AB424" s="79"/>
      <c r="AC424" s="79" t="b">
        <v>0</v>
      </c>
      <c r="AD424" s="79">
        <v>0</v>
      </c>
      <c r="AE424" s="85" t="s">
        <v>1289</v>
      </c>
      <c r="AF424" s="79" t="b">
        <v>0</v>
      </c>
      <c r="AG424" s="79" t="s">
        <v>1302</v>
      </c>
      <c r="AH424" s="79"/>
      <c r="AI424" s="85" t="s">
        <v>1289</v>
      </c>
      <c r="AJ424" s="79" t="b">
        <v>0</v>
      </c>
      <c r="AK424" s="79">
        <v>0</v>
      </c>
      <c r="AL424" s="85" t="s">
        <v>1160</v>
      </c>
      <c r="AM424" s="79" t="s">
        <v>1307</v>
      </c>
      <c r="AN424" s="79" t="b">
        <v>0</v>
      </c>
      <c r="AO424" s="85" t="s">
        <v>1160</v>
      </c>
      <c r="AP424" s="79" t="s">
        <v>176</v>
      </c>
      <c r="AQ424" s="79">
        <v>0</v>
      </c>
      <c r="AR424" s="79">
        <v>0</v>
      </c>
      <c r="AS424" s="79"/>
      <c r="AT424" s="79"/>
      <c r="AU424" s="79"/>
      <c r="AV424" s="79"/>
      <c r="AW424" s="79"/>
      <c r="AX424" s="79"/>
      <c r="AY424" s="79"/>
      <c r="AZ424" s="79"/>
      <c r="BA424">
        <v>3</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292</v>
      </c>
      <c r="B425" s="64" t="s">
        <v>393</v>
      </c>
      <c r="C425" s="65" t="s">
        <v>3750</v>
      </c>
      <c r="D425" s="66">
        <v>5.333333333333334</v>
      </c>
      <c r="E425" s="67" t="s">
        <v>136</v>
      </c>
      <c r="F425" s="68">
        <v>27.333333333333332</v>
      </c>
      <c r="G425" s="65"/>
      <c r="H425" s="69"/>
      <c r="I425" s="70"/>
      <c r="J425" s="70"/>
      <c r="K425" s="34" t="s">
        <v>65</v>
      </c>
      <c r="L425" s="77">
        <v>425</v>
      </c>
      <c r="M425" s="77"/>
      <c r="N425" s="72"/>
      <c r="O425" s="79" t="s">
        <v>418</v>
      </c>
      <c r="P425" s="81">
        <v>43572.823275462964</v>
      </c>
      <c r="Q425" s="79" t="s">
        <v>488</v>
      </c>
      <c r="R425" s="79"/>
      <c r="S425" s="79"/>
      <c r="T425" s="79"/>
      <c r="U425" s="79"/>
      <c r="V425" s="82" t="s">
        <v>816</v>
      </c>
      <c r="W425" s="81">
        <v>43572.823275462964</v>
      </c>
      <c r="X425" s="82" t="s">
        <v>990</v>
      </c>
      <c r="Y425" s="79"/>
      <c r="Z425" s="79"/>
      <c r="AA425" s="85" t="s">
        <v>1213</v>
      </c>
      <c r="AB425" s="79"/>
      <c r="AC425" s="79" t="b">
        <v>0</v>
      </c>
      <c r="AD425" s="79">
        <v>0</v>
      </c>
      <c r="AE425" s="85" t="s">
        <v>1289</v>
      </c>
      <c r="AF425" s="79" t="b">
        <v>0</v>
      </c>
      <c r="AG425" s="79" t="s">
        <v>1302</v>
      </c>
      <c r="AH425" s="79"/>
      <c r="AI425" s="85" t="s">
        <v>1289</v>
      </c>
      <c r="AJ425" s="79" t="b">
        <v>0</v>
      </c>
      <c r="AK425" s="79">
        <v>1</v>
      </c>
      <c r="AL425" s="85" t="s">
        <v>1212</v>
      </c>
      <c r="AM425" s="79" t="s">
        <v>1307</v>
      </c>
      <c r="AN425" s="79" t="b">
        <v>0</v>
      </c>
      <c r="AO425" s="85" t="s">
        <v>1212</v>
      </c>
      <c r="AP425" s="79" t="s">
        <v>176</v>
      </c>
      <c r="AQ425" s="79">
        <v>0</v>
      </c>
      <c r="AR425" s="79">
        <v>0</v>
      </c>
      <c r="AS425" s="79"/>
      <c r="AT425" s="79"/>
      <c r="AU425" s="79"/>
      <c r="AV425" s="79"/>
      <c r="AW425" s="79"/>
      <c r="AX425" s="79"/>
      <c r="AY425" s="79"/>
      <c r="AZ425" s="79"/>
      <c r="BA425">
        <v>3</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303</v>
      </c>
      <c r="B426" s="64" t="s">
        <v>393</v>
      </c>
      <c r="C426" s="65" t="s">
        <v>3747</v>
      </c>
      <c r="D426" s="66">
        <v>3</v>
      </c>
      <c r="E426" s="67" t="s">
        <v>132</v>
      </c>
      <c r="F426" s="68">
        <v>35</v>
      </c>
      <c r="G426" s="65"/>
      <c r="H426" s="69"/>
      <c r="I426" s="70"/>
      <c r="J426" s="70"/>
      <c r="K426" s="34" t="s">
        <v>65</v>
      </c>
      <c r="L426" s="77">
        <v>426</v>
      </c>
      <c r="M426" s="77"/>
      <c r="N426" s="72"/>
      <c r="O426" s="79" t="s">
        <v>418</v>
      </c>
      <c r="P426" s="81">
        <v>43572.88018518518</v>
      </c>
      <c r="Q426" s="79" t="s">
        <v>488</v>
      </c>
      <c r="R426" s="79"/>
      <c r="S426" s="79"/>
      <c r="T426" s="79"/>
      <c r="U426" s="79"/>
      <c r="V426" s="82" t="s">
        <v>825</v>
      </c>
      <c r="W426" s="81">
        <v>43572.88018518518</v>
      </c>
      <c r="X426" s="82" t="s">
        <v>991</v>
      </c>
      <c r="Y426" s="79"/>
      <c r="Z426" s="79"/>
      <c r="AA426" s="85" t="s">
        <v>1214</v>
      </c>
      <c r="AB426" s="79"/>
      <c r="AC426" s="79" t="b">
        <v>0</v>
      </c>
      <c r="AD426" s="79">
        <v>0</v>
      </c>
      <c r="AE426" s="85" t="s">
        <v>1289</v>
      </c>
      <c r="AF426" s="79" t="b">
        <v>0</v>
      </c>
      <c r="AG426" s="79" t="s">
        <v>1302</v>
      </c>
      <c r="AH426" s="79"/>
      <c r="AI426" s="85" t="s">
        <v>1289</v>
      </c>
      <c r="AJ426" s="79" t="b">
        <v>0</v>
      </c>
      <c r="AK426" s="79">
        <v>3</v>
      </c>
      <c r="AL426" s="85" t="s">
        <v>1212</v>
      </c>
      <c r="AM426" s="79" t="s">
        <v>1304</v>
      </c>
      <c r="AN426" s="79" t="b">
        <v>0</v>
      </c>
      <c r="AO426" s="85" t="s">
        <v>1212</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2</v>
      </c>
      <c r="BC426" s="78" t="str">
        <f>REPLACE(INDEX(GroupVertices[Group],MATCH(Edges[[#This Row],[Vertex 2]],GroupVertices[Vertex],0)),1,1,"")</f>
        <v>1</v>
      </c>
      <c r="BD426" s="48"/>
      <c r="BE426" s="49"/>
      <c r="BF426" s="48"/>
      <c r="BG426" s="49"/>
      <c r="BH426" s="48"/>
      <c r="BI426" s="49"/>
      <c r="BJ426" s="48"/>
      <c r="BK426" s="49"/>
      <c r="BL426" s="48"/>
    </row>
    <row r="427" spans="1:64" ht="15">
      <c r="A427" s="64" t="s">
        <v>294</v>
      </c>
      <c r="B427" s="64" t="s">
        <v>394</v>
      </c>
      <c r="C427" s="65" t="s">
        <v>3748</v>
      </c>
      <c r="D427" s="66">
        <v>4.166666666666667</v>
      </c>
      <c r="E427" s="67" t="s">
        <v>136</v>
      </c>
      <c r="F427" s="68">
        <v>31.166666666666668</v>
      </c>
      <c r="G427" s="65"/>
      <c r="H427" s="69"/>
      <c r="I427" s="70"/>
      <c r="J427" s="70"/>
      <c r="K427" s="34" t="s">
        <v>65</v>
      </c>
      <c r="L427" s="77">
        <v>427</v>
      </c>
      <c r="M427" s="77"/>
      <c r="N427" s="72"/>
      <c r="O427" s="79" t="s">
        <v>418</v>
      </c>
      <c r="P427" s="81">
        <v>43550.64460648148</v>
      </c>
      <c r="Q427" s="79" t="s">
        <v>501</v>
      </c>
      <c r="R427" s="82" t="s">
        <v>637</v>
      </c>
      <c r="S427" s="79" t="s">
        <v>692</v>
      </c>
      <c r="T427" s="79"/>
      <c r="U427" s="79"/>
      <c r="V427" s="82" t="s">
        <v>818</v>
      </c>
      <c r="W427" s="81">
        <v>43550.64460648148</v>
      </c>
      <c r="X427" s="82" t="s">
        <v>937</v>
      </c>
      <c r="Y427" s="79"/>
      <c r="Z427" s="79"/>
      <c r="AA427" s="85" t="s">
        <v>1160</v>
      </c>
      <c r="AB427" s="79"/>
      <c r="AC427" s="79" t="b">
        <v>0</v>
      </c>
      <c r="AD427" s="79">
        <v>1</v>
      </c>
      <c r="AE427" s="85" t="s">
        <v>1289</v>
      </c>
      <c r="AF427" s="79" t="b">
        <v>0</v>
      </c>
      <c r="AG427" s="79" t="s">
        <v>1302</v>
      </c>
      <c r="AH427" s="79"/>
      <c r="AI427" s="85" t="s">
        <v>1289</v>
      </c>
      <c r="AJ427" s="79" t="b">
        <v>0</v>
      </c>
      <c r="AK427" s="79">
        <v>0</v>
      </c>
      <c r="AL427" s="85" t="s">
        <v>1289</v>
      </c>
      <c r="AM427" s="79" t="s">
        <v>1308</v>
      </c>
      <c r="AN427" s="79" t="b">
        <v>0</v>
      </c>
      <c r="AO427" s="85" t="s">
        <v>1160</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294</v>
      </c>
      <c r="B428" s="64" t="s">
        <v>394</v>
      </c>
      <c r="C428" s="65" t="s">
        <v>3748</v>
      </c>
      <c r="D428" s="66">
        <v>4.166666666666667</v>
      </c>
      <c r="E428" s="67" t="s">
        <v>136</v>
      </c>
      <c r="F428" s="68">
        <v>31.166666666666668</v>
      </c>
      <c r="G428" s="65"/>
      <c r="H428" s="69"/>
      <c r="I428" s="70"/>
      <c r="J428" s="70"/>
      <c r="K428" s="34" t="s">
        <v>65</v>
      </c>
      <c r="L428" s="77">
        <v>428</v>
      </c>
      <c r="M428" s="77"/>
      <c r="N428" s="72"/>
      <c r="O428" s="79" t="s">
        <v>418</v>
      </c>
      <c r="P428" s="81">
        <v>43572.67167824074</v>
      </c>
      <c r="Q428" s="79" t="s">
        <v>544</v>
      </c>
      <c r="R428" s="82" t="s">
        <v>637</v>
      </c>
      <c r="S428" s="79" t="s">
        <v>692</v>
      </c>
      <c r="T428" s="79"/>
      <c r="U428" s="79"/>
      <c r="V428" s="82" t="s">
        <v>818</v>
      </c>
      <c r="W428" s="81">
        <v>43572.67167824074</v>
      </c>
      <c r="X428" s="82" t="s">
        <v>989</v>
      </c>
      <c r="Y428" s="79"/>
      <c r="Z428" s="79"/>
      <c r="AA428" s="85" t="s">
        <v>1212</v>
      </c>
      <c r="AB428" s="79"/>
      <c r="AC428" s="79" t="b">
        <v>0</v>
      </c>
      <c r="AD428" s="79">
        <v>1</v>
      </c>
      <c r="AE428" s="85" t="s">
        <v>1289</v>
      </c>
      <c r="AF428" s="79" t="b">
        <v>0</v>
      </c>
      <c r="AG428" s="79" t="s">
        <v>1302</v>
      </c>
      <c r="AH428" s="79"/>
      <c r="AI428" s="85" t="s">
        <v>1289</v>
      </c>
      <c r="AJ428" s="79" t="b">
        <v>0</v>
      </c>
      <c r="AK428" s="79">
        <v>1</v>
      </c>
      <c r="AL428" s="85" t="s">
        <v>1289</v>
      </c>
      <c r="AM428" s="79" t="s">
        <v>1307</v>
      </c>
      <c r="AN428" s="79" t="b">
        <v>0</v>
      </c>
      <c r="AO428" s="85" t="s">
        <v>1212</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1</v>
      </c>
      <c r="BC428" s="78" t="str">
        <f>REPLACE(INDEX(GroupVertices[Group],MATCH(Edges[[#This Row],[Vertex 2]],GroupVertices[Vertex],0)),1,1,"")</f>
        <v>1</v>
      </c>
      <c r="BD428" s="48"/>
      <c r="BE428" s="49"/>
      <c r="BF428" s="48"/>
      <c r="BG428" s="49"/>
      <c r="BH428" s="48"/>
      <c r="BI428" s="49"/>
      <c r="BJ428" s="48"/>
      <c r="BK428" s="49"/>
      <c r="BL428" s="48"/>
    </row>
    <row r="429" spans="1:64" ht="15">
      <c r="A429" s="64" t="s">
        <v>292</v>
      </c>
      <c r="B429" s="64" t="s">
        <v>394</v>
      </c>
      <c r="C429" s="65" t="s">
        <v>3750</v>
      </c>
      <c r="D429" s="66">
        <v>5.333333333333334</v>
      </c>
      <c r="E429" s="67" t="s">
        <v>136</v>
      </c>
      <c r="F429" s="68">
        <v>27.333333333333332</v>
      </c>
      <c r="G429" s="65"/>
      <c r="H429" s="69"/>
      <c r="I429" s="70"/>
      <c r="J429" s="70"/>
      <c r="K429" s="34" t="s">
        <v>65</v>
      </c>
      <c r="L429" s="77">
        <v>429</v>
      </c>
      <c r="M429" s="77"/>
      <c r="N429" s="72"/>
      <c r="O429" s="79" t="s">
        <v>418</v>
      </c>
      <c r="P429" s="81">
        <v>43550.60775462963</v>
      </c>
      <c r="Q429" s="79" t="s">
        <v>502</v>
      </c>
      <c r="R429" s="82" t="s">
        <v>638</v>
      </c>
      <c r="S429" s="79" t="s">
        <v>692</v>
      </c>
      <c r="T429" s="79"/>
      <c r="U429" s="79"/>
      <c r="V429" s="82" t="s">
        <v>816</v>
      </c>
      <c r="W429" s="81">
        <v>43550.60775462963</v>
      </c>
      <c r="X429" s="82" t="s">
        <v>938</v>
      </c>
      <c r="Y429" s="79"/>
      <c r="Z429" s="79"/>
      <c r="AA429" s="85" t="s">
        <v>1161</v>
      </c>
      <c r="AB429" s="79"/>
      <c r="AC429" s="79" t="b">
        <v>0</v>
      </c>
      <c r="AD429" s="79">
        <v>6</v>
      </c>
      <c r="AE429" s="85" t="s">
        <v>1289</v>
      </c>
      <c r="AF429" s="79" t="b">
        <v>0</v>
      </c>
      <c r="AG429" s="79" t="s">
        <v>1302</v>
      </c>
      <c r="AH429" s="79"/>
      <c r="AI429" s="85" t="s">
        <v>1289</v>
      </c>
      <c r="AJ429" s="79" t="b">
        <v>0</v>
      </c>
      <c r="AK429" s="79">
        <v>1</v>
      </c>
      <c r="AL429" s="85" t="s">
        <v>1289</v>
      </c>
      <c r="AM429" s="79" t="s">
        <v>1307</v>
      </c>
      <c r="AN429" s="79" t="b">
        <v>0</v>
      </c>
      <c r="AO429" s="85" t="s">
        <v>1161</v>
      </c>
      <c r="AP429" s="79" t="s">
        <v>176</v>
      </c>
      <c r="AQ429" s="79">
        <v>0</v>
      </c>
      <c r="AR429" s="79">
        <v>0</v>
      </c>
      <c r="AS429" s="79"/>
      <c r="AT429" s="79"/>
      <c r="AU429" s="79"/>
      <c r="AV429" s="79"/>
      <c r="AW429" s="79"/>
      <c r="AX429" s="79"/>
      <c r="AY429" s="79"/>
      <c r="AZ429" s="79"/>
      <c r="BA429">
        <v>3</v>
      </c>
      <c r="BB429" s="78" t="str">
        <f>REPLACE(INDEX(GroupVertices[Group],MATCH(Edges[[#This Row],[Vertex 1]],GroupVertices[Vertex],0)),1,1,"")</f>
        <v>1</v>
      </c>
      <c r="BC429" s="78" t="str">
        <f>REPLACE(INDEX(GroupVertices[Group],MATCH(Edges[[#This Row],[Vertex 2]],GroupVertices[Vertex],0)),1,1,"")</f>
        <v>1</v>
      </c>
      <c r="BD429" s="48"/>
      <c r="BE429" s="49"/>
      <c r="BF429" s="48"/>
      <c r="BG429" s="49"/>
      <c r="BH429" s="48"/>
      <c r="BI429" s="49"/>
      <c r="BJ429" s="48"/>
      <c r="BK429" s="49"/>
      <c r="BL429" s="48"/>
    </row>
    <row r="430" spans="1:64" ht="15">
      <c r="A430" s="64" t="s">
        <v>292</v>
      </c>
      <c r="B430" s="64" t="s">
        <v>394</v>
      </c>
      <c r="C430" s="65" t="s">
        <v>3750</v>
      </c>
      <c r="D430" s="66">
        <v>5.333333333333334</v>
      </c>
      <c r="E430" s="67" t="s">
        <v>136</v>
      </c>
      <c r="F430" s="68">
        <v>27.333333333333332</v>
      </c>
      <c r="G430" s="65"/>
      <c r="H430" s="69"/>
      <c r="I430" s="70"/>
      <c r="J430" s="70"/>
      <c r="K430" s="34" t="s">
        <v>65</v>
      </c>
      <c r="L430" s="77">
        <v>430</v>
      </c>
      <c r="M430" s="77"/>
      <c r="N430" s="72"/>
      <c r="O430" s="79" t="s">
        <v>418</v>
      </c>
      <c r="P430" s="81">
        <v>43551.68006944445</v>
      </c>
      <c r="Q430" s="79" t="s">
        <v>503</v>
      </c>
      <c r="R430" s="79"/>
      <c r="S430" s="79"/>
      <c r="T430" s="79"/>
      <c r="U430" s="79"/>
      <c r="V430" s="82" t="s">
        <v>816</v>
      </c>
      <c r="W430" s="81">
        <v>43551.68006944445</v>
      </c>
      <c r="X430" s="82" t="s">
        <v>939</v>
      </c>
      <c r="Y430" s="79"/>
      <c r="Z430" s="79"/>
      <c r="AA430" s="85" t="s">
        <v>1162</v>
      </c>
      <c r="AB430" s="79"/>
      <c r="AC430" s="79" t="b">
        <v>0</v>
      </c>
      <c r="AD430" s="79">
        <v>0</v>
      </c>
      <c r="AE430" s="85" t="s">
        <v>1289</v>
      </c>
      <c r="AF430" s="79" t="b">
        <v>0</v>
      </c>
      <c r="AG430" s="79" t="s">
        <v>1302</v>
      </c>
      <c r="AH430" s="79"/>
      <c r="AI430" s="85" t="s">
        <v>1289</v>
      </c>
      <c r="AJ430" s="79" t="b">
        <v>0</v>
      </c>
      <c r="AK430" s="79">
        <v>0</v>
      </c>
      <c r="AL430" s="85" t="s">
        <v>1160</v>
      </c>
      <c r="AM430" s="79" t="s">
        <v>1307</v>
      </c>
      <c r="AN430" s="79" t="b">
        <v>0</v>
      </c>
      <c r="AO430" s="85" t="s">
        <v>1160</v>
      </c>
      <c r="AP430" s="79" t="s">
        <v>176</v>
      </c>
      <c r="AQ430" s="79">
        <v>0</v>
      </c>
      <c r="AR430" s="79">
        <v>0</v>
      </c>
      <c r="AS430" s="79"/>
      <c r="AT430" s="79"/>
      <c r="AU430" s="79"/>
      <c r="AV430" s="79"/>
      <c r="AW430" s="79"/>
      <c r="AX430" s="79"/>
      <c r="AY430" s="79"/>
      <c r="AZ430" s="79"/>
      <c r="BA430">
        <v>3</v>
      </c>
      <c r="BB430" s="78" t="str">
        <f>REPLACE(INDEX(GroupVertices[Group],MATCH(Edges[[#This Row],[Vertex 1]],GroupVertices[Vertex],0)),1,1,"")</f>
        <v>1</v>
      </c>
      <c r="BC430" s="78" t="str">
        <f>REPLACE(INDEX(GroupVertices[Group],MATCH(Edges[[#This Row],[Vertex 2]],GroupVertices[Vertex],0)),1,1,"")</f>
        <v>1</v>
      </c>
      <c r="BD430" s="48"/>
      <c r="BE430" s="49"/>
      <c r="BF430" s="48"/>
      <c r="BG430" s="49"/>
      <c r="BH430" s="48"/>
      <c r="BI430" s="49"/>
      <c r="BJ430" s="48"/>
      <c r="BK430" s="49"/>
      <c r="BL430" s="48"/>
    </row>
    <row r="431" spans="1:64" ht="15">
      <c r="A431" s="64" t="s">
        <v>292</v>
      </c>
      <c r="B431" s="64" t="s">
        <v>394</v>
      </c>
      <c r="C431" s="65" t="s">
        <v>3750</v>
      </c>
      <c r="D431" s="66">
        <v>5.333333333333334</v>
      </c>
      <c r="E431" s="67" t="s">
        <v>136</v>
      </c>
      <c r="F431" s="68">
        <v>27.333333333333332</v>
      </c>
      <c r="G431" s="65"/>
      <c r="H431" s="69"/>
      <c r="I431" s="70"/>
      <c r="J431" s="70"/>
      <c r="K431" s="34" t="s">
        <v>65</v>
      </c>
      <c r="L431" s="77">
        <v>431</v>
      </c>
      <c r="M431" s="77"/>
      <c r="N431" s="72"/>
      <c r="O431" s="79" t="s">
        <v>418</v>
      </c>
      <c r="P431" s="81">
        <v>43572.823275462964</v>
      </c>
      <c r="Q431" s="79" t="s">
        <v>488</v>
      </c>
      <c r="R431" s="79"/>
      <c r="S431" s="79"/>
      <c r="T431" s="79"/>
      <c r="U431" s="79"/>
      <c r="V431" s="82" t="s">
        <v>816</v>
      </c>
      <c r="W431" s="81">
        <v>43572.823275462964</v>
      </c>
      <c r="X431" s="82" t="s">
        <v>990</v>
      </c>
      <c r="Y431" s="79"/>
      <c r="Z431" s="79"/>
      <c r="AA431" s="85" t="s">
        <v>1213</v>
      </c>
      <c r="AB431" s="79"/>
      <c r="AC431" s="79" t="b">
        <v>0</v>
      </c>
      <c r="AD431" s="79">
        <v>0</v>
      </c>
      <c r="AE431" s="85" t="s">
        <v>1289</v>
      </c>
      <c r="AF431" s="79" t="b">
        <v>0</v>
      </c>
      <c r="AG431" s="79" t="s">
        <v>1302</v>
      </c>
      <c r="AH431" s="79"/>
      <c r="AI431" s="85" t="s">
        <v>1289</v>
      </c>
      <c r="AJ431" s="79" t="b">
        <v>0</v>
      </c>
      <c r="AK431" s="79">
        <v>1</v>
      </c>
      <c r="AL431" s="85" t="s">
        <v>1212</v>
      </c>
      <c r="AM431" s="79" t="s">
        <v>1307</v>
      </c>
      <c r="AN431" s="79" t="b">
        <v>0</v>
      </c>
      <c r="AO431" s="85" t="s">
        <v>1212</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1</v>
      </c>
      <c r="BC431" s="78" t="str">
        <f>REPLACE(INDEX(GroupVertices[Group],MATCH(Edges[[#This Row],[Vertex 2]],GroupVertices[Vertex],0)),1,1,"")</f>
        <v>1</v>
      </c>
      <c r="BD431" s="48"/>
      <c r="BE431" s="49"/>
      <c r="BF431" s="48"/>
      <c r="BG431" s="49"/>
      <c r="BH431" s="48"/>
      <c r="BI431" s="49"/>
      <c r="BJ431" s="48"/>
      <c r="BK431" s="49"/>
      <c r="BL431" s="48"/>
    </row>
    <row r="432" spans="1:64" ht="15">
      <c r="A432" s="64" t="s">
        <v>303</v>
      </c>
      <c r="B432" s="64" t="s">
        <v>394</v>
      </c>
      <c r="C432" s="65" t="s">
        <v>3747</v>
      </c>
      <c r="D432" s="66">
        <v>3</v>
      </c>
      <c r="E432" s="67" t="s">
        <v>132</v>
      </c>
      <c r="F432" s="68">
        <v>35</v>
      </c>
      <c r="G432" s="65"/>
      <c r="H432" s="69"/>
      <c r="I432" s="70"/>
      <c r="J432" s="70"/>
      <c r="K432" s="34" t="s">
        <v>65</v>
      </c>
      <c r="L432" s="77">
        <v>432</v>
      </c>
      <c r="M432" s="77"/>
      <c r="N432" s="72"/>
      <c r="O432" s="79" t="s">
        <v>418</v>
      </c>
      <c r="P432" s="81">
        <v>43572.88018518518</v>
      </c>
      <c r="Q432" s="79" t="s">
        <v>488</v>
      </c>
      <c r="R432" s="79"/>
      <c r="S432" s="79"/>
      <c r="T432" s="79"/>
      <c r="U432" s="79"/>
      <c r="V432" s="82" t="s">
        <v>825</v>
      </c>
      <c r="W432" s="81">
        <v>43572.88018518518</v>
      </c>
      <c r="X432" s="82" t="s">
        <v>991</v>
      </c>
      <c r="Y432" s="79"/>
      <c r="Z432" s="79"/>
      <c r="AA432" s="85" t="s">
        <v>1214</v>
      </c>
      <c r="AB432" s="79"/>
      <c r="AC432" s="79" t="b">
        <v>0</v>
      </c>
      <c r="AD432" s="79">
        <v>0</v>
      </c>
      <c r="AE432" s="85" t="s">
        <v>1289</v>
      </c>
      <c r="AF432" s="79" t="b">
        <v>0</v>
      </c>
      <c r="AG432" s="79" t="s">
        <v>1302</v>
      </c>
      <c r="AH432" s="79"/>
      <c r="AI432" s="85" t="s">
        <v>1289</v>
      </c>
      <c r="AJ432" s="79" t="b">
        <v>0</v>
      </c>
      <c r="AK432" s="79">
        <v>3</v>
      </c>
      <c r="AL432" s="85" t="s">
        <v>1212</v>
      </c>
      <c r="AM432" s="79" t="s">
        <v>1304</v>
      </c>
      <c r="AN432" s="79" t="b">
        <v>0</v>
      </c>
      <c r="AO432" s="85" t="s">
        <v>1212</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1</v>
      </c>
      <c r="BD432" s="48"/>
      <c r="BE432" s="49"/>
      <c r="BF432" s="48"/>
      <c r="BG432" s="49"/>
      <c r="BH432" s="48"/>
      <c r="BI432" s="49"/>
      <c r="BJ432" s="48"/>
      <c r="BK432" s="49"/>
      <c r="BL432" s="48"/>
    </row>
    <row r="433" spans="1:64" ht="15">
      <c r="A433" s="64" t="s">
        <v>294</v>
      </c>
      <c r="B433" s="64" t="s">
        <v>395</v>
      </c>
      <c r="C433" s="65" t="s">
        <v>3748</v>
      </c>
      <c r="D433" s="66">
        <v>4.166666666666667</v>
      </c>
      <c r="E433" s="67" t="s">
        <v>136</v>
      </c>
      <c r="F433" s="68">
        <v>31.166666666666668</v>
      </c>
      <c r="G433" s="65"/>
      <c r="H433" s="69"/>
      <c r="I433" s="70"/>
      <c r="J433" s="70"/>
      <c r="K433" s="34" t="s">
        <v>65</v>
      </c>
      <c r="L433" s="77">
        <v>433</v>
      </c>
      <c r="M433" s="77"/>
      <c r="N433" s="72"/>
      <c r="O433" s="79" t="s">
        <v>418</v>
      </c>
      <c r="P433" s="81">
        <v>43550.64460648148</v>
      </c>
      <c r="Q433" s="79" t="s">
        <v>501</v>
      </c>
      <c r="R433" s="82" t="s">
        <v>637</v>
      </c>
      <c r="S433" s="79" t="s">
        <v>692</v>
      </c>
      <c r="T433" s="79"/>
      <c r="U433" s="79"/>
      <c r="V433" s="82" t="s">
        <v>818</v>
      </c>
      <c r="W433" s="81">
        <v>43550.64460648148</v>
      </c>
      <c r="X433" s="82" t="s">
        <v>937</v>
      </c>
      <c r="Y433" s="79"/>
      <c r="Z433" s="79"/>
      <c r="AA433" s="85" t="s">
        <v>1160</v>
      </c>
      <c r="AB433" s="79"/>
      <c r="AC433" s="79" t="b">
        <v>0</v>
      </c>
      <c r="AD433" s="79">
        <v>1</v>
      </c>
      <c r="AE433" s="85" t="s">
        <v>1289</v>
      </c>
      <c r="AF433" s="79" t="b">
        <v>0</v>
      </c>
      <c r="AG433" s="79" t="s">
        <v>1302</v>
      </c>
      <c r="AH433" s="79"/>
      <c r="AI433" s="85" t="s">
        <v>1289</v>
      </c>
      <c r="AJ433" s="79" t="b">
        <v>0</v>
      </c>
      <c r="AK433" s="79">
        <v>0</v>
      </c>
      <c r="AL433" s="85" t="s">
        <v>1289</v>
      </c>
      <c r="AM433" s="79" t="s">
        <v>1308</v>
      </c>
      <c r="AN433" s="79" t="b">
        <v>0</v>
      </c>
      <c r="AO433" s="85" t="s">
        <v>1160</v>
      </c>
      <c r="AP433" s="79" t="s">
        <v>176</v>
      </c>
      <c r="AQ433" s="79">
        <v>0</v>
      </c>
      <c r="AR433" s="79">
        <v>0</v>
      </c>
      <c r="AS433" s="79"/>
      <c r="AT433" s="79"/>
      <c r="AU433" s="79"/>
      <c r="AV433" s="79"/>
      <c r="AW433" s="79"/>
      <c r="AX433" s="79"/>
      <c r="AY433" s="79"/>
      <c r="AZ433" s="79"/>
      <c r="BA433">
        <v>2</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294</v>
      </c>
      <c r="B434" s="64" t="s">
        <v>395</v>
      </c>
      <c r="C434" s="65" t="s">
        <v>3748</v>
      </c>
      <c r="D434" s="66">
        <v>4.166666666666667</v>
      </c>
      <c r="E434" s="67" t="s">
        <v>136</v>
      </c>
      <c r="F434" s="68">
        <v>31.166666666666668</v>
      </c>
      <c r="G434" s="65"/>
      <c r="H434" s="69"/>
      <c r="I434" s="70"/>
      <c r="J434" s="70"/>
      <c r="K434" s="34" t="s">
        <v>65</v>
      </c>
      <c r="L434" s="77">
        <v>434</v>
      </c>
      <c r="M434" s="77"/>
      <c r="N434" s="72"/>
      <c r="O434" s="79" t="s">
        <v>418</v>
      </c>
      <c r="P434" s="81">
        <v>43572.67167824074</v>
      </c>
      <c r="Q434" s="79" t="s">
        <v>544</v>
      </c>
      <c r="R434" s="82" t="s">
        <v>637</v>
      </c>
      <c r="S434" s="79" t="s">
        <v>692</v>
      </c>
      <c r="T434" s="79"/>
      <c r="U434" s="79"/>
      <c r="V434" s="82" t="s">
        <v>818</v>
      </c>
      <c r="W434" s="81">
        <v>43572.67167824074</v>
      </c>
      <c r="X434" s="82" t="s">
        <v>989</v>
      </c>
      <c r="Y434" s="79"/>
      <c r="Z434" s="79"/>
      <c r="AA434" s="85" t="s">
        <v>1212</v>
      </c>
      <c r="AB434" s="79"/>
      <c r="AC434" s="79" t="b">
        <v>0</v>
      </c>
      <c r="AD434" s="79">
        <v>1</v>
      </c>
      <c r="AE434" s="85" t="s">
        <v>1289</v>
      </c>
      <c r="AF434" s="79" t="b">
        <v>0</v>
      </c>
      <c r="AG434" s="79" t="s">
        <v>1302</v>
      </c>
      <c r="AH434" s="79"/>
      <c r="AI434" s="85" t="s">
        <v>1289</v>
      </c>
      <c r="AJ434" s="79" t="b">
        <v>0</v>
      </c>
      <c r="AK434" s="79">
        <v>1</v>
      </c>
      <c r="AL434" s="85" t="s">
        <v>1289</v>
      </c>
      <c r="AM434" s="79" t="s">
        <v>1307</v>
      </c>
      <c r="AN434" s="79" t="b">
        <v>0</v>
      </c>
      <c r="AO434" s="85" t="s">
        <v>1212</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1</v>
      </c>
      <c r="BC434" s="78" t="str">
        <f>REPLACE(INDEX(GroupVertices[Group],MATCH(Edges[[#This Row],[Vertex 2]],GroupVertices[Vertex],0)),1,1,"")</f>
        <v>1</v>
      </c>
      <c r="BD434" s="48"/>
      <c r="BE434" s="49"/>
      <c r="BF434" s="48"/>
      <c r="BG434" s="49"/>
      <c r="BH434" s="48"/>
      <c r="BI434" s="49"/>
      <c r="BJ434" s="48"/>
      <c r="BK434" s="49"/>
      <c r="BL434" s="48"/>
    </row>
    <row r="435" spans="1:64" ht="15">
      <c r="A435" s="64" t="s">
        <v>292</v>
      </c>
      <c r="B435" s="64" t="s">
        <v>395</v>
      </c>
      <c r="C435" s="65" t="s">
        <v>3750</v>
      </c>
      <c r="D435" s="66">
        <v>5.333333333333334</v>
      </c>
      <c r="E435" s="67" t="s">
        <v>136</v>
      </c>
      <c r="F435" s="68">
        <v>27.333333333333332</v>
      </c>
      <c r="G435" s="65"/>
      <c r="H435" s="69"/>
      <c r="I435" s="70"/>
      <c r="J435" s="70"/>
      <c r="K435" s="34" t="s">
        <v>65</v>
      </c>
      <c r="L435" s="77">
        <v>435</v>
      </c>
      <c r="M435" s="77"/>
      <c r="N435" s="72"/>
      <c r="O435" s="79" t="s">
        <v>418</v>
      </c>
      <c r="P435" s="81">
        <v>43550.60775462963</v>
      </c>
      <c r="Q435" s="79" t="s">
        <v>502</v>
      </c>
      <c r="R435" s="82" t="s">
        <v>638</v>
      </c>
      <c r="S435" s="79" t="s">
        <v>692</v>
      </c>
      <c r="T435" s="79"/>
      <c r="U435" s="79"/>
      <c r="V435" s="82" t="s">
        <v>816</v>
      </c>
      <c r="W435" s="81">
        <v>43550.60775462963</v>
      </c>
      <c r="X435" s="82" t="s">
        <v>938</v>
      </c>
      <c r="Y435" s="79"/>
      <c r="Z435" s="79"/>
      <c r="AA435" s="85" t="s">
        <v>1161</v>
      </c>
      <c r="AB435" s="79"/>
      <c r="AC435" s="79" t="b">
        <v>0</v>
      </c>
      <c r="AD435" s="79">
        <v>6</v>
      </c>
      <c r="AE435" s="85" t="s">
        <v>1289</v>
      </c>
      <c r="AF435" s="79" t="b">
        <v>0</v>
      </c>
      <c r="AG435" s="79" t="s">
        <v>1302</v>
      </c>
      <c r="AH435" s="79"/>
      <c r="AI435" s="85" t="s">
        <v>1289</v>
      </c>
      <c r="AJ435" s="79" t="b">
        <v>0</v>
      </c>
      <c r="AK435" s="79">
        <v>1</v>
      </c>
      <c r="AL435" s="85" t="s">
        <v>1289</v>
      </c>
      <c r="AM435" s="79" t="s">
        <v>1307</v>
      </c>
      <c r="AN435" s="79" t="b">
        <v>0</v>
      </c>
      <c r="AO435" s="85" t="s">
        <v>1161</v>
      </c>
      <c r="AP435" s="79" t="s">
        <v>176</v>
      </c>
      <c r="AQ435" s="79">
        <v>0</v>
      </c>
      <c r="AR435" s="79">
        <v>0</v>
      </c>
      <c r="AS435" s="79"/>
      <c r="AT435" s="79"/>
      <c r="AU435" s="79"/>
      <c r="AV435" s="79"/>
      <c r="AW435" s="79"/>
      <c r="AX435" s="79"/>
      <c r="AY435" s="79"/>
      <c r="AZ435" s="79"/>
      <c r="BA435">
        <v>3</v>
      </c>
      <c r="BB435" s="78" t="str">
        <f>REPLACE(INDEX(GroupVertices[Group],MATCH(Edges[[#This Row],[Vertex 1]],GroupVertices[Vertex],0)),1,1,"")</f>
        <v>1</v>
      </c>
      <c r="BC435" s="78" t="str">
        <f>REPLACE(INDEX(GroupVertices[Group],MATCH(Edges[[#This Row],[Vertex 2]],GroupVertices[Vertex],0)),1,1,"")</f>
        <v>1</v>
      </c>
      <c r="BD435" s="48"/>
      <c r="BE435" s="49"/>
      <c r="BF435" s="48"/>
      <c r="BG435" s="49"/>
      <c r="BH435" s="48"/>
      <c r="BI435" s="49"/>
      <c r="BJ435" s="48"/>
      <c r="BK435" s="49"/>
      <c r="BL435" s="48"/>
    </row>
    <row r="436" spans="1:64" ht="15">
      <c r="A436" s="64" t="s">
        <v>292</v>
      </c>
      <c r="B436" s="64" t="s">
        <v>395</v>
      </c>
      <c r="C436" s="65" t="s">
        <v>3750</v>
      </c>
      <c r="D436" s="66">
        <v>5.333333333333334</v>
      </c>
      <c r="E436" s="67" t="s">
        <v>136</v>
      </c>
      <c r="F436" s="68">
        <v>27.333333333333332</v>
      </c>
      <c r="G436" s="65"/>
      <c r="H436" s="69"/>
      <c r="I436" s="70"/>
      <c r="J436" s="70"/>
      <c r="K436" s="34" t="s">
        <v>65</v>
      </c>
      <c r="L436" s="77">
        <v>436</v>
      </c>
      <c r="M436" s="77"/>
      <c r="N436" s="72"/>
      <c r="O436" s="79" t="s">
        <v>418</v>
      </c>
      <c r="P436" s="81">
        <v>43551.68006944445</v>
      </c>
      <c r="Q436" s="79" t="s">
        <v>503</v>
      </c>
      <c r="R436" s="79"/>
      <c r="S436" s="79"/>
      <c r="T436" s="79"/>
      <c r="U436" s="79"/>
      <c r="V436" s="82" t="s">
        <v>816</v>
      </c>
      <c r="W436" s="81">
        <v>43551.68006944445</v>
      </c>
      <c r="X436" s="82" t="s">
        <v>939</v>
      </c>
      <c r="Y436" s="79"/>
      <c r="Z436" s="79"/>
      <c r="AA436" s="85" t="s">
        <v>1162</v>
      </c>
      <c r="AB436" s="79"/>
      <c r="AC436" s="79" t="b">
        <v>0</v>
      </c>
      <c r="AD436" s="79">
        <v>0</v>
      </c>
      <c r="AE436" s="85" t="s">
        <v>1289</v>
      </c>
      <c r="AF436" s="79" t="b">
        <v>0</v>
      </c>
      <c r="AG436" s="79" t="s">
        <v>1302</v>
      </c>
      <c r="AH436" s="79"/>
      <c r="AI436" s="85" t="s">
        <v>1289</v>
      </c>
      <c r="AJ436" s="79" t="b">
        <v>0</v>
      </c>
      <c r="AK436" s="79">
        <v>0</v>
      </c>
      <c r="AL436" s="85" t="s">
        <v>1160</v>
      </c>
      <c r="AM436" s="79" t="s">
        <v>1307</v>
      </c>
      <c r="AN436" s="79" t="b">
        <v>0</v>
      </c>
      <c r="AO436" s="85" t="s">
        <v>1160</v>
      </c>
      <c r="AP436" s="79" t="s">
        <v>176</v>
      </c>
      <c r="AQ436" s="79">
        <v>0</v>
      </c>
      <c r="AR436" s="79">
        <v>0</v>
      </c>
      <c r="AS436" s="79"/>
      <c r="AT436" s="79"/>
      <c r="AU436" s="79"/>
      <c r="AV436" s="79"/>
      <c r="AW436" s="79"/>
      <c r="AX436" s="79"/>
      <c r="AY436" s="79"/>
      <c r="AZ436" s="79"/>
      <c r="BA436">
        <v>3</v>
      </c>
      <c r="BB436" s="78" t="str">
        <f>REPLACE(INDEX(GroupVertices[Group],MATCH(Edges[[#This Row],[Vertex 1]],GroupVertices[Vertex],0)),1,1,"")</f>
        <v>1</v>
      </c>
      <c r="BC436" s="78" t="str">
        <f>REPLACE(INDEX(GroupVertices[Group],MATCH(Edges[[#This Row],[Vertex 2]],GroupVertices[Vertex],0)),1,1,"")</f>
        <v>1</v>
      </c>
      <c r="BD436" s="48"/>
      <c r="BE436" s="49"/>
      <c r="BF436" s="48"/>
      <c r="BG436" s="49"/>
      <c r="BH436" s="48"/>
      <c r="BI436" s="49"/>
      <c r="BJ436" s="48"/>
      <c r="BK436" s="49"/>
      <c r="BL436" s="48"/>
    </row>
    <row r="437" spans="1:64" ht="15">
      <c r="A437" s="64" t="s">
        <v>292</v>
      </c>
      <c r="B437" s="64" t="s">
        <v>395</v>
      </c>
      <c r="C437" s="65" t="s">
        <v>3750</v>
      </c>
      <c r="D437" s="66">
        <v>5.333333333333334</v>
      </c>
      <c r="E437" s="67" t="s">
        <v>136</v>
      </c>
      <c r="F437" s="68">
        <v>27.333333333333332</v>
      </c>
      <c r="G437" s="65"/>
      <c r="H437" s="69"/>
      <c r="I437" s="70"/>
      <c r="J437" s="70"/>
      <c r="K437" s="34" t="s">
        <v>65</v>
      </c>
      <c r="L437" s="77">
        <v>437</v>
      </c>
      <c r="M437" s="77"/>
      <c r="N437" s="72"/>
      <c r="O437" s="79" t="s">
        <v>418</v>
      </c>
      <c r="P437" s="81">
        <v>43572.823275462964</v>
      </c>
      <c r="Q437" s="79" t="s">
        <v>488</v>
      </c>
      <c r="R437" s="79"/>
      <c r="S437" s="79"/>
      <c r="T437" s="79"/>
      <c r="U437" s="79"/>
      <c r="V437" s="82" t="s">
        <v>816</v>
      </c>
      <c r="W437" s="81">
        <v>43572.823275462964</v>
      </c>
      <c r="X437" s="82" t="s">
        <v>990</v>
      </c>
      <c r="Y437" s="79"/>
      <c r="Z437" s="79"/>
      <c r="AA437" s="85" t="s">
        <v>1213</v>
      </c>
      <c r="AB437" s="79"/>
      <c r="AC437" s="79" t="b">
        <v>0</v>
      </c>
      <c r="AD437" s="79">
        <v>0</v>
      </c>
      <c r="AE437" s="85" t="s">
        <v>1289</v>
      </c>
      <c r="AF437" s="79" t="b">
        <v>0</v>
      </c>
      <c r="AG437" s="79" t="s">
        <v>1302</v>
      </c>
      <c r="AH437" s="79"/>
      <c r="AI437" s="85" t="s">
        <v>1289</v>
      </c>
      <c r="AJ437" s="79" t="b">
        <v>0</v>
      </c>
      <c r="AK437" s="79">
        <v>1</v>
      </c>
      <c r="AL437" s="85" t="s">
        <v>1212</v>
      </c>
      <c r="AM437" s="79" t="s">
        <v>1307</v>
      </c>
      <c r="AN437" s="79" t="b">
        <v>0</v>
      </c>
      <c r="AO437" s="85" t="s">
        <v>1212</v>
      </c>
      <c r="AP437" s="79" t="s">
        <v>176</v>
      </c>
      <c r="AQ437" s="79">
        <v>0</v>
      </c>
      <c r="AR437" s="79">
        <v>0</v>
      </c>
      <c r="AS437" s="79"/>
      <c r="AT437" s="79"/>
      <c r="AU437" s="79"/>
      <c r="AV437" s="79"/>
      <c r="AW437" s="79"/>
      <c r="AX437" s="79"/>
      <c r="AY437" s="79"/>
      <c r="AZ437" s="79"/>
      <c r="BA437">
        <v>3</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303</v>
      </c>
      <c r="B438" s="64" t="s">
        <v>395</v>
      </c>
      <c r="C438" s="65" t="s">
        <v>3747</v>
      </c>
      <c r="D438" s="66">
        <v>3</v>
      </c>
      <c r="E438" s="67" t="s">
        <v>132</v>
      </c>
      <c r="F438" s="68">
        <v>35</v>
      </c>
      <c r="G438" s="65"/>
      <c r="H438" s="69"/>
      <c r="I438" s="70"/>
      <c r="J438" s="70"/>
      <c r="K438" s="34" t="s">
        <v>65</v>
      </c>
      <c r="L438" s="77">
        <v>438</v>
      </c>
      <c r="M438" s="77"/>
      <c r="N438" s="72"/>
      <c r="O438" s="79" t="s">
        <v>418</v>
      </c>
      <c r="P438" s="81">
        <v>43572.88018518518</v>
      </c>
      <c r="Q438" s="79" t="s">
        <v>488</v>
      </c>
      <c r="R438" s="79"/>
      <c r="S438" s="79"/>
      <c r="T438" s="79"/>
      <c r="U438" s="79"/>
      <c r="V438" s="82" t="s">
        <v>825</v>
      </c>
      <c r="W438" s="81">
        <v>43572.88018518518</v>
      </c>
      <c r="X438" s="82" t="s">
        <v>991</v>
      </c>
      <c r="Y438" s="79"/>
      <c r="Z438" s="79"/>
      <c r="AA438" s="85" t="s">
        <v>1214</v>
      </c>
      <c r="AB438" s="79"/>
      <c r="AC438" s="79" t="b">
        <v>0</v>
      </c>
      <c r="AD438" s="79">
        <v>0</v>
      </c>
      <c r="AE438" s="85" t="s">
        <v>1289</v>
      </c>
      <c r="AF438" s="79" t="b">
        <v>0</v>
      </c>
      <c r="AG438" s="79" t="s">
        <v>1302</v>
      </c>
      <c r="AH438" s="79"/>
      <c r="AI438" s="85" t="s">
        <v>1289</v>
      </c>
      <c r="AJ438" s="79" t="b">
        <v>0</v>
      </c>
      <c r="AK438" s="79">
        <v>3</v>
      </c>
      <c r="AL438" s="85" t="s">
        <v>1212</v>
      </c>
      <c r="AM438" s="79" t="s">
        <v>1304</v>
      </c>
      <c r="AN438" s="79" t="b">
        <v>0</v>
      </c>
      <c r="AO438" s="85" t="s">
        <v>1212</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1</v>
      </c>
      <c r="BD438" s="48"/>
      <c r="BE438" s="49"/>
      <c r="BF438" s="48"/>
      <c r="BG438" s="49"/>
      <c r="BH438" s="48"/>
      <c r="BI438" s="49"/>
      <c r="BJ438" s="48"/>
      <c r="BK438" s="49"/>
      <c r="BL438" s="48"/>
    </row>
    <row r="439" spans="1:64" ht="15">
      <c r="A439" s="64" t="s">
        <v>303</v>
      </c>
      <c r="B439" s="64" t="s">
        <v>413</v>
      </c>
      <c r="C439" s="65" t="s">
        <v>3747</v>
      </c>
      <c r="D439" s="66">
        <v>3</v>
      </c>
      <c r="E439" s="67" t="s">
        <v>132</v>
      </c>
      <c r="F439" s="68">
        <v>35</v>
      </c>
      <c r="G439" s="65"/>
      <c r="H439" s="69"/>
      <c r="I439" s="70"/>
      <c r="J439" s="70"/>
      <c r="K439" s="34" t="s">
        <v>65</v>
      </c>
      <c r="L439" s="77">
        <v>439</v>
      </c>
      <c r="M439" s="77"/>
      <c r="N439" s="72"/>
      <c r="O439" s="79" t="s">
        <v>418</v>
      </c>
      <c r="P439" s="81">
        <v>43577.89616898148</v>
      </c>
      <c r="Q439" s="79" t="s">
        <v>545</v>
      </c>
      <c r="R439" s="82" t="s">
        <v>653</v>
      </c>
      <c r="S439" s="79" t="s">
        <v>671</v>
      </c>
      <c r="T439" s="79"/>
      <c r="U439" s="79"/>
      <c r="V439" s="82" t="s">
        <v>825</v>
      </c>
      <c r="W439" s="81">
        <v>43577.89616898148</v>
      </c>
      <c r="X439" s="82" t="s">
        <v>992</v>
      </c>
      <c r="Y439" s="79"/>
      <c r="Z439" s="79"/>
      <c r="AA439" s="85" t="s">
        <v>1215</v>
      </c>
      <c r="AB439" s="79"/>
      <c r="AC439" s="79" t="b">
        <v>0</v>
      </c>
      <c r="AD439" s="79">
        <v>2</v>
      </c>
      <c r="AE439" s="85" t="s">
        <v>1289</v>
      </c>
      <c r="AF439" s="79" t="b">
        <v>0</v>
      </c>
      <c r="AG439" s="79" t="s">
        <v>1302</v>
      </c>
      <c r="AH439" s="79"/>
      <c r="AI439" s="85" t="s">
        <v>1289</v>
      </c>
      <c r="AJ439" s="79" t="b">
        <v>0</v>
      </c>
      <c r="AK439" s="79">
        <v>1</v>
      </c>
      <c r="AL439" s="85" t="s">
        <v>1289</v>
      </c>
      <c r="AM439" s="79" t="s">
        <v>1304</v>
      </c>
      <c r="AN439" s="79" t="b">
        <v>0</v>
      </c>
      <c r="AO439" s="85" t="s">
        <v>1215</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303</v>
      </c>
      <c r="B440" s="64" t="s">
        <v>414</v>
      </c>
      <c r="C440" s="65" t="s">
        <v>3747</v>
      </c>
      <c r="D440" s="66">
        <v>3</v>
      </c>
      <c r="E440" s="67" t="s">
        <v>132</v>
      </c>
      <c r="F440" s="68">
        <v>35</v>
      </c>
      <c r="G440" s="65"/>
      <c r="H440" s="69"/>
      <c r="I440" s="70"/>
      <c r="J440" s="70"/>
      <c r="K440" s="34" t="s">
        <v>65</v>
      </c>
      <c r="L440" s="77">
        <v>440</v>
      </c>
      <c r="M440" s="77"/>
      <c r="N440" s="72"/>
      <c r="O440" s="79" t="s">
        <v>418</v>
      </c>
      <c r="P440" s="81">
        <v>43577.89616898148</v>
      </c>
      <c r="Q440" s="79" t="s">
        <v>545</v>
      </c>
      <c r="R440" s="82" t="s">
        <v>653</v>
      </c>
      <c r="S440" s="79" t="s">
        <v>671</v>
      </c>
      <c r="T440" s="79"/>
      <c r="U440" s="79"/>
      <c r="V440" s="82" t="s">
        <v>825</v>
      </c>
      <c r="W440" s="81">
        <v>43577.89616898148</v>
      </c>
      <c r="X440" s="82" t="s">
        <v>992</v>
      </c>
      <c r="Y440" s="79"/>
      <c r="Z440" s="79"/>
      <c r="AA440" s="85" t="s">
        <v>1215</v>
      </c>
      <c r="AB440" s="79"/>
      <c r="AC440" s="79" t="b">
        <v>0</v>
      </c>
      <c r="AD440" s="79">
        <v>2</v>
      </c>
      <c r="AE440" s="85" t="s">
        <v>1289</v>
      </c>
      <c r="AF440" s="79" t="b">
        <v>0</v>
      </c>
      <c r="AG440" s="79" t="s">
        <v>1302</v>
      </c>
      <c r="AH440" s="79"/>
      <c r="AI440" s="85" t="s">
        <v>1289</v>
      </c>
      <c r="AJ440" s="79" t="b">
        <v>0</v>
      </c>
      <c r="AK440" s="79">
        <v>1</v>
      </c>
      <c r="AL440" s="85" t="s">
        <v>1289</v>
      </c>
      <c r="AM440" s="79" t="s">
        <v>1304</v>
      </c>
      <c r="AN440" s="79" t="b">
        <v>0</v>
      </c>
      <c r="AO440" s="85" t="s">
        <v>1215</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2</v>
      </c>
      <c r="BD440" s="48">
        <v>0</v>
      </c>
      <c r="BE440" s="49">
        <v>0</v>
      </c>
      <c r="BF440" s="48">
        <v>0</v>
      </c>
      <c r="BG440" s="49">
        <v>0</v>
      </c>
      <c r="BH440" s="48">
        <v>0</v>
      </c>
      <c r="BI440" s="49">
        <v>0</v>
      </c>
      <c r="BJ440" s="48">
        <v>48</v>
      </c>
      <c r="BK440" s="49">
        <v>100</v>
      </c>
      <c r="BL440" s="48">
        <v>48</v>
      </c>
    </row>
    <row r="441" spans="1:64" ht="15">
      <c r="A441" s="64" t="s">
        <v>308</v>
      </c>
      <c r="B441" s="64" t="s">
        <v>292</v>
      </c>
      <c r="C441" s="65" t="s">
        <v>3748</v>
      </c>
      <c r="D441" s="66">
        <v>4.166666666666667</v>
      </c>
      <c r="E441" s="67" t="s">
        <v>136</v>
      </c>
      <c r="F441" s="68">
        <v>31.166666666666668</v>
      </c>
      <c r="G441" s="65"/>
      <c r="H441" s="69"/>
      <c r="I441" s="70"/>
      <c r="J441" s="70"/>
      <c r="K441" s="34" t="s">
        <v>66</v>
      </c>
      <c r="L441" s="77">
        <v>441</v>
      </c>
      <c r="M441" s="77"/>
      <c r="N441" s="72"/>
      <c r="O441" s="79" t="s">
        <v>418</v>
      </c>
      <c r="P441" s="81">
        <v>43503.57202546296</v>
      </c>
      <c r="Q441" s="79" t="s">
        <v>546</v>
      </c>
      <c r="R441" s="82" t="s">
        <v>642</v>
      </c>
      <c r="S441" s="79" t="s">
        <v>677</v>
      </c>
      <c r="T441" s="79"/>
      <c r="U441" s="79"/>
      <c r="V441" s="82" t="s">
        <v>830</v>
      </c>
      <c r="W441" s="81">
        <v>43503.57202546296</v>
      </c>
      <c r="X441" s="82" t="s">
        <v>993</v>
      </c>
      <c r="Y441" s="79"/>
      <c r="Z441" s="79"/>
      <c r="AA441" s="85" t="s">
        <v>1216</v>
      </c>
      <c r="AB441" s="79"/>
      <c r="AC441" s="79" t="b">
        <v>0</v>
      </c>
      <c r="AD441" s="79">
        <v>2</v>
      </c>
      <c r="AE441" s="85" t="s">
        <v>1289</v>
      </c>
      <c r="AF441" s="79" t="b">
        <v>0</v>
      </c>
      <c r="AG441" s="79" t="s">
        <v>1302</v>
      </c>
      <c r="AH441" s="79"/>
      <c r="AI441" s="85" t="s">
        <v>1289</v>
      </c>
      <c r="AJ441" s="79" t="b">
        <v>0</v>
      </c>
      <c r="AK441" s="79">
        <v>3</v>
      </c>
      <c r="AL441" s="85" t="s">
        <v>1289</v>
      </c>
      <c r="AM441" s="79" t="s">
        <v>1315</v>
      </c>
      <c r="AN441" s="79" t="b">
        <v>0</v>
      </c>
      <c r="AO441" s="85" t="s">
        <v>1216</v>
      </c>
      <c r="AP441" s="79" t="s">
        <v>176</v>
      </c>
      <c r="AQ441" s="79">
        <v>0</v>
      </c>
      <c r="AR441" s="79">
        <v>0</v>
      </c>
      <c r="AS441" s="79"/>
      <c r="AT441" s="79"/>
      <c r="AU441" s="79"/>
      <c r="AV441" s="79"/>
      <c r="AW441" s="79"/>
      <c r="AX441" s="79"/>
      <c r="AY441" s="79"/>
      <c r="AZ441" s="79"/>
      <c r="BA441">
        <v>2</v>
      </c>
      <c r="BB441" s="78" t="str">
        <f>REPLACE(INDEX(GroupVertices[Group],MATCH(Edges[[#This Row],[Vertex 1]],GroupVertices[Vertex],0)),1,1,"")</f>
        <v>2</v>
      </c>
      <c r="BC441" s="78" t="str">
        <f>REPLACE(INDEX(GroupVertices[Group],MATCH(Edges[[#This Row],[Vertex 2]],GroupVertices[Vertex],0)),1,1,"")</f>
        <v>1</v>
      </c>
      <c r="BD441" s="48"/>
      <c r="BE441" s="49"/>
      <c r="BF441" s="48"/>
      <c r="BG441" s="49"/>
      <c r="BH441" s="48"/>
      <c r="BI441" s="49"/>
      <c r="BJ441" s="48"/>
      <c r="BK441" s="49"/>
      <c r="BL441" s="48"/>
    </row>
    <row r="442" spans="1:64" ht="15">
      <c r="A442" s="64" t="s">
        <v>308</v>
      </c>
      <c r="B442" s="64" t="s">
        <v>309</v>
      </c>
      <c r="C442" s="65" t="s">
        <v>3748</v>
      </c>
      <c r="D442" s="66">
        <v>4.166666666666667</v>
      </c>
      <c r="E442" s="67" t="s">
        <v>136</v>
      </c>
      <c r="F442" s="68">
        <v>31.166666666666668</v>
      </c>
      <c r="G442" s="65"/>
      <c r="H442" s="69"/>
      <c r="I442" s="70"/>
      <c r="J442" s="70"/>
      <c r="K442" s="34" t="s">
        <v>66</v>
      </c>
      <c r="L442" s="77">
        <v>442</v>
      </c>
      <c r="M442" s="77"/>
      <c r="N442" s="72"/>
      <c r="O442" s="79" t="s">
        <v>418</v>
      </c>
      <c r="P442" s="81">
        <v>43503.57202546296</v>
      </c>
      <c r="Q442" s="79" t="s">
        <v>546</v>
      </c>
      <c r="R442" s="82" t="s">
        <v>642</v>
      </c>
      <c r="S442" s="79" t="s">
        <v>677</v>
      </c>
      <c r="T442" s="79"/>
      <c r="U442" s="79"/>
      <c r="V442" s="82" t="s">
        <v>830</v>
      </c>
      <c r="W442" s="81">
        <v>43503.57202546296</v>
      </c>
      <c r="X442" s="82" t="s">
        <v>993</v>
      </c>
      <c r="Y442" s="79"/>
      <c r="Z442" s="79"/>
      <c r="AA442" s="85" t="s">
        <v>1216</v>
      </c>
      <c r="AB442" s="79"/>
      <c r="AC442" s="79" t="b">
        <v>0</v>
      </c>
      <c r="AD442" s="79">
        <v>2</v>
      </c>
      <c r="AE442" s="85" t="s">
        <v>1289</v>
      </c>
      <c r="AF442" s="79" t="b">
        <v>0</v>
      </c>
      <c r="AG442" s="79" t="s">
        <v>1302</v>
      </c>
      <c r="AH442" s="79"/>
      <c r="AI442" s="85" t="s">
        <v>1289</v>
      </c>
      <c r="AJ442" s="79" t="b">
        <v>0</v>
      </c>
      <c r="AK442" s="79">
        <v>3</v>
      </c>
      <c r="AL442" s="85" t="s">
        <v>1289</v>
      </c>
      <c r="AM442" s="79" t="s">
        <v>1315</v>
      </c>
      <c r="AN442" s="79" t="b">
        <v>0</v>
      </c>
      <c r="AO442" s="85" t="s">
        <v>1216</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2</v>
      </c>
      <c r="BC442" s="78" t="str">
        <f>REPLACE(INDEX(GroupVertices[Group],MATCH(Edges[[#This Row],[Vertex 2]],GroupVertices[Vertex],0)),1,1,"")</f>
        <v>2</v>
      </c>
      <c r="BD442" s="48">
        <v>0</v>
      </c>
      <c r="BE442" s="49">
        <v>0</v>
      </c>
      <c r="BF442" s="48">
        <v>0</v>
      </c>
      <c r="BG442" s="49">
        <v>0</v>
      </c>
      <c r="BH442" s="48">
        <v>0</v>
      </c>
      <c r="BI442" s="49">
        <v>0</v>
      </c>
      <c r="BJ442" s="48">
        <v>12</v>
      </c>
      <c r="BK442" s="49">
        <v>100</v>
      </c>
      <c r="BL442" s="48">
        <v>12</v>
      </c>
    </row>
    <row r="443" spans="1:64" ht="15">
      <c r="A443" s="64" t="s">
        <v>308</v>
      </c>
      <c r="B443" s="64" t="s">
        <v>292</v>
      </c>
      <c r="C443" s="65" t="s">
        <v>3748</v>
      </c>
      <c r="D443" s="66">
        <v>4.166666666666667</v>
      </c>
      <c r="E443" s="67" t="s">
        <v>136</v>
      </c>
      <c r="F443" s="68">
        <v>31.166666666666668</v>
      </c>
      <c r="G443" s="65"/>
      <c r="H443" s="69"/>
      <c r="I443" s="70"/>
      <c r="J443" s="70"/>
      <c r="K443" s="34" t="s">
        <v>66</v>
      </c>
      <c r="L443" s="77">
        <v>443</v>
      </c>
      <c r="M443" s="77"/>
      <c r="N443" s="72"/>
      <c r="O443" s="79" t="s">
        <v>418</v>
      </c>
      <c r="P443" s="81">
        <v>43545.527233796296</v>
      </c>
      <c r="Q443" s="79" t="s">
        <v>547</v>
      </c>
      <c r="R443" s="82" t="s">
        <v>610</v>
      </c>
      <c r="S443" s="79" t="s">
        <v>677</v>
      </c>
      <c r="T443" s="79"/>
      <c r="U443" s="79"/>
      <c r="V443" s="82" t="s">
        <v>830</v>
      </c>
      <c r="W443" s="81">
        <v>43545.527233796296</v>
      </c>
      <c r="X443" s="82" t="s">
        <v>994</v>
      </c>
      <c r="Y443" s="79"/>
      <c r="Z443" s="79"/>
      <c r="AA443" s="85" t="s">
        <v>1217</v>
      </c>
      <c r="AB443" s="79"/>
      <c r="AC443" s="79" t="b">
        <v>0</v>
      </c>
      <c r="AD443" s="79">
        <v>0</v>
      </c>
      <c r="AE443" s="85" t="s">
        <v>1289</v>
      </c>
      <c r="AF443" s="79" t="b">
        <v>0</v>
      </c>
      <c r="AG443" s="79" t="s">
        <v>1302</v>
      </c>
      <c r="AH443" s="79"/>
      <c r="AI443" s="85" t="s">
        <v>1289</v>
      </c>
      <c r="AJ443" s="79" t="b">
        <v>0</v>
      </c>
      <c r="AK443" s="79">
        <v>1</v>
      </c>
      <c r="AL443" s="85" t="s">
        <v>1289</v>
      </c>
      <c r="AM443" s="79" t="s">
        <v>1315</v>
      </c>
      <c r="AN443" s="79" t="b">
        <v>0</v>
      </c>
      <c r="AO443" s="85" t="s">
        <v>1217</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2</v>
      </c>
      <c r="BC443" s="78" t="str">
        <f>REPLACE(INDEX(GroupVertices[Group],MATCH(Edges[[#This Row],[Vertex 2]],GroupVertices[Vertex],0)),1,1,"")</f>
        <v>1</v>
      </c>
      <c r="BD443" s="48"/>
      <c r="BE443" s="49"/>
      <c r="BF443" s="48"/>
      <c r="BG443" s="49"/>
      <c r="BH443" s="48"/>
      <c r="BI443" s="49"/>
      <c r="BJ443" s="48"/>
      <c r="BK443" s="49"/>
      <c r="BL443" s="48"/>
    </row>
    <row r="444" spans="1:64" ht="15">
      <c r="A444" s="64" t="s">
        <v>308</v>
      </c>
      <c r="B444" s="64" t="s">
        <v>309</v>
      </c>
      <c r="C444" s="65" t="s">
        <v>3748</v>
      </c>
      <c r="D444" s="66">
        <v>4.166666666666667</v>
      </c>
      <c r="E444" s="67" t="s">
        <v>136</v>
      </c>
      <c r="F444" s="68">
        <v>31.166666666666668</v>
      </c>
      <c r="G444" s="65"/>
      <c r="H444" s="69"/>
      <c r="I444" s="70"/>
      <c r="J444" s="70"/>
      <c r="K444" s="34" t="s">
        <v>66</v>
      </c>
      <c r="L444" s="77">
        <v>444</v>
      </c>
      <c r="M444" s="77"/>
      <c r="N444" s="72"/>
      <c r="O444" s="79" t="s">
        <v>418</v>
      </c>
      <c r="P444" s="81">
        <v>43545.527233796296</v>
      </c>
      <c r="Q444" s="79" t="s">
        <v>547</v>
      </c>
      <c r="R444" s="82" t="s">
        <v>610</v>
      </c>
      <c r="S444" s="79" t="s">
        <v>677</v>
      </c>
      <c r="T444" s="79"/>
      <c r="U444" s="79"/>
      <c r="V444" s="82" t="s">
        <v>830</v>
      </c>
      <c r="W444" s="81">
        <v>43545.527233796296</v>
      </c>
      <c r="X444" s="82" t="s">
        <v>994</v>
      </c>
      <c r="Y444" s="79"/>
      <c r="Z444" s="79"/>
      <c r="AA444" s="85" t="s">
        <v>1217</v>
      </c>
      <c r="AB444" s="79"/>
      <c r="AC444" s="79" t="b">
        <v>0</v>
      </c>
      <c r="AD444" s="79">
        <v>0</v>
      </c>
      <c r="AE444" s="85" t="s">
        <v>1289</v>
      </c>
      <c r="AF444" s="79" t="b">
        <v>0</v>
      </c>
      <c r="AG444" s="79" t="s">
        <v>1302</v>
      </c>
      <c r="AH444" s="79"/>
      <c r="AI444" s="85" t="s">
        <v>1289</v>
      </c>
      <c r="AJ444" s="79" t="b">
        <v>0</v>
      </c>
      <c r="AK444" s="79">
        <v>1</v>
      </c>
      <c r="AL444" s="85" t="s">
        <v>1289</v>
      </c>
      <c r="AM444" s="79" t="s">
        <v>1315</v>
      </c>
      <c r="AN444" s="79" t="b">
        <v>0</v>
      </c>
      <c r="AO444" s="85" t="s">
        <v>1217</v>
      </c>
      <c r="AP444" s="79" t="s">
        <v>176</v>
      </c>
      <c r="AQ444" s="79">
        <v>0</v>
      </c>
      <c r="AR444" s="79">
        <v>0</v>
      </c>
      <c r="AS444" s="79"/>
      <c r="AT444" s="79"/>
      <c r="AU444" s="79"/>
      <c r="AV444" s="79"/>
      <c r="AW444" s="79"/>
      <c r="AX444" s="79"/>
      <c r="AY444" s="79"/>
      <c r="AZ444" s="79"/>
      <c r="BA444">
        <v>2</v>
      </c>
      <c r="BB444" s="78" t="str">
        <f>REPLACE(INDEX(GroupVertices[Group],MATCH(Edges[[#This Row],[Vertex 1]],GroupVertices[Vertex],0)),1,1,"")</f>
        <v>2</v>
      </c>
      <c r="BC444" s="78" t="str">
        <f>REPLACE(INDEX(GroupVertices[Group],MATCH(Edges[[#This Row],[Vertex 2]],GroupVertices[Vertex],0)),1,1,"")</f>
        <v>2</v>
      </c>
      <c r="BD444" s="48">
        <v>0</v>
      </c>
      <c r="BE444" s="49">
        <v>0</v>
      </c>
      <c r="BF444" s="48">
        <v>0</v>
      </c>
      <c r="BG444" s="49">
        <v>0</v>
      </c>
      <c r="BH444" s="48">
        <v>0</v>
      </c>
      <c r="BI444" s="49">
        <v>0</v>
      </c>
      <c r="BJ444" s="48">
        <v>14</v>
      </c>
      <c r="BK444" s="49">
        <v>100</v>
      </c>
      <c r="BL444" s="48">
        <v>14</v>
      </c>
    </row>
    <row r="445" spans="1:64" ht="15">
      <c r="A445" s="64" t="s">
        <v>292</v>
      </c>
      <c r="B445" s="64" t="s">
        <v>308</v>
      </c>
      <c r="C445" s="65" t="s">
        <v>3748</v>
      </c>
      <c r="D445" s="66">
        <v>4.166666666666667</v>
      </c>
      <c r="E445" s="67" t="s">
        <v>136</v>
      </c>
      <c r="F445" s="68">
        <v>31.166666666666668</v>
      </c>
      <c r="G445" s="65"/>
      <c r="H445" s="69"/>
      <c r="I445" s="70"/>
      <c r="J445" s="70"/>
      <c r="K445" s="34" t="s">
        <v>66</v>
      </c>
      <c r="L445" s="77">
        <v>445</v>
      </c>
      <c r="M445" s="77"/>
      <c r="N445" s="72"/>
      <c r="O445" s="79" t="s">
        <v>418</v>
      </c>
      <c r="P445" s="81">
        <v>43503.62459490741</v>
      </c>
      <c r="Q445" s="79" t="s">
        <v>528</v>
      </c>
      <c r="R445" s="82" t="s">
        <v>642</v>
      </c>
      <c r="S445" s="79" t="s">
        <v>677</v>
      </c>
      <c r="T445" s="79"/>
      <c r="U445" s="79"/>
      <c r="V445" s="82" t="s">
        <v>816</v>
      </c>
      <c r="W445" s="81">
        <v>43503.62459490741</v>
      </c>
      <c r="X445" s="82" t="s">
        <v>995</v>
      </c>
      <c r="Y445" s="79"/>
      <c r="Z445" s="79"/>
      <c r="AA445" s="85" t="s">
        <v>1218</v>
      </c>
      <c r="AB445" s="79"/>
      <c r="AC445" s="79" t="b">
        <v>0</v>
      </c>
      <c r="AD445" s="79">
        <v>0</v>
      </c>
      <c r="AE445" s="85" t="s">
        <v>1289</v>
      </c>
      <c r="AF445" s="79" t="b">
        <v>0</v>
      </c>
      <c r="AG445" s="79" t="s">
        <v>1302</v>
      </c>
      <c r="AH445" s="79"/>
      <c r="AI445" s="85" t="s">
        <v>1289</v>
      </c>
      <c r="AJ445" s="79" t="b">
        <v>0</v>
      </c>
      <c r="AK445" s="79">
        <v>3</v>
      </c>
      <c r="AL445" s="85" t="s">
        <v>1216</v>
      </c>
      <c r="AM445" s="79" t="s">
        <v>1307</v>
      </c>
      <c r="AN445" s="79" t="b">
        <v>0</v>
      </c>
      <c r="AO445" s="85" t="s">
        <v>1216</v>
      </c>
      <c r="AP445" s="79" t="s">
        <v>176</v>
      </c>
      <c r="AQ445" s="79">
        <v>0</v>
      </c>
      <c r="AR445" s="79">
        <v>0</v>
      </c>
      <c r="AS445" s="79"/>
      <c r="AT445" s="79"/>
      <c r="AU445" s="79"/>
      <c r="AV445" s="79"/>
      <c r="AW445" s="79"/>
      <c r="AX445" s="79"/>
      <c r="AY445" s="79"/>
      <c r="AZ445" s="79"/>
      <c r="BA445">
        <v>2</v>
      </c>
      <c r="BB445" s="78" t="str">
        <f>REPLACE(INDEX(GroupVertices[Group],MATCH(Edges[[#This Row],[Vertex 1]],GroupVertices[Vertex],0)),1,1,"")</f>
        <v>1</v>
      </c>
      <c r="BC445" s="78" t="str">
        <f>REPLACE(INDEX(GroupVertices[Group],MATCH(Edges[[#This Row],[Vertex 2]],GroupVertices[Vertex],0)),1,1,"")</f>
        <v>2</v>
      </c>
      <c r="BD445" s="48">
        <v>0</v>
      </c>
      <c r="BE445" s="49">
        <v>0</v>
      </c>
      <c r="BF445" s="48">
        <v>0</v>
      </c>
      <c r="BG445" s="49">
        <v>0</v>
      </c>
      <c r="BH445" s="48">
        <v>0</v>
      </c>
      <c r="BI445" s="49">
        <v>0</v>
      </c>
      <c r="BJ445" s="48">
        <v>14</v>
      </c>
      <c r="BK445" s="49">
        <v>100</v>
      </c>
      <c r="BL445" s="48">
        <v>14</v>
      </c>
    </row>
    <row r="446" spans="1:64" ht="15">
      <c r="A446" s="64" t="s">
        <v>292</v>
      </c>
      <c r="B446" s="64" t="s">
        <v>308</v>
      </c>
      <c r="C446" s="65" t="s">
        <v>3748</v>
      </c>
      <c r="D446" s="66">
        <v>4.166666666666667</v>
      </c>
      <c r="E446" s="67" t="s">
        <v>136</v>
      </c>
      <c r="F446" s="68">
        <v>31.166666666666668</v>
      </c>
      <c r="G446" s="65"/>
      <c r="H446" s="69"/>
      <c r="I446" s="70"/>
      <c r="J446" s="70"/>
      <c r="K446" s="34" t="s">
        <v>66</v>
      </c>
      <c r="L446" s="77">
        <v>446</v>
      </c>
      <c r="M446" s="77"/>
      <c r="N446" s="72"/>
      <c r="O446" s="79" t="s">
        <v>418</v>
      </c>
      <c r="P446" s="81">
        <v>43545.58883101852</v>
      </c>
      <c r="Q446" s="79" t="s">
        <v>451</v>
      </c>
      <c r="R446" s="82" t="s">
        <v>610</v>
      </c>
      <c r="S446" s="79" t="s">
        <v>677</v>
      </c>
      <c r="T446" s="79"/>
      <c r="U446" s="79"/>
      <c r="V446" s="82" t="s">
        <v>816</v>
      </c>
      <c r="W446" s="81">
        <v>43545.58883101852</v>
      </c>
      <c r="X446" s="82" t="s">
        <v>996</v>
      </c>
      <c r="Y446" s="79"/>
      <c r="Z446" s="79"/>
      <c r="AA446" s="85" t="s">
        <v>1219</v>
      </c>
      <c r="AB446" s="79"/>
      <c r="AC446" s="79" t="b">
        <v>0</v>
      </c>
      <c r="AD446" s="79">
        <v>0</v>
      </c>
      <c r="AE446" s="85" t="s">
        <v>1289</v>
      </c>
      <c r="AF446" s="79" t="b">
        <v>0</v>
      </c>
      <c r="AG446" s="79" t="s">
        <v>1302</v>
      </c>
      <c r="AH446" s="79"/>
      <c r="AI446" s="85" t="s">
        <v>1289</v>
      </c>
      <c r="AJ446" s="79" t="b">
        <v>0</v>
      </c>
      <c r="AK446" s="79">
        <v>1</v>
      </c>
      <c r="AL446" s="85" t="s">
        <v>1217</v>
      </c>
      <c r="AM446" s="79" t="s">
        <v>1307</v>
      </c>
      <c r="AN446" s="79" t="b">
        <v>0</v>
      </c>
      <c r="AO446" s="85" t="s">
        <v>1217</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1</v>
      </c>
      <c r="BC446" s="78" t="str">
        <f>REPLACE(INDEX(GroupVertices[Group],MATCH(Edges[[#This Row],[Vertex 2]],GroupVertices[Vertex],0)),1,1,"")</f>
        <v>2</v>
      </c>
      <c r="BD446" s="48">
        <v>0</v>
      </c>
      <c r="BE446" s="49">
        <v>0</v>
      </c>
      <c r="BF446" s="48">
        <v>0</v>
      </c>
      <c r="BG446" s="49">
        <v>0</v>
      </c>
      <c r="BH446" s="48">
        <v>0</v>
      </c>
      <c r="BI446" s="49">
        <v>0</v>
      </c>
      <c r="BJ446" s="48">
        <v>16</v>
      </c>
      <c r="BK446" s="49">
        <v>100</v>
      </c>
      <c r="BL446" s="48">
        <v>16</v>
      </c>
    </row>
    <row r="447" spans="1:64" ht="15">
      <c r="A447" s="64" t="s">
        <v>303</v>
      </c>
      <c r="B447" s="64" t="s">
        <v>308</v>
      </c>
      <c r="C447" s="65" t="s">
        <v>3748</v>
      </c>
      <c r="D447" s="66">
        <v>4.166666666666667</v>
      </c>
      <c r="E447" s="67" t="s">
        <v>136</v>
      </c>
      <c r="F447" s="68">
        <v>31.166666666666668</v>
      </c>
      <c r="G447" s="65"/>
      <c r="H447" s="69"/>
      <c r="I447" s="70"/>
      <c r="J447" s="70"/>
      <c r="K447" s="34" t="s">
        <v>65</v>
      </c>
      <c r="L447" s="77">
        <v>447</v>
      </c>
      <c r="M447" s="77"/>
      <c r="N447" s="72"/>
      <c r="O447" s="79" t="s">
        <v>418</v>
      </c>
      <c r="P447" s="81">
        <v>43503.62621527778</v>
      </c>
      <c r="Q447" s="79" t="s">
        <v>528</v>
      </c>
      <c r="R447" s="82" t="s">
        <v>642</v>
      </c>
      <c r="S447" s="79" t="s">
        <v>677</v>
      </c>
      <c r="T447" s="79"/>
      <c r="U447" s="79"/>
      <c r="V447" s="82" t="s">
        <v>825</v>
      </c>
      <c r="W447" s="81">
        <v>43503.62621527778</v>
      </c>
      <c r="X447" s="82" t="s">
        <v>997</v>
      </c>
      <c r="Y447" s="79"/>
      <c r="Z447" s="79"/>
      <c r="AA447" s="85" t="s">
        <v>1220</v>
      </c>
      <c r="AB447" s="79"/>
      <c r="AC447" s="79" t="b">
        <v>0</v>
      </c>
      <c r="AD447" s="79">
        <v>0</v>
      </c>
      <c r="AE447" s="85" t="s">
        <v>1289</v>
      </c>
      <c r="AF447" s="79" t="b">
        <v>0</v>
      </c>
      <c r="AG447" s="79" t="s">
        <v>1302</v>
      </c>
      <c r="AH447" s="79"/>
      <c r="AI447" s="85" t="s">
        <v>1289</v>
      </c>
      <c r="AJ447" s="79" t="b">
        <v>0</v>
      </c>
      <c r="AK447" s="79">
        <v>3</v>
      </c>
      <c r="AL447" s="85" t="s">
        <v>1216</v>
      </c>
      <c r="AM447" s="79" t="s">
        <v>1304</v>
      </c>
      <c r="AN447" s="79" t="b">
        <v>0</v>
      </c>
      <c r="AO447" s="85" t="s">
        <v>1216</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2</v>
      </c>
      <c r="BC447" s="78" t="str">
        <f>REPLACE(INDEX(GroupVertices[Group],MATCH(Edges[[#This Row],[Vertex 2]],GroupVertices[Vertex],0)),1,1,"")</f>
        <v>2</v>
      </c>
      <c r="BD447" s="48">
        <v>0</v>
      </c>
      <c r="BE447" s="49">
        <v>0</v>
      </c>
      <c r="BF447" s="48">
        <v>0</v>
      </c>
      <c r="BG447" s="49">
        <v>0</v>
      </c>
      <c r="BH447" s="48">
        <v>0</v>
      </c>
      <c r="BI447" s="49">
        <v>0</v>
      </c>
      <c r="BJ447" s="48">
        <v>14</v>
      </c>
      <c r="BK447" s="49">
        <v>100</v>
      </c>
      <c r="BL447" s="48">
        <v>14</v>
      </c>
    </row>
    <row r="448" spans="1:64" ht="15">
      <c r="A448" s="64" t="s">
        <v>303</v>
      </c>
      <c r="B448" s="64" t="s">
        <v>308</v>
      </c>
      <c r="C448" s="65" t="s">
        <v>3748</v>
      </c>
      <c r="D448" s="66">
        <v>4.166666666666667</v>
      </c>
      <c r="E448" s="67" t="s">
        <v>136</v>
      </c>
      <c r="F448" s="68">
        <v>31.166666666666668</v>
      </c>
      <c r="G448" s="65"/>
      <c r="H448" s="69"/>
      <c r="I448" s="70"/>
      <c r="J448" s="70"/>
      <c r="K448" s="34" t="s">
        <v>65</v>
      </c>
      <c r="L448" s="77">
        <v>448</v>
      </c>
      <c r="M448" s="77"/>
      <c r="N448" s="72"/>
      <c r="O448" s="79" t="s">
        <v>418</v>
      </c>
      <c r="P448" s="81">
        <v>43546.001122685186</v>
      </c>
      <c r="Q448" s="79" t="s">
        <v>451</v>
      </c>
      <c r="R448" s="82" t="s">
        <v>610</v>
      </c>
      <c r="S448" s="79" t="s">
        <v>677</v>
      </c>
      <c r="T448" s="79"/>
      <c r="U448" s="79"/>
      <c r="V448" s="82" t="s">
        <v>825</v>
      </c>
      <c r="W448" s="81">
        <v>43546.001122685186</v>
      </c>
      <c r="X448" s="82" t="s">
        <v>998</v>
      </c>
      <c r="Y448" s="79"/>
      <c r="Z448" s="79"/>
      <c r="AA448" s="85" t="s">
        <v>1221</v>
      </c>
      <c r="AB448" s="79"/>
      <c r="AC448" s="79" t="b">
        <v>0</v>
      </c>
      <c r="AD448" s="79">
        <v>0</v>
      </c>
      <c r="AE448" s="85" t="s">
        <v>1289</v>
      </c>
      <c r="AF448" s="79" t="b">
        <v>0</v>
      </c>
      <c r="AG448" s="79" t="s">
        <v>1302</v>
      </c>
      <c r="AH448" s="79"/>
      <c r="AI448" s="85" t="s">
        <v>1289</v>
      </c>
      <c r="AJ448" s="79" t="b">
        <v>0</v>
      </c>
      <c r="AK448" s="79">
        <v>3</v>
      </c>
      <c r="AL448" s="85" t="s">
        <v>1217</v>
      </c>
      <c r="AM448" s="79" t="s">
        <v>1304</v>
      </c>
      <c r="AN448" s="79" t="b">
        <v>0</v>
      </c>
      <c r="AO448" s="85" t="s">
        <v>1217</v>
      </c>
      <c r="AP448" s="79" t="s">
        <v>176</v>
      </c>
      <c r="AQ448" s="79">
        <v>0</v>
      </c>
      <c r="AR448" s="79">
        <v>0</v>
      </c>
      <c r="AS448" s="79"/>
      <c r="AT448" s="79"/>
      <c r="AU448" s="79"/>
      <c r="AV448" s="79"/>
      <c r="AW448" s="79"/>
      <c r="AX448" s="79"/>
      <c r="AY448" s="79"/>
      <c r="AZ448" s="79"/>
      <c r="BA448">
        <v>2</v>
      </c>
      <c r="BB448" s="78" t="str">
        <f>REPLACE(INDEX(GroupVertices[Group],MATCH(Edges[[#This Row],[Vertex 1]],GroupVertices[Vertex],0)),1,1,"")</f>
        <v>2</v>
      </c>
      <c r="BC448" s="78" t="str">
        <f>REPLACE(INDEX(GroupVertices[Group],MATCH(Edges[[#This Row],[Vertex 2]],GroupVertices[Vertex],0)),1,1,"")</f>
        <v>2</v>
      </c>
      <c r="BD448" s="48">
        <v>0</v>
      </c>
      <c r="BE448" s="49">
        <v>0</v>
      </c>
      <c r="BF448" s="48">
        <v>0</v>
      </c>
      <c r="BG448" s="49">
        <v>0</v>
      </c>
      <c r="BH448" s="48">
        <v>0</v>
      </c>
      <c r="BI448" s="49">
        <v>0</v>
      </c>
      <c r="BJ448" s="48">
        <v>16</v>
      </c>
      <c r="BK448" s="49">
        <v>100</v>
      </c>
      <c r="BL448" s="48">
        <v>16</v>
      </c>
    </row>
    <row r="449" spans="1:64" ht="15">
      <c r="A449" s="64" t="s">
        <v>309</v>
      </c>
      <c r="B449" s="64" t="s">
        <v>308</v>
      </c>
      <c r="C449" s="65" t="s">
        <v>3747</v>
      </c>
      <c r="D449" s="66">
        <v>3</v>
      </c>
      <c r="E449" s="67" t="s">
        <v>132</v>
      </c>
      <c r="F449" s="68">
        <v>35</v>
      </c>
      <c r="G449" s="65"/>
      <c r="H449" s="69"/>
      <c r="I449" s="70"/>
      <c r="J449" s="70"/>
      <c r="K449" s="34" t="s">
        <v>66</v>
      </c>
      <c r="L449" s="77">
        <v>449</v>
      </c>
      <c r="M449" s="77"/>
      <c r="N449" s="72"/>
      <c r="O449" s="79" t="s">
        <v>418</v>
      </c>
      <c r="P449" s="81">
        <v>43546.73670138889</v>
      </c>
      <c r="Q449" s="79" t="s">
        <v>548</v>
      </c>
      <c r="R449" s="82" t="s">
        <v>610</v>
      </c>
      <c r="S449" s="79" t="s">
        <v>677</v>
      </c>
      <c r="T449" s="79"/>
      <c r="U449" s="79"/>
      <c r="V449" s="82" t="s">
        <v>831</v>
      </c>
      <c r="W449" s="81">
        <v>43546.73670138889</v>
      </c>
      <c r="X449" s="82" t="s">
        <v>999</v>
      </c>
      <c r="Y449" s="79"/>
      <c r="Z449" s="79"/>
      <c r="AA449" s="85" t="s">
        <v>1222</v>
      </c>
      <c r="AB449" s="79"/>
      <c r="AC449" s="79" t="b">
        <v>0</v>
      </c>
      <c r="AD449" s="79">
        <v>4</v>
      </c>
      <c r="AE449" s="85" t="s">
        <v>1289</v>
      </c>
      <c r="AF449" s="79" t="b">
        <v>0</v>
      </c>
      <c r="AG449" s="79" t="s">
        <v>1302</v>
      </c>
      <c r="AH449" s="79"/>
      <c r="AI449" s="85" t="s">
        <v>1289</v>
      </c>
      <c r="AJ449" s="79" t="b">
        <v>0</v>
      </c>
      <c r="AK449" s="79">
        <v>0</v>
      </c>
      <c r="AL449" s="85" t="s">
        <v>1289</v>
      </c>
      <c r="AM449" s="79" t="s">
        <v>1307</v>
      </c>
      <c r="AN449" s="79" t="b">
        <v>0</v>
      </c>
      <c r="AO449" s="85" t="s">
        <v>1222</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2</v>
      </c>
      <c r="BC449" s="78" t="str">
        <f>REPLACE(INDEX(GroupVertices[Group],MATCH(Edges[[#This Row],[Vertex 2]],GroupVertices[Vertex],0)),1,1,"")</f>
        <v>2</v>
      </c>
      <c r="BD449" s="48">
        <v>0</v>
      </c>
      <c r="BE449" s="49">
        <v>0</v>
      </c>
      <c r="BF449" s="48">
        <v>0</v>
      </c>
      <c r="BG449" s="49">
        <v>0</v>
      </c>
      <c r="BH449" s="48">
        <v>0</v>
      </c>
      <c r="BI449" s="49">
        <v>0</v>
      </c>
      <c r="BJ449" s="48">
        <v>15</v>
      </c>
      <c r="BK449" s="49">
        <v>100</v>
      </c>
      <c r="BL449" s="48">
        <v>15</v>
      </c>
    </row>
    <row r="450" spans="1:64" ht="15">
      <c r="A450" s="64" t="s">
        <v>297</v>
      </c>
      <c r="B450" s="64" t="s">
        <v>309</v>
      </c>
      <c r="C450" s="65" t="s">
        <v>3747</v>
      </c>
      <c r="D450" s="66">
        <v>3</v>
      </c>
      <c r="E450" s="67" t="s">
        <v>132</v>
      </c>
      <c r="F450" s="68">
        <v>35</v>
      </c>
      <c r="G450" s="65"/>
      <c r="H450" s="69"/>
      <c r="I450" s="70"/>
      <c r="J450" s="70"/>
      <c r="K450" s="34" t="s">
        <v>66</v>
      </c>
      <c r="L450" s="77">
        <v>450</v>
      </c>
      <c r="M450" s="77"/>
      <c r="N450" s="72"/>
      <c r="O450" s="79" t="s">
        <v>418</v>
      </c>
      <c r="P450" s="81">
        <v>43566.80600694445</v>
      </c>
      <c r="Q450" s="79" t="s">
        <v>508</v>
      </c>
      <c r="R450" s="82" t="s">
        <v>640</v>
      </c>
      <c r="S450" s="79" t="s">
        <v>694</v>
      </c>
      <c r="T450" s="79" t="s">
        <v>717</v>
      </c>
      <c r="U450" s="79"/>
      <c r="V450" s="82" t="s">
        <v>820</v>
      </c>
      <c r="W450" s="81">
        <v>43566.80600694445</v>
      </c>
      <c r="X450" s="82" t="s">
        <v>945</v>
      </c>
      <c r="Y450" s="79"/>
      <c r="Z450" s="79"/>
      <c r="AA450" s="85" t="s">
        <v>1168</v>
      </c>
      <c r="AB450" s="79"/>
      <c r="AC450" s="79" t="b">
        <v>0</v>
      </c>
      <c r="AD450" s="79">
        <v>1</v>
      </c>
      <c r="AE450" s="85" t="s">
        <v>1289</v>
      </c>
      <c r="AF450" s="79" t="b">
        <v>0</v>
      </c>
      <c r="AG450" s="79" t="s">
        <v>1302</v>
      </c>
      <c r="AH450" s="79"/>
      <c r="AI450" s="85" t="s">
        <v>1289</v>
      </c>
      <c r="AJ450" s="79" t="b">
        <v>0</v>
      </c>
      <c r="AK450" s="79">
        <v>2</v>
      </c>
      <c r="AL450" s="85" t="s">
        <v>1289</v>
      </c>
      <c r="AM450" s="79" t="s">
        <v>1304</v>
      </c>
      <c r="AN450" s="79" t="b">
        <v>0</v>
      </c>
      <c r="AO450" s="85" t="s">
        <v>1168</v>
      </c>
      <c r="AP450" s="79" t="s">
        <v>1320</v>
      </c>
      <c r="AQ450" s="79">
        <v>0</v>
      </c>
      <c r="AR450" s="79">
        <v>0</v>
      </c>
      <c r="AS450" s="79"/>
      <c r="AT450" s="79"/>
      <c r="AU450" s="79"/>
      <c r="AV450" s="79"/>
      <c r="AW450" s="79"/>
      <c r="AX450" s="79"/>
      <c r="AY450" s="79"/>
      <c r="AZ450" s="79"/>
      <c r="BA450">
        <v>1</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294</v>
      </c>
      <c r="B451" s="64" t="s">
        <v>297</v>
      </c>
      <c r="C451" s="65" t="s">
        <v>3747</v>
      </c>
      <c r="D451" s="66">
        <v>3</v>
      </c>
      <c r="E451" s="67" t="s">
        <v>132</v>
      </c>
      <c r="F451" s="68">
        <v>35</v>
      </c>
      <c r="G451" s="65"/>
      <c r="H451" s="69"/>
      <c r="I451" s="70"/>
      <c r="J451" s="70"/>
      <c r="K451" s="34" t="s">
        <v>65</v>
      </c>
      <c r="L451" s="77">
        <v>451</v>
      </c>
      <c r="M451" s="77"/>
      <c r="N451" s="72"/>
      <c r="O451" s="79" t="s">
        <v>418</v>
      </c>
      <c r="P451" s="81">
        <v>43549.91563657407</v>
      </c>
      <c r="Q451" s="79" t="s">
        <v>549</v>
      </c>
      <c r="R451" s="82" t="s">
        <v>652</v>
      </c>
      <c r="S451" s="79" t="s">
        <v>671</v>
      </c>
      <c r="T451" s="79"/>
      <c r="U451" s="79"/>
      <c r="V451" s="82" t="s">
        <v>818</v>
      </c>
      <c r="W451" s="81">
        <v>43549.91563657407</v>
      </c>
      <c r="X451" s="82" t="s">
        <v>1000</v>
      </c>
      <c r="Y451" s="79"/>
      <c r="Z451" s="79"/>
      <c r="AA451" s="85" t="s">
        <v>1223</v>
      </c>
      <c r="AB451" s="79"/>
      <c r="AC451" s="79" t="b">
        <v>0</v>
      </c>
      <c r="AD451" s="79">
        <v>0</v>
      </c>
      <c r="AE451" s="85" t="s">
        <v>1289</v>
      </c>
      <c r="AF451" s="79" t="b">
        <v>0</v>
      </c>
      <c r="AG451" s="79" t="s">
        <v>1302</v>
      </c>
      <c r="AH451" s="79"/>
      <c r="AI451" s="85" t="s">
        <v>1289</v>
      </c>
      <c r="AJ451" s="79" t="b">
        <v>0</v>
      </c>
      <c r="AK451" s="79">
        <v>0</v>
      </c>
      <c r="AL451" s="85" t="s">
        <v>1289</v>
      </c>
      <c r="AM451" s="79" t="s">
        <v>1308</v>
      </c>
      <c r="AN451" s="79" t="b">
        <v>0</v>
      </c>
      <c r="AO451" s="85" t="s">
        <v>1223</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2</v>
      </c>
      <c r="BD451" s="48"/>
      <c r="BE451" s="49"/>
      <c r="BF451" s="48"/>
      <c r="BG451" s="49"/>
      <c r="BH451" s="48"/>
      <c r="BI451" s="49"/>
      <c r="BJ451" s="48"/>
      <c r="BK451" s="49"/>
      <c r="BL451" s="48"/>
    </row>
    <row r="452" spans="1:64" ht="15">
      <c r="A452" s="64" t="s">
        <v>292</v>
      </c>
      <c r="B452" s="64" t="s">
        <v>297</v>
      </c>
      <c r="C452" s="65" t="s">
        <v>3750</v>
      </c>
      <c r="D452" s="66">
        <v>5.333333333333334</v>
      </c>
      <c r="E452" s="67" t="s">
        <v>136</v>
      </c>
      <c r="F452" s="68">
        <v>27.333333333333332</v>
      </c>
      <c r="G452" s="65"/>
      <c r="H452" s="69"/>
      <c r="I452" s="70"/>
      <c r="J452" s="70"/>
      <c r="K452" s="34" t="s">
        <v>65</v>
      </c>
      <c r="L452" s="77">
        <v>452</v>
      </c>
      <c r="M452" s="77"/>
      <c r="N452" s="72"/>
      <c r="O452" s="79" t="s">
        <v>418</v>
      </c>
      <c r="P452" s="81">
        <v>43556.789930555555</v>
      </c>
      <c r="Q452" s="79" t="s">
        <v>550</v>
      </c>
      <c r="R452" s="79"/>
      <c r="S452" s="79"/>
      <c r="T452" s="79"/>
      <c r="U452" s="79"/>
      <c r="V452" s="82" t="s">
        <v>816</v>
      </c>
      <c r="W452" s="81">
        <v>43556.789930555555</v>
      </c>
      <c r="X452" s="82" t="s">
        <v>1001</v>
      </c>
      <c r="Y452" s="79"/>
      <c r="Z452" s="79"/>
      <c r="AA452" s="85" t="s">
        <v>1224</v>
      </c>
      <c r="AB452" s="79"/>
      <c r="AC452" s="79" t="b">
        <v>0</v>
      </c>
      <c r="AD452" s="79">
        <v>0</v>
      </c>
      <c r="AE452" s="85" t="s">
        <v>1289</v>
      </c>
      <c r="AF452" s="79" t="b">
        <v>0</v>
      </c>
      <c r="AG452" s="79" t="s">
        <v>1302</v>
      </c>
      <c r="AH452" s="79"/>
      <c r="AI452" s="85" t="s">
        <v>1289</v>
      </c>
      <c r="AJ452" s="79" t="b">
        <v>0</v>
      </c>
      <c r="AK452" s="79">
        <v>2</v>
      </c>
      <c r="AL452" s="85" t="s">
        <v>1223</v>
      </c>
      <c r="AM452" s="79" t="s">
        <v>1307</v>
      </c>
      <c r="AN452" s="79" t="b">
        <v>0</v>
      </c>
      <c r="AO452" s="85" t="s">
        <v>1223</v>
      </c>
      <c r="AP452" s="79" t="s">
        <v>176</v>
      </c>
      <c r="AQ452" s="79">
        <v>0</v>
      </c>
      <c r="AR452" s="79">
        <v>0</v>
      </c>
      <c r="AS452" s="79"/>
      <c r="AT452" s="79"/>
      <c r="AU452" s="79"/>
      <c r="AV452" s="79"/>
      <c r="AW452" s="79"/>
      <c r="AX452" s="79"/>
      <c r="AY452" s="79"/>
      <c r="AZ452" s="79"/>
      <c r="BA452">
        <v>3</v>
      </c>
      <c r="BB452" s="78" t="str">
        <f>REPLACE(INDEX(GroupVertices[Group],MATCH(Edges[[#This Row],[Vertex 1]],GroupVertices[Vertex],0)),1,1,"")</f>
        <v>1</v>
      </c>
      <c r="BC452" s="78" t="str">
        <f>REPLACE(INDEX(GroupVertices[Group],MATCH(Edges[[#This Row],[Vertex 2]],GroupVertices[Vertex],0)),1,1,"")</f>
        <v>2</v>
      </c>
      <c r="BD452" s="48"/>
      <c r="BE452" s="49"/>
      <c r="BF452" s="48"/>
      <c r="BG452" s="49"/>
      <c r="BH452" s="48"/>
      <c r="BI452" s="49"/>
      <c r="BJ452" s="48"/>
      <c r="BK452" s="49"/>
      <c r="BL452" s="48"/>
    </row>
    <row r="453" spans="1:64" ht="15">
      <c r="A453" s="64" t="s">
        <v>292</v>
      </c>
      <c r="B453" s="64" t="s">
        <v>297</v>
      </c>
      <c r="C453" s="65" t="s">
        <v>3750</v>
      </c>
      <c r="D453" s="66">
        <v>5.333333333333334</v>
      </c>
      <c r="E453" s="67" t="s">
        <v>136</v>
      </c>
      <c r="F453" s="68">
        <v>27.333333333333332</v>
      </c>
      <c r="G453" s="65"/>
      <c r="H453" s="69"/>
      <c r="I453" s="70"/>
      <c r="J453" s="70"/>
      <c r="K453" s="34" t="s">
        <v>65</v>
      </c>
      <c r="L453" s="77">
        <v>453</v>
      </c>
      <c r="M453" s="77"/>
      <c r="N453" s="72"/>
      <c r="O453" s="79" t="s">
        <v>418</v>
      </c>
      <c r="P453" s="81">
        <v>43565.798622685186</v>
      </c>
      <c r="Q453" s="79" t="s">
        <v>551</v>
      </c>
      <c r="R453" s="79"/>
      <c r="S453" s="79"/>
      <c r="T453" s="79"/>
      <c r="U453" s="79"/>
      <c r="V453" s="82" t="s">
        <v>816</v>
      </c>
      <c r="W453" s="81">
        <v>43565.798622685186</v>
      </c>
      <c r="X453" s="82" t="s">
        <v>1002</v>
      </c>
      <c r="Y453" s="79"/>
      <c r="Z453" s="79"/>
      <c r="AA453" s="85" t="s">
        <v>1225</v>
      </c>
      <c r="AB453" s="79"/>
      <c r="AC453" s="79" t="b">
        <v>0</v>
      </c>
      <c r="AD453" s="79">
        <v>0</v>
      </c>
      <c r="AE453" s="85" t="s">
        <v>1289</v>
      </c>
      <c r="AF453" s="79" t="b">
        <v>0</v>
      </c>
      <c r="AG453" s="79" t="s">
        <v>1302</v>
      </c>
      <c r="AH453" s="79"/>
      <c r="AI453" s="85" t="s">
        <v>1289</v>
      </c>
      <c r="AJ453" s="79" t="b">
        <v>0</v>
      </c>
      <c r="AK453" s="79">
        <v>1</v>
      </c>
      <c r="AL453" s="85" t="s">
        <v>1211</v>
      </c>
      <c r="AM453" s="79" t="s">
        <v>1312</v>
      </c>
      <c r="AN453" s="79" t="b">
        <v>0</v>
      </c>
      <c r="AO453" s="85" t="s">
        <v>1211</v>
      </c>
      <c r="AP453" s="79" t="s">
        <v>176</v>
      </c>
      <c r="AQ453" s="79">
        <v>0</v>
      </c>
      <c r="AR453" s="79">
        <v>0</v>
      </c>
      <c r="AS453" s="79"/>
      <c r="AT453" s="79"/>
      <c r="AU453" s="79"/>
      <c r="AV453" s="79"/>
      <c r="AW453" s="79"/>
      <c r="AX453" s="79"/>
      <c r="AY453" s="79"/>
      <c r="AZ453" s="79"/>
      <c r="BA453">
        <v>3</v>
      </c>
      <c r="BB453" s="78" t="str">
        <f>REPLACE(INDEX(GroupVertices[Group],MATCH(Edges[[#This Row],[Vertex 1]],GroupVertices[Vertex],0)),1,1,"")</f>
        <v>1</v>
      </c>
      <c r="BC453" s="78" t="str">
        <f>REPLACE(INDEX(GroupVertices[Group],MATCH(Edges[[#This Row],[Vertex 2]],GroupVertices[Vertex],0)),1,1,"")</f>
        <v>2</v>
      </c>
      <c r="BD453" s="48"/>
      <c r="BE453" s="49"/>
      <c r="BF453" s="48"/>
      <c r="BG453" s="49"/>
      <c r="BH453" s="48"/>
      <c r="BI453" s="49"/>
      <c r="BJ453" s="48"/>
      <c r="BK453" s="49"/>
      <c r="BL453" s="48"/>
    </row>
    <row r="454" spans="1:64" ht="15">
      <c r="A454" s="64" t="s">
        <v>292</v>
      </c>
      <c r="B454" s="64" t="s">
        <v>297</v>
      </c>
      <c r="C454" s="65" t="s">
        <v>3750</v>
      </c>
      <c r="D454" s="66">
        <v>5.333333333333334</v>
      </c>
      <c r="E454" s="67" t="s">
        <v>136</v>
      </c>
      <c r="F454" s="68">
        <v>27.333333333333332</v>
      </c>
      <c r="G454" s="65"/>
      <c r="H454" s="69"/>
      <c r="I454" s="70"/>
      <c r="J454" s="70"/>
      <c r="K454" s="34" t="s">
        <v>65</v>
      </c>
      <c r="L454" s="77">
        <v>454</v>
      </c>
      <c r="M454" s="77"/>
      <c r="N454" s="72"/>
      <c r="O454" s="79" t="s">
        <v>418</v>
      </c>
      <c r="P454" s="81">
        <v>43566.83755787037</v>
      </c>
      <c r="Q454" s="79" t="s">
        <v>509</v>
      </c>
      <c r="R454" s="79"/>
      <c r="S454" s="79"/>
      <c r="T454" s="79" t="s">
        <v>717</v>
      </c>
      <c r="U454" s="79"/>
      <c r="V454" s="82" t="s">
        <v>816</v>
      </c>
      <c r="W454" s="81">
        <v>43566.83755787037</v>
      </c>
      <c r="X454" s="82" t="s">
        <v>946</v>
      </c>
      <c r="Y454" s="79"/>
      <c r="Z454" s="79"/>
      <c r="AA454" s="85" t="s">
        <v>1169</v>
      </c>
      <c r="AB454" s="79"/>
      <c r="AC454" s="79" t="b">
        <v>0</v>
      </c>
      <c r="AD454" s="79">
        <v>0</v>
      </c>
      <c r="AE454" s="85" t="s">
        <v>1289</v>
      </c>
      <c r="AF454" s="79" t="b">
        <v>0</v>
      </c>
      <c r="AG454" s="79" t="s">
        <v>1302</v>
      </c>
      <c r="AH454" s="79"/>
      <c r="AI454" s="85" t="s">
        <v>1289</v>
      </c>
      <c r="AJ454" s="79" t="b">
        <v>0</v>
      </c>
      <c r="AK454" s="79">
        <v>2</v>
      </c>
      <c r="AL454" s="85" t="s">
        <v>1168</v>
      </c>
      <c r="AM454" s="79" t="s">
        <v>1307</v>
      </c>
      <c r="AN454" s="79" t="b">
        <v>0</v>
      </c>
      <c r="AO454" s="85" t="s">
        <v>1168</v>
      </c>
      <c r="AP454" s="79" t="s">
        <v>176</v>
      </c>
      <c r="AQ454" s="79">
        <v>0</v>
      </c>
      <c r="AR454" s="79">
        <v>0</v>
      </c>
      <c r="AS454" s="79"/>
      <c r="AT454" s="79"/>
      <c r="AU454" s="79"/>
      <c r="AV454" s="79"/>
      <c r="AW454" s="79"/>
      <c r="AX454" s="79"/>
      <c r="AY454" s="79"/>
      <c r="AZ454" s="79"/>
      <c r="BA454">
        <v>3</v>
      </c>
      <c r="BB454" s="78" t="str">
        <f>REPLACE(INDEX(GroupVertices[Group],MATCH(Edges[[#This Row],[Vertex 1]],GroupVertices[Vertex],0)),1,1,"")</f>
        <v>1</v>
      </c>
      <c r="BC454" s="78" t="str">
        <f>REPLACE(INDEX(GroupVertices[Group],MATCH(Edges[[#This Row],[Vertex 2]],GroupVertices[Vertex],0)),1,1,"")</f>
        <v>2</v>
      </c>
      <c r="BD454" s="48"/>
      <c r="BE454" s="49"/>
      <c r="BF454" s="48"/>
      <c r="BG454" s="49"/>
      <c r="BH454" s="48"/>
      <c r="BI454" s="49"/>
      <c r="BJ454" s="48"/>
      <c r="BK454" s="49"/>
      <c r="BL454" s="48"/>
    </row>
    <row r="455" spans="1:64" ht="15">
      <c r="A455" s="64" t="s">
        <v>303</v>
      </c>
      <c r="B455" s="64" t="s">
        <v>297</v>
      </c>
      <c r="C455" s="65" t="s">
        <v>3747</v>
      </c>
      <c r="D455" s="66">
        <v>3</v>
      </c>
      <c r="E455" s="67" t="s">
        <v>132</v>
      </c>
      <c r="F455" s="68">
        <v>35</v>
      </c>
      <c r="G455" s="65"/>
      <c r="H455" s="69"/>
      <c r="I455" s="70"/>
      <c r="J455" s="70"/>
      <c r="K455" s="34" t="s">
        <v>65</v>
      </c>
      <c r="L455" s="77">
        <v>455</v>
      </c>
      <c r="M455" s="77"/>
      <c r="N455" s="72"/>
      <c r="O455" s="79" t="s">
        <v>418</v>
      </c>
      <c r="P455" s="81">
        <v>43565.10261574074</v>
      </c>
      <c r="Q455" s="79" t="s">
        <v>543</v>
      </c>
      <c r="R455" s="82" t="s">
        <v>652</v>
      </c>
      <c r="S455" s="79" t="s">
        <v>671</v>
      </c>
      <c r="T455" s="79" t="s">
        <v>721</v>
      </c>
      <c r="U455" s="79"/>
      <c r="V455" s="82" t="s">
        <v>825</v>
      </c>
      <c r="W455" s="81">
        <v>43565.10261574074</v>
      </c>
      <c r="X455" s="82" t="s">
        <v>988</v>
      </c>
      <c r="Y455" s="79"/>
      <c r="Z455" s="79"/>
      <c r="AA455" s="85" t="s">
        <v>1211</v>
      </c>
      <c r="AB455" s="79"/>
      <c r="AC455" s="79" t="b">
        <v>0</v>
      </c>
      <c r="AD455" s="79">
        <v>2</v>
      </c>
      <c r="AE455" s="85" t="s">
        <v>1289</v>
      </c>
      <c r="AF455" s="79" t="b">
        <v>0</v>
      </c>
      <c r="AG455" s="79" t="s">
        <v>1302</v>
      </c>
      <c r="AH455" s="79"/>
      <c r="AI455" s="85" t="s">
        <v>1289</v>
      </c>
      <c r="AJ455" s="79" t="b">
        <v>0</v>
      </c>
      <c r="AK455" s="79">
        <v>1</v>
      </c>
      <c r="AL455" s="85" t="s">
        <v>1289</v>
      </c>
      <c r="AM455" s="79" t="s">
        <v>1307</v>
      </c>
      <c r="AN455" s="79" t="b">
        <v>0</v>
      </c>
      <c r="AO455" s="85" t="s">
        <v>1211</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309</v>
      </c>
      <c r="B456" s="64" t="s">
        <v>297</v>
      </c>
      <c r="C456" s="65" t="s">
        <v>3747</v>
      </c>
      <c r="D456" s="66">
        <v>3</v>
      </c>
      <c r="E456" s="67" t="s">
        <v>132</v>
      </c>
      <c r="F456" s="68">
        <v>35</v>
      </c>
      <c r="G456" s="65"/>
      <c r="H456" s="69"/>
      <c r="I456" s="70"/>
      <c r="J456" s="70"/>
      <c r="K456" s="34" t="s">
        <v>66</v>
      </c>
      <c r="L456" s="77">
        <v>456</v>
      </c>
      <c r="M456" s="77"/>
      <c r="N456" s="72"/>
      <c r="O456" s="79" t="s">
        <v>418</v>
      </c>
      <c r="P456" s="81">
        <v>43552.76318287037</v>
      </c>
      <c r="Q456" s="79" t="s">
        <v>552</v>
      </c>
      <c r="R456" s="79"/>
      <c r="S456" s="79"/>
      <c r="T456" s="79"/>
      <c r="U456" s="79"/>
      <c r="V456" s="82" t="s">
        <v>831</v>
      </c>
      <c r="W456" s="81">
        <v>43552.76318287037</v>
      </c>
      <c r="X456" s="82" t="s">
        <v>1003</v>
      </c>
      <c r="Y456" s="79"/>
      <c r="Z456" s="79"/>
      <c r="AA456" s="85" t="s">
        <v>1226</v>
      </c>
      <c r="AB456" s="79"/>
      <c r="AC456" s="79" t="b">
        <v>0</v>
      </c>
      <c r="AD456" s="79">
        <v>0</v>
      </c>
      <c r="AE456" s="85" t="s">
        <v>1289</v>
      </c>
      <c r="AF456" s="79" t="b">
        <v>0</v>
      </c>
      <c r="AG456" s="79" t="s">
        <v>1302</v>
      </c>
      <c r="AH456" s="79"/>
      <c r="AI456" s="85" t="s">
        <v>1289</v>
      </c>
      <c r="AJ456" s="79" t="b">
        <v>0</v>
      </c>
      <c r="AK456" s="79">
        <v>1</v>
      </c>
      <c r="AL456" s="85" t="s">
        <v>1223</v>
      </c>
      <c r="AM456" s="79" t="s">
        <v>1304</v>
      </c>
      <c r="AN456" s="79" t="b">
        <v>0</v>
      </c>
      <c r="AO456" s="85" t="s">
        <v>1223</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294</v>
      </c>
      <c r="B457" s="64" t="s">
        <v>415</v>
      </c>
      <c r="C457" s="65" t="s">
        <v>3747</v>
      </c>
      <c r="D457" s="66">
        <v>3</v>
      </c>
      <c r="E457" s="67" t="s">
        <v>132</v>
      </c>
      <c r="F457" s="68">
        <v>35</v>
      </c>
      <c r="G457" s="65"/>
      <c r="H457" s="69"/>
      <c r="I457" s="70"/>
      <c r="J457" s="70"/>
      <c r="K457" s="34" t="s">
        <v>65</v>
      </c>
      <c r="L457" s="77">
        <v>457</v>
      </c>
      <c r="M457" s="77"/>
      <c r="N457" s="72"/>
      <c r="O457" s="79" t="s">
        <v>418</v>
      </c>
      <c r="P457" s="81">
        <v>43549.91563657407</v>
      </c>
      <c r="Q457" s="79" t="s">
        <v>549</v>
      </c>
      <c r="R457" s="82" t="s">
        <v>652</v>
      </c>
      <c r="S457" s="79" t="s">
        <v>671</v>
      </c>
      <c r="T457" s="79"/>
      <c r="U457" s="79"/>
      <c r="V457" s="82" t="s">
        <v>818</v>
      </c>
      <c r="W457" s="81">
        <v>43549.91563657407</v>
      </c>
      <c r="X457" s="82" t="s">
        <v>1000</v>
      </c>
      <c r="Y457" s="79"/>
      <c r="Z457" s="79"/>
      <c r="AA457" s="85" t="s">
        <v>1223</v>
      </c>
      <c r="AB457" s="79"/>
      <c r="AC457" s="79" t="b">
        <v>0</v>
      </c>
      <c r="AD457" s="79">
        <v>0</v>
      </c>
      <c r="AE457" s="85" t="s">
        <v>1289</v>
      </c>
      <c r="AF457" s="79" t="b">
        <v>0</v>
      </c>
      <c r="AG457" s="79" t="s">
        <v>1302</v>
      </c>
      <c r="AH457" s="79"/>
      <c r="AI457" s="85" t="s">
        <v>1289</v>
      </c>
      <c r="AJ457" s="79" t="b">
        <v>0</v>
      </c>
      <c r="AK457" s="79">
        <v>0</v>
      </c>
      <c r="AL457" s="85" t="s">
        <v>1289</v>
      </c>
      <c r="AM457" s="79" t="s">
        <v>1308</v>
      </c>
      <c r="AN457" s="79" t="b">
        <v>0</v>
      </c>
      <c r="AO457" s="85" t="s">
        <v>1223</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1</v>
      </c>
      <c r="BC457" s="78" t="str">
        <f>REPLACE(INDEX(GroupVertices[Group],MATCH(Edges[[#This Row],[Vertex 2]],GroupVertices[Vertex],0)),1,1,"")</f>
        <v>1</v>
      </c>
      <c r="BD457" s="48"/>
      <c r="BE457" s="49"/>
      <c r="BF457" s="48"/>
      <c r="BG457" s="49"/>
      <c r="BH457" s="48"/>
      <c r="BI457" s="49"/>
      <c r="BJ457" s="48"/>
      <c r="BK457" s="49"/>
      <c r="BL457" s="48"/>
    </row>
    <row r="458" spans="1:64" ht="15">
      <c r="A458" s="64" t="s">
        <v>292</v>
      </c>
      <c r="B458" s="64" t="s">
        <v>415</v>
      </c>
      <c r="C458" s="65" t="s">
        <v>3748</v>
      </c>
      <c r="D458" s="66">
        <v>4.166666666666667</v>
      </c>
      <c r="E458" s="67" t="s">
        <v>136</v>
      </c>
      <c r="F458" s="68">
        <v>31.166666666666668</v>
      </c>
      <c r="G458" s="65"/>
      <c r="H458" s="69"/>
      <c r="I458" s="70"/>
      <c r="J458" s="70"/>
      <c r="K458" s="34" t="s">
        <v>65</v>
      </c>
      <c r="L458" s="77">
        <v>458</v>
      </c>
      <c r="M458" s="77"/>
      <c r="N458" s="72"/>
      <c r="O458" s="79" t="s">
        <v>418</v>
      </c>
      <c r="P458" s="81">
        <v>43549.9071412037</v>
      </c>
      <c r="Q458" s="79" t="s">
        <v>553</v>
      </c>
      <c r="R458" s="82" t="s">
        <v>654</v>
      </c>
      <c r="S458" s="79" t="s">
        <v>676</v>
      </c>
      <c r="T458" s="79"/>
      <c r="U458" s="79"/>
      <c r="V458" s="82" t="s">
        <v>816</v>
      </c>
      <c r="W458" s="81">
        <v>43549.9071412037</v>
      </c>
      <c r="X458" s="82" t="s">
        <v>1004</v>
      </c>
      <c r="Y458" s="79"/>
      <c r="Z458" s="79"/>
      <c r="AA458" s="85" t="s">
        <v>1227</v>
      </c>
      <c r="AB458" s="79"/>
      <c r="AC458" s="79" t="b">
        <v>0</v>
      </c>
      <c r="AD458" s="79">
        <v>2</v>
      </c>
      <c r="AE458" s="85" t="s">
        <v>1289</v>
      </c>
      <c r="AF458" s="79" t="b">
        <v>1</v>
      </c>
      <c r="AG458" s="79" t="s">
        <v>1302</v>
      </c>
      <c r="AH458" s="79"/>
      <c r="AI458" s="85" t="s">
        <v>1303</v>
      </c>
      <c r="AJ458" s="79" t="b">
        <v>0</v>
      </c>
      <c r="AK458" s="79">
        <v>0</v>
      </c>
      <c r="AL458" s="85" t="s">
        <v>1289</v>
      </c>
      <c r="AM458" s="79" t="s">
        <v>1307</v>
      </c>
      <c r="AN458" s="79" t="b">
        <v>0</v>
      </c>
      <c r="AO458" s="85" t="s">
        <v>1227</v>
      </c>
      <c r="AP458" s="79" t="s">
        <v>176</v>
      </c>
      <c r="AQ458" s="79">
        <v>0</v>
      </c>
      <c r="AR458" s="79">
        <v>0</v>
      </c>
      <c r="AS458" s="79"/>
      <c r="AT458" s="79"/>
      <c r="AU458" s="79"/>
      <c r="AV458" s="79"/>
      <c r="AW458" s="79"/>
      <c r="AX458" s="79"/>
      <c r="AY458" s="79"/>
      <c r="AZ458" s="79"/>
      <c r="BA458">
        <v>2</v>
      </c>
      <c r="BB458" s="78" t="str">
        <f>REPLACE(INDEX(GroupVertices[Group],MATCH(Edges[[#This Row],[Vertex 1]],GroupVertices[Vertex],0)),1,1,"")</f>
        <v>1</v>
      </c>
      <c r="BC458" s="78" t="str">
        <f>REPLACE(INDEX(GroupVertices[Group],MATCH(Edges[[#This Row],[Vertex 2]],GroupVertices[Vertex],0)),1,1,"")</f>
        <v>1</v>
      </c>
      <c r="BD458" s="48"/>
      <c r="BE458" s="49"/>
      <c r="BF458" s="48"/>
      <c r="BG458" s="49"/>
      <c r="BH458" s="48"/>
      <c r="BI458" s="49"/>
      <c r="BJ458" s="48"/>
      <c r="BK458" s="49"/>
      <c r="BL458" s="48"/>
    </row>
    <row r="459" spans="1:64" ht="15">
      <c r="A459" s="64" t="s">
        <v>292</v>
      </c>
      <c r="B459" s="64" t="s">
        <v>415</v>
      </c>
      <c r="C459" s="65" t="s">
        <v>3748</v>
      </c>
      <c r="D459" s="66">
        <v>4.166666666666667</v>
      </c>
      <c r="E459" s="67" t="s">
        <v>136</v>
      </c>
      <c r="F459" s="68">
        <v>31.166666666666668</v>
      </c>
      <c r="G459" s="65"/>
      <c r="H459" s="69"/>
      <c r="I459" s="70"/>
      <c r="J459" s="70"/>
      <c r="K459" s="34" t="s">
        <v>65</v>
      </c>
      <c r="L459" s="77">
        <v>459</v>
      </c>
      <c r="M459" s="77"/>
      <c r="N459" s="72"/>
      <c r="O459" s="79" t="s">
        <v>418</v>
      </c>
      <c r="P459" s="81">
        <v>43556.789930555555</v>
      </c>
      <c r="Q459" s="79" t="s">
        <v>550</v>
      </c>
      <c r="R459" s="79"/>
      <c r="S459" s="79"/>
      <c r="T459" s="79"/>
      <c r="U459" s="79"/>
      <c r="V459" s="82" t="s">
        <v>816</v>
      </c>
      <c r="W459" s="81">
        <v>43556.789930555555</v>
      </c>
      <c r="X459" s="82" t="s">
        <v>1001</v>
      </c>
      <c r="Y459" s="79"/>
      <c r="Z459" s="79"/>
      <c r="AA459" s="85" t="s">
        <v>1224</v>
      </c>
      <c r="AB459" s="79"/>
      <c r="AC459" s="79" t="b">
        <v>0</v>
      </c>
      <c r="AD459" s="79">
        <v>0</v>
      </c>
      <c r="AE459" s="85" t="s">
        <v>1289</v>
      </c>
      <c r="AF459" s="79" t="b">
        <v>0</v>
      </c>
      <c r="AG459" s="79" t="s">
        <v>1302</v>
      </c>
      <c r="AH459" s="79"/>
      <c r="AI459" s="85" t="s">
        <v>1289</v>
      </c>
      <c r="AJ459" s="79" t="b">
        <v>0</v>
      </c>
      <c r="AK459" s="79">
        <v>2</v>
      </c>
      <c r="AL459" s="85" t="s">
        <v>1223</v>
      </c>
      <c r="AM459" s="79" t="s">
        <v>1307</v>
      </c>
      <c r="AN459" s="79" t="b">
        <v>0</v>
      </c>
      <c r="AO459" s="85" t="s">
        <v>1223</v>
      </c>
      <c r="AP459" s="79" t="s">
        <v>176</v>
      </c>
      <c r="AQ459" s="79">
        <v>0</v>
      </c>
      <c r="AR459" s="79">
        <v>0</v>
      </c>
      <c r="AS459" s="79"/>
      <c r="AT459" s="79"/>
      <c r="AU459" s="79"/>
      <c r="AV459" s="79"/>
      <c r="AW459" s="79"/>
      <c r="AX459" s="79"/>
      <c r="AY459" s="79"/>
      <c r="AZ459" s="79"/>
      <c r="BA459">
        <v>2</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309</v>
      </c>
      <c r="B460" s="64" t="s">
        <v>415</v>
      </c>
      <c r="C460" s="65" t="s">
        <v>3747</v>
      </c>
      <c r="D460" s="66">
        <v>3</v>
      </c>
      <c r="E460" s="67" t="s">
        <v>132</v>
      </c>
      <c r="F460" s="68">
        <v>35</v>
      </c>
      <c r="G460" s="65"/>
      <c r="H460" s="69"/>
      <c r="I460" s="70"/>
      <c r="J460" s="70"/>
      <c r="K460" s="34" t="s">
        <v>65</v>
      </c>
      <c r="L460" s="77">
        <v>460</v>
      </c>
      <c r="M460" s="77"/>
      <c r="N460" s="72"/>
      <c r="O460" s="79" t="s">
        <v>418</v>
      </c>
      <c r="P460" s="81">
        <v>43552.76318287037</v>
      </c>
      <c r="Q460" s="79" t="s">
        <v>552</v>
      </c>
      <c r="R460" s="79"/>
      <c r="S460" s="79"/>
      <c r="T460" s="79"/>
      <c r="U460" s="79"/>
      <c r="V460" s="82" t="s">
        <v>831</v>
      </c>
      <c r="W460" s="81">
        <v>43552.76318287037</v>
      </c>
      <c r="X460" s="82" t="s">
        <v>1003</v>
      </c>
      <c r="Y460" s="79"/>
      <c r="Z460" s="79"/>
      <c r="AA460" s="85" t="s">
        <v>1226</v>
      </c>
      <c r="AB460" s="79"/>
      <c r="AC460" s="79" t="b">
        <v>0</v>
      </c>
      <c r="AD460" s="79">
        <v>0</v>
      </c>
      <c r="AE460" s="85" t="s">
        <v>1289</v>
      </c>
      <c r="AF460" s="79" t="b">
        <v>0</v>
      </c>
      <c r="AG460" s="79" t="s">
        <v>1302</v>
      </c>
      <c r="AH460" s="79"/>
      <c r="AI460" s="85" t="s">
        <v>1289</v>
      </c>
      <c r="AJ460" s="79" t="b">
        <v>0</v>
      </c>
      <c r="AK460" s="79">
        <v>1</v>
      </c>
      <c r="AL460" s="85" t="s">
        <v>1223</v>
      </c>
      <c r="AM460" s="79" t="s">
        <v>1304</v>
      </c>
      <c r="AN460" s="79" t="b">
        <v>0</v>
      </c>
      <c r="AO460" s="85" t="s">
        <v>1223</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2</v>
      </c>
      <c r="BC460" s="78" t="str">
        <f>REPLACE(INDEX(GroupVertices[Group],MATCH(Edges[[#This Row],[Vertex 2]],GroupVertices[Vertex],0)),1,1,"")</f>
        <v>1</v>
      </c>
      <c r="BD460" s="48"/>
      <c r="BE460" s="49"/>
      <c r="BF460" s="48"/>
      <c r="BG460" s="49"/>
      <c r="BH460" s="48"/>
      <c r="BI460" s="49"/>
      <c r="BJ460" s="48"/>
      <c r="BK460" s="49"/>
      <c r="BL460" s="48"/>
    </row>
    <row r="461" spans="1:64" ht="15">
      <c r="A461" s="64" t="s">
        <v>294</v>
      </c>
      <c r="B461" s="64" t="s">
        <v>416</v>
      </c>
      <c r="C461" s="65" t="s">
        <v>3747</v>
      </c>
      <c r="D461" s="66">
        <v>3</v>
      </c>
      <c r="E461" s="67" t="s">
        <v>132</v>
      </c>
      <c r="F461" s="68">
        <v>35</v>
      </c>
      <c r="G461" s="65"/>
      <c r="H461" s="69"/>
      <c r="I461" s="70"/>
      <c r="J461" s="70"/>
      <c r="K461" s="34" t="s">
        <v>65</v>
      </c>
      <c r="L461" s="77">
        <v>461</v>
      </c>
      <c r="M461" s="77"/>
      <c r="N461" s="72"/>
      <c r="O461" s="79" t="s">
        <v>418</v>
      </c>
      <c r="P461" s="81">
        <v>43549.91563657407</v>
      </c>
      <c r="Q461" s="79" t="s">
        <v>549</v>
      </c>
      <c r="R461" s="82" t="s">
        <v>652</v>
      </c>
      <c r="S461" s="79" t="s">
        <v>671</v>
      </c>
      <c r="T461" s="79"/>
      <c r="U461" s="79"/>
      <c r="V461" s="82" t="s">
        <v>818</v>
      </c>
      <c r="W461" s="81">
        <v>43549.91563657407</v>
      </c>
      <c r="X461" s="82" t="s">
        <v>1000</v>
      </c>
      <c r="Y461" s="79"/>
      <c r="Z461" s="79"/>
      <c r="AA461" s="85" t="s">
        <v>1223</v>
      </c>
      <c r="AB461" s="79"/>
      <c r="AC461" s="79" t="b">
        <v>0</v>
      </c>
      <c r="AD461" s="79">
        <v>0</v>
      </c>
      <c r="AE461" s="85" t="s">
        <v>1289</v>
      </c>
      <c r="AF461" s="79" t="b">
        <v>0</v>
      </c>
      <c r="AG461" s="79" t="s">
        <v>1302</v>
      </c>
      <c r="AH461" s="79"/>
      <c r="AI461" s="85" t="s">
        <v>1289</v>
      </c>
      <c r="AJ461" s="79" t="b">
        <v>0</v>
      </c>
      <c r="AK461" s="79">
        <v>0</v>
      </c>
      <c r="AL461" s="85" t="s">
        <v>1289</v>
      </c>
      <c r="AM461" s="79" t="s">
        <v>1308</v>
      </c>
      <c r="AN461" s="79" t="b">
        <v>0</v>
      </c>
      <c r="AO461" s="85" t="s">
        <v>1223</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1</v>
      </c>
      <c r="BD461" s="48">
        <v>0</v>
      </c>
      <c r="BE461" s="49">
        <v>0</v>
      </c>
      <c r="BF461" s="48">
        <v>0</v>
      </c>
      <c r="BG461" s="49">
        <v>0</v>
      </c>
      <c r="BH461" s="48">
        <v>0</v>
      </c>
      <c r="BI461" s="49">
        <v>0</v>
      </c>
      <c r="BJ461" s="48">
        <v>18</v>
      </c>
      <c r="BK461" s="49">
        <v>100</v>
      </c>
      <c r="BL461" s="48">
        <v>18</v>
      </c>
    </row>
    <row r="462" spans="1:64" ht="15">
      <c r="A462" s="64" t="s">
        <v>292</v>
      </c>
      <c r="B462" s="64" t="s">
        <v>416</v>
      </c>
      <c r="C462" s="65" t="s">
        <v>3748</v>
      </c>
      <c r="D462" s="66">
        <v>4.166666666666667</v>
      </c>
      <c r="E462" s="67" t="s">
        <v>136</v>
      </c>
      <c r="F462" s="68">
        <v>31.166666666666668</v>
      </c>
      <c r="G462" s="65"/>
      <c r="H462" s="69"/>
      <c r="I462" s="70"/>
      <c r="J462" s="70"/>
      <c r="K462" s="34" t="s">
        <v>65</v>
      </c>
      <c r="L462" s="77">
        <v>462</v>
      </c>
      <c r="M462" s="77"/>
      <c r="N462" s="72"/>
      <c r="O462" s="79" t="s">
        <v>418</v>
      </c>
      <c r="P462" s="81">
        <v>43549.9071412037</v>
      </c>
      <c r="Q462" s="79" t="s">
        <v>553</v>
      </c>
      <c r="R462" s="82" t="s">
        <v>654</v>
      </c>
      <c r="S462" s="79" t="s">
        <v>676</v>
      </c>
      <c r="T462" s="79"/>
      <c r="U462" s="79"/>
      <c r="V462" s="82" t="s">
        <v>816</v>
      </c>
      <c r="W462" s="81">
        <v>43549.9071412037</v>
      </c>
      <c r="X462" s="82" t="s">
        <v>1004</v>
      </c>
      <c r="Y462" s="79"/>
      <c r="Z462" s="79"/>
      <c r="AA462" s="85" t="s">
        <v>1227</v>
      </c>
      <c r="AB462" s="79"/>
      <c r="AC462" s="79" t="b">
        <v>0</v>
      </c>
      <c r="AD462" s="79">
        <v>2</v>
      </c>
      <c r="AE462" s="85" t="s">
        <v>1289</v>
      </c>
      <c r="AF462" s="79" t="b">
        <v>1</v>
      </c>
      <c r="AG462" s="79" t="s">
        <v>1302</v>
      </c>
      <c r="AH462" s="79"/>
      <c r="AI462" s="85" t="s">
        <v>1303</v>
      </c>
      <c r="AJ462" s="79" t="b">
        <v>0</v>
      </c>
      <c r="AK462" s="79">
        <v>0</v>
      </c>
      <c r="AL462" s="85" t="s">
        <v>1289</v>
      </c>
      <c r="AM462" s="79" t="s">
        <v>1307</v>
      </c>
      <c r="AN462" s="79" t="b">
        <v>0</v>
      </c>
      <c r="AO462" s="85" t="s">
        <v>1227</v>
      </c>
      <c r="AP462" s="79" t="s">
        <v>176</v>
      </c>
      <c r="AQ462" s="79">
        <v>0</v>
      </c>
      <c r="AR462" s="79">
        <v>0</v>
      </c>
      <c r="AS462" s="79"/>
      <c r="AT462" s="79"/>
      <c r="AU462" s="79"/>
      <c r="AV462" s="79"/>
      <c r="AW462" s="79"/>
      <c r="AX462" s="79"/>
      <c r="AY462" s="79"/>
      <c r="AZ462" s="79"/>
      <c r="BA462">
        <v>2</v>
      </c>
      <c r="BB462" s="78" t="str">
        <f>REPLACE(INDEX(GroupVertices[Group],MATCH(Edges[[#This Row],[Vertex 1]],GroupVertices[Vertex],0)),1,1,"")</f>
        <v>1</v>
      </c>
      <c r="BC462" s="78" t="str">
        <f>REPLACE(INDEX(GroupVertices[Group],MATCH(Edges[[#This Row],[Vertex 2]],GroupVertices[Vertex],0)),1,1,"")</f>
        <v>1</v>
      </c>
      <c r="BD462" s="48">
        <v>0</v>
      </c>
      <c r="BE462" s="49">
        <v>0</v>
      </c>
      <c r="BF462" s="48">
        <v>0</v>
      </c>
      <c r="BG462" s="49">
        <v>0</v>
      </c>
      <c r="BH462" s="48">
        <v>0</v>
      </c>
      <c r="BI462" s="49">
        <v>0</v>
      </c>
      <c r="BJ462" s="48">
        <v>15</v>
      </c>
      <c r="BK462" s="49">
        <v>100</v>
      </c>
      <c r="BL462" s="48">
        <v>15</v>
      </c>
    </row>
    <row r="463" spans="1:64" ht="15">
      <c r="A463" s="64" t="s">
        <v>292</v>
      </c>
      <c r="B463" s="64" t="s">
        <v>416</v>
      </c>
      <c r="C463" s="65" t="s">
        <v>3748</v>
      </c>
      <c r="D463" s="66">
        <v>4.166666666666667</v>
      </c>
      <c r="E463" s="67" t="s">
        <v>136</v>
      </c>
      <c r="F463" s="68">
        <v>31.166666666666668</v>
      </c>
      <c r="G463" s="65"/>
      <c r="H463" s="69"/>
      <c r="I463" s="70"/>
      <c r="J463" s="70"/>
      <c r="K463" s="34" t="s">
        <v>65</v>
      </c>
      <c r="L463" s="77">
        <v>463</v>
      </c>
      <c r="M463" s="77"/>
      <c r="N463" s="72"/>
      <c r="O463" s="79" t="s">
        <v>418</v>
      </c>
      <c r="P463" s="81">
        <v>43556.789930555555</v>
      </c>
      <c r="Q463" s="79" t="s">
        <v>550</v>
      </c>
      <c r="R463" s="79"/>
      <c r="S463" s="79"/>
      <c r="T463" s="79"/>
      <c r="U463" s="79"/>
      <c r="V463" s="82" t="s">
        <v>816</v>
      </c>
      <c r="W463" s="81">
        <v>43556.789930555555</v>
      </c>
      <c r="X463" s="82" t="s">
        <v>1001</v>
      </c>
      <c r="Y463" s="79"/>
      <c r="Z463" s="79"/>
      <c r="AA463" s="85" t="s">
        <v>1224</v>
      </c>
      <c r="AB463" s="79"/>
      <c r="AC463" s="79" t="b">
        <v>0</v>
      </c>
      <c r="AD463" s="79">
        <v>0</v>
      </c>
      <c r="AE463" s="85" t="s">
        <v>1289</v>
      </c>
      <c r="AF463" s="79" t="b">
        <v>0</v>
      </c>
      <c r="AG463" s="79" t="s">
        <v>1302</v>
      </c>
      <c r="AH463" s="79"/>
      <c r="AI463" s="85" t="s">
        <v>1289</v>
      </c>
      <c r="AJ463" s="79" t="b">
        <v>0</v>
      </c>
      <c r="AK463" s="79">
        <v>2</v>
      </c>
      <c r="AL463" s="85" t="s">
        <v>1223</v>
      </c>
      <c r="AM463" s="79" t="s">
        <v>1307</v>
      </c>
      <c r="AN463" s="79" t="b">
        <v>0</v>
      </c>
      <c r="AO463" s="85" t="s">
        <v>1223</v>
      </c>
      <c r="AP463" s="79" t="s">
        <v>176</v>
      </c>
      <c r="AQ463" s="79">
        <v>0</v>
      </c>
      <c r="AR463" s="79">
        <v>0</v>
      </c>
      <c r="AS463" s="79"/>
      <c r="AT463" s="79"/>
      <c r="AU463" s="79"/>
      <c r="AV463" s="79"/>
      <c r="AW463" s="79"/>
      <c r="AX463" s="79"/>
      <c r="AY463" s="79"/>
      <c r="AZ463" s="79"/>
      <c r="BA463">
        <v>2</v>
      </c>
      <c r="BB463" s="78" t="str">
        <f>REPLACE(INDEX(GroupVertices[Group],MATCH(Edges[[#This Row],[Vertex 1]],GroupVertices[Vertex],0)),1,1,"")</f>
        <v>1</v>
      </c>
      <c r="BC463" s="78" t="str">
        <f>REPLACE(INDEX(GroupVertices[Group],MATCH(Edges[[#This Row],[Vertex 2]],GroupVertices[Vertex],0)),1,1,"")</f>
        <v>1</v>
      </c>
      <c r="BD463" s="48">
        <v>0</v>
      </c>
      <c r="BE463" s="49">
        <v>0</v>
      </c>
      <c r="BF463" s="48">
        <v>0</v>
      </c>
      <c r="BG463" s="49">
        <v>0</v>
      </c>
      <c r="BH463" s="48">
        <v>0</v>
      </c>
      <c r="BI463" s="49">
        <v>0</v>
      </c>
      <c r="BJ463" s="48">
        <v>21</v>
      </c>
      <c r="BK463" s="49">
        <v>100</v>
      </c>
      <c r="BL463" s="48">
        <v>21</v>
      </c>
    </row>
    <row r="464" spans="1:64" ht="15">
      <c r="A464" s="64" t="s">
        <v>303</v>
      </c>
      <c r="B464" s="64" t="s">
        <v>416</v>
      </c>
      <c r="C464" s="65" t="s">
        <v>3747</v>
      </c>
      <c r="D464" s="66">
        <v>3</v>
      </c>
      <c r="E464" s="67" t="s">
        <v>132</v>
      </c>
      <c r="F464" s="68">
        <v>35</v>
      </c>
      <c r="G464" s="65"/>
      <c r="H464" s="69"/>
      <c r="I464" s="70"/>
      <c r="J464" s="70"/>
      <c r="K464" s="34" t="s">
        <v>65</v>
      </c>
      <c r="L464" s="77">
        <v>464</v>
      </c>
      <c r="M464" s="77"/>
      <c r="N464" s="72"/>
      <c r="O464" s="79" t="s">
        <v>418</v>
      </c>
      <c r="P464" s="81">
        <v>43565.10261574074</v>
      </c>
      <c r="Q464" s="79" t="s">
        <v>543</v>
      </c>
      <c r="R464" s="82" t="s">
        <v>652</v>
      </c>
      <c r="S464" s="79" t="s">
        <v>671</v>
      </c>
      <c r="T464" s="79" t="s">
        <v>721</v>
      </c>
      <c r="U464" s="79"/>
      <c r="V464" s="82" t="s">
        <v>825</v>
      </c>
      <c r="W464" s="81">
        <v>43565.10261574074</v>
      </c>
      <c r="X464" s="82" t="s">
        <v>988</v>
      </c>
      <c r="Y464" s="79"/>
      <c r="Z464" s="79"/>
      <c r="AA464" s="85" t="s">
        <v>1211</v>
      </c>
      <c r="AB464" s="79"/>
      <c r="AC464" s="79" t="b">
        <v>0</v>
      </c>
      <c r="AD464" s="79">
        <v>2</v>
      </c>
      <c r="AE464" s="85" t="s">
        <v>1289</v>
      </c>
      <c r="AF464" s="79" t="b">
        <v>0</v>
      </c>
      <c r="AG464" s="79" t="s">
        <v>1302</v>
      </c>
      <c r="AH464" s="79"/>
      <c r="AI464" s="85" t="s">
        <v>1289</v>
      </c>
      <c r="AJ464" s="79" t="b">
        <v>0</v>
      </c>
      <c r="AK464" s="79">
        <v>1</v>
      </c>
      <c r="AL464" s="85" t="s">
        <v>1289</v>
      </c>
      <c r="AM464" s="79" t="s">
        <v>1307</v>
      </c>
      <c r="AN464" s="79" t="b">
        <v>0</v>
      </c>
      <c r="AO464" s="85" t="s">
        <v>1211</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2</v>
      </c>
      <c r="BC464" s="78" t="str">
        <f>REPLACE(INDEX(GroupVertices[Group],MATCH(Edges[[#This Row],[Vertex 2]],GroupVertices[Vertex],0)),1,1,"")</f>
        <v>1</v>
      </c>
      <c r="BD464" s="48">
        <v>3</v>
      </c>
      <c r="BE464" s="49">
        <v>9.375</v>
      </c>
      <c r="BF464" s="48">
        <v>1</v>
      </c>
      <c r="BG464" s="49">
        <v>3.125</v>
      </c>
      <c r="BH464" s="48">
        <v>0</v>
      </c>
      <c r="BI464" s="49">
        <v>0</v>
      </c>
      <c r="BJ464" s="48">
        <v>28</v>
      </c>
      <c r="BK464" s="49">
        <v>87.5</v>
      </c>
      <c r="BL464" s="48">
        <v>32</v>
      </c>
    </row>
    <row r="465" spans="1:64" ht="15">
      <c r="A465" s="64" t="s">
        <v>309</v>
      </c>
      <c r="B465" s="64" t="s">
        <v>416</v>
      </c>
      <c r="C465" s="65" t="s">
        <v>3747</v>
      </c>
      <c r="D465" s="66">
        <v>3</v>
      </c>
      <c r="E465" s="67" t="s">
        <v>132</v>
      </c>
      <c r="F465" s="68">
        <v>35</v>
      </c>
      <c r="G465" s="65"/>
      <c r="H465" s="69"/>
      <c r="I465" s="70"/>
      <c r="J465" s="70"/>
      <c r="K465" s="34" t="s">
        <v>65</v>
      </c>
      <c r="L465" s="77">
        <v>465</v>
      </c>
      <c r="M465" s="77"/>
      <c r="N465" s="72"/>
      <c r="O465" s="79" t="s">
        <v>418</v>
      </c>
      <c r="P465" s="81">
        <v>43552.76318287037</v>
      </c>
      <c r="Q465" s="79" t="s">
        <v>552</v>
      </c>
      <c r="R465" s="79"/>
      <c r="S465" s="79"/>
      <c r="T465" s="79"/>
      <c r="U465" s="79"/>
      <c r="V465" s="82" t="s">
        <v>831</v>
      </c>
      <c r="W465" s="81">
        <v>43552.76318287037</v>
      </c>
      <c r="X465" s="82" t="s">
        <v>1003</v>
      </c>
      <c r="Y465" s="79"/>
      <c r="Z465" s="79"/>
      <c r="AA465" s="85" t="s">
        <v>1226</v>
      </c>
      <c r="AB465" s="79"/>
      <c r="AC465" s="79" t="b">
        <v>0</v>
      </c>
      <c r="AD465" s="79">
        <v>0</v>
      </c>
      <c r="AE465" s="85" t="s">
        <v>1289</v>
      </c>
      <c r="AF465" s="79" t="b">
        <v>0</v>
      </c>
      <c r="AG465" s="79" t="s">
        <v>1302</v>
      </c>
      <c r="AH465" s="79"/>
      <c r="AI465" s="85" t="s">
        <v>1289</v>
      </c>
      <c r="AJ465" s="79" t="b">
        <v>0</v>
      </c>
      <c r="AK465" s="79">
        <v>1</v>
      </c>
      <c r="AL465" s="85" t="s">
        <v>1223</v>
      </c>
      <c r="AM465" s="79" t="s">
        <v>1304</v>
      </c>
      <c r="AN465" s="79" t="b">
        <v>0</v>
      </c>
      <c r="AO465" s="85" t="s">
        <v>1223</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2</v>
      </c>
      <c r="BC465" s="78" t="str">
        <f>REPLACE(INDEX(GroupVertices[Group],MATCH(Edges[[#This Row],[Vertex 2]],GroupVertices[Vertex],0)),1,1,"")</f>
        <v>1</v>
      </c>
      <c r="BD465" s="48">
        <v>0</v>
      </c>
      <c r="BE465" s="49">
        <v>0</v>
      </c>
      <c r="BF465" s="48">
        <v>0</v>
      </c>
      <c r="BG465" s="49">
        <v>0</v>
      </c>
      <c r="BH465" s="48">
        <v>0</v>
      </c>
      <c r="BI465" s="49">
        <v>0</v>
      </c>
      <c r="BJ465" s="48">
        <v>21</v>
      </c>
      <c r="BK465" s="49">
        <v>100</v>
      </c>
      <c r="BL465" s="48">
        <v>21</v>
      </c>
    </row>
    <row r="466" spans="1:64" ht="15">
      <c r="A466" s="64" t="s">
        <v>294</v>
      </c>
      <c r="B466" s="64" t="s">
        <v>292</v>
      </c>
      <c r="C466" s="65" t="s">
        <v>3752</v>
      </c>
      <c r="D466" s="66">
        <v>10</v>
      </c>
      <c r="E466" s="67" t="s">
        <v>136</v>
      </c>
      <c r="F466" s="68">
        <v>12</v>
      </c>
      <c r="G466" s="65"/>
      <c r="H466" s="69"/>
      <c r="I466" s="70"/>
      <c r="J466" s="70"/>
      <c r="K466" s="34" t="s">
        <v>66</v>
      </c>
      <c r="L466" s="77">
        <v>466</v>
      </c>
      <c r="M466" s="77"/>
      <c r="N466" s="72"/>
      <c r="O466" s="79" t="s">
        <v>418</v>
      </c>
      <c r="P466" s="81">
        <v>43501.66311342592</v>
      </c>
      <c r="Q466" s="79" t="s">
        <v>554</v>
      </c>
      <c r="R466" s="82" t="s">
        <v>655</v>
      </c>
      <c r="S466" s="79" t="s">
        <v>698</v>
      </c>
      <c r="T466" s="79"/>
      <c r="U466" s="79"/>
      <c r="V466" s="82" t="s">
        <v>818</v>
      </c>
      <c r="W466" s="81">
        <v>43501.66311342592</v>
      </c>
      <c r="X466" s="82" t="s">
        <v>1005</v>
      </c>
      <c r="Y466" s="79"/>
      <c r="Z466" s="79"/>
      <c r="AA466" s="85" t="s">
        <v>1228</v>
      </c>
      <c r="AB466" s="79"/>
      <c r="AC466" s="79" t="b">
        <v>0</v>
      </c>
      <c r="AD466" s="79">
        <v>3</v>
      </c>
      <c r="AE466" s="85" t="s">
        <v>1289</v>
      </c>
      <c r="AF466" s="79" t="b">
        <v>0</v>
      </c>
      <c r="AG466" s="79" t="s">
        <v>1302</v>
      </c>
      <c r="AH466" s="79"/>
      <c r="AI466" s="85" t="s">
        <v>1289</v>
      </c>
      <c r="AJ466" s="79" t="b">
        <v>0</v>
      </c>
      <c r="AK466" s="79">
        <v>0</v>
      </c>
      <c r="AL466" s="85" t="s">
        <v>1289</v>
      </c>
      <c r="AM466" s="79" t="s">
        <v>1307</v>
      </c>
      <c r="AN466" s="79" t="b">
        <v>0</v>
      </c>
      <c r="AO466" s="85" t="s">
        <v>1228</v>
      </c>
      <c r="AP466" s="79" t="s">
        <v>176</v>
      </c>
      <c r="AQ466" s="79">
        <v>0</v>
      </c>
      <c r="AR466" s="79">
        <v>0</v>
      </c>
      <c r="AS466" s="79"/>
      <c r="AT466" s="79"/>
      <c r="AU466" s="79"/>
      <c r="AV466" s="79"/>
      <c r="AW466" s="79"/>
      <c r="AX466" s="79"/>
      <c r="AY466" s="79"/>
      <c r="AZ466" s="79"/>
      <c r="BA466">
        <v>11</v>
      </c>
      <c r="BB466" s="78" t="str">
        <f>REPLACE(INDEX(GroupVertices[Group],MATCH(Edges[[#This Row],[Vertex 1]],GroupVertices[Vertex],0)),1,1,"")</f>
        <v>1</v>
      </c>
      <c r="BC466" s="78" t="str">
        <f>REPLACE(INDEX(GroupVertices[Group],MATCH(Edges[[#This Row],[Vertex 2]],GroupVertices[Vertex],0)),1,1,"")</f>
        <v>1</v>
      </c>
      <c r="BD466" s="48">
        <v>1</v>
      </c>
      <c r="BE466" s="49">
        <v>4.545454545454546</v>
      </c>
      <c r="BF466" s="48">
        <v>0</v>
      </c>
      <c r="BG466" s="49">
        <v>0</v>
      </c>
      <c r="BH466" s="48">
        <v>0</v>
      </c>
      <c r="BI466" s="49">
        <v>0</v>
      </c>
      <c r="BJ466" s="48">
        <v>21</v>
      </c>
      <c r="BK466" s="49">
        <v>95.45454545454545</v>
      </c>
      <c r="BL466" s="48">
        <v>22</v>
      </c>
    </row>
    <row r="467" spans="1:64" ht="15">
      <c r="A467" s="64" t="s">
        <v>294</v>
      </c>
      <c r="B467" s="64" t="s">
        <v>294</v>
      </c>
      <c r="C467" s="65" t="s">
        <v>3747</v>
      </c>
      <c r="D467" s="66">
        <v>3</v>
      </c>
      <c r="E467" s="67" t="s">
        <v>132</v>
      </c>
      <c r="F467" s="68">
        <v>35</v>
      </c>
      <c r="G467" s="65"/>
      <c r="H467" s="69"/>
      <c r="I467" s="70"/>
      <c r="J467" s="70"/>
      <c r="K467" s="34" t="s">
        <v>65</v>
      </c>
      <c r="L467" s="77">
        <v>467</v>
      </c>
      <c r="M467" s="77"/>
      <c r="N467" s="72"/>
      <c r="O467" s="79" t="s">
        <v>176</v>
      </c>
      <c r="P467" s="81">
        <v>43501.85356481482</v>
      </c>
      <c r="Q467" s="79" t="s">
        <v>555</v>
      </c>
      <c r="R467" s="82" t="s">
        <v>600</v>
      </c>
      <c r="S467" s="79" t="s">
        <v>671</v>
      </c>
      <c r="T467" s="79"/>
      <c r="U467" s="79"/>
      <c r="V467" s="82" t="s">
        <v>818</v>
      </c>
      <c r="W467" s="81">
        <v>43501.85356481482</v>
      </c>
      <c r="X467" s="82" t="s">
        <v>1006</v>
      </c>
      <c r="Y467" s="79"/>
      <c r="Z467" s="79"/>
      <c r="AA467" s="85" t="s">
        <v>1229</v>
      </c>
      <c r="AB467" s="79"/>
      <c r="AC467" s="79" t="b">
        <v>0</v>
      </c>
      <c r="AD467" s="79">
        <v>1</v>
      </c>
      <c r="AE467" s="85" t="s">
        <v>1289</v>
      </c>
      <c r="AF467" s="79" t="b">
        <v>0</v>
      </c>
      <c r="AG467" s="79" t="s">
        <v>1302</v>
      </c>
      <c r="AH467" s="79"/>
      <c r="AI467" s="85" t="s">
        <v>1289</v>
      </c>
      <c r="AJ467" s="79" t="b">
        <v>0</v>
      </c>
      <c r="AK467" s="79">
        <v>1</v>
      </c>
      <c r="AL467" s="85" t="s">
        <v>1289</v>
      </c>
      <c r="AM467" s="79" t="s">
        <v>1308</v>
      </c>
      <c r="AN467" s="79" t="b">
        <v>0</v>
      </c>
      <c r="AO467" s="85" t="s">
        <v>1229</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v>
      </c>
      <c r="BC467" s="78" t="str">
        <f>REPLACE(INDEX(GroupVertices[Group],MATCH(Edges[[#This Row],[Vertex 2]],GroupVertices[Vertex],0)),1,1,"")</f>
        <v>1</v>
      </c>
      <c r="BD467" s="48">
        <v>0</v>
      </c>
      <c r="BE467" s="49">
        <v>0</v>
      </c>
      <c r="BF467" s="48">
        <v>0</v>
      </c>
      <c r="BG467" s="49">
        <v>0</v>
      </c>
      <c r="BH467" s="48">
        <v>0</v>
      </c>
      <c r="BI467" s="49">
        <v>0</v>
      </c>
      <c r="BJ467" s="48">
        <v>33</v>
      </c>
      <c r="BK467" s="49">
        <v>100</v>
      </c>
      <c r="BL467" s="48">
        <v>33</v>
      </c>
    </row>
    <row r="468" spans="1:64" ht="15">
      <c r="A468" s="64" t="s">
        <v>294</v>
      </c>
      <c r="B468" s="64" t="s">
        <v>292</v>
      </c>
      <c r="C468" s="65" t="s">
        <v>3752</v>
      </c>
      <c r="D468" s="66">
        <v>10</v>
      </c>
      <c r="E468" s="67" t="s">
        <v>136</v>
      </c>
      <c r="F468" s="68">
        <v>12</v>
      </c>
      <c r="G468" s="65"/>
      <c r="H468" s="69"/>
      <c r="I468" s="70"/>
      <c r="J468" s="70"/>
      <c r="K468" s="34" t="s">
        <v>66</v>
      </c>
      <c r="L468" s="77">
        <v>468</v>
      </c>
      <c r="M468" s="77"/>
      <c r="N468" s="72"/>
      <c r="O468" s="79" t="s">
        <v>418</v>
      </c>
      <c r="P468" s="81">
        <v>43508.66434027778</v>
      </c>
      <c r="Q468" s="79" t="s">
        <v>556</v>
      </c>
      <c r="R468" s="82" t="s">
        <v>601</v>
      </c>
      <c r="S468" s="79" t="s">
        <v>671</v>
      </c>
      <c r="T468" s="79"/>
      <c r="U468" s="79"/>
      <c r="V468" s="82" t="s">
        <v>818</v>
      </c>
      <c r="W468" s="81">
        <v>43508.66434027778</v>
      </c>
      <c r="X468" s="82" t="s">
        <v>1007</v>
      </c>
      <c r="Y468" s="79"/>
      <c r="Z468" s="79"/>
      <c r="AA468" s="85" t="s">
        <v>1230</v>
      </c>
      <c r="AB468" s="79"/>
      <c r="AC468" s="79" t="b">
        <v>0</v>
      </c>
      <c r="AD468" s="79">
        <v>0</v>
      </c>
      <c r="AE468" s="85" t="s">
        <v>1289</v>
      </c>
      <c r="AF468" s="79" t="b">
        <v>0</v>
      </c>
      <c r="AG468" s="79" t="s">
        <v>1302</v>
      </c>
      <c r="AH468" s="79"/>
      <c r="AI468" s="85" t="s">
        <v>1289</v>
      </c>
      <c r="AJ468" s="79" t="b">
        <v>0</v>
      </c>
      <c r="AK468" s="79">
        <v>1</v>
      </c>
      <c r="AL468" s="85" t="s">
        <v>1289</v>
      </c>
      <c r="AM468" s="79" t="s">
        <v>1308</v>
      </c>
      <c r="AN468" s="79" t="b">
        <v>0</v>
      </c>
      <c r="AO468" s="85" t="s">
        <v>1230</v>
      </c>
      <c r="AP468" s="79" t="s">
        <v>176</v>
      </c>
      <c r="AQ468" s="79">
        <v>0</v>
      </c>
      <c r="AR468" s="79">
        <v>0</v>
      </c>
      <c r="AS468" s="79"/>
      <c r="AT468" s="79"/>
      <c r="AU468" s="79"/>
      <c r="AV468" s="79"/>
      <c r="AW468" s="79"/>
      <c r="AX468" s="79"/>
      <c r="AY468" s="79"/>
      <c r="AZ468" s="79"/>
      <c r="BA468">
        <v>11</v>
      </c>
      <c r="BB468" s="78" t="str">
        <f>REPLACE(INDEX(GroupVertices[Group],MATCH(Edges[[#This Row],[Vertex 1]],GroupVertices[Vertex],0)),1,1,"")</f>
        <v>1</v>
      </c>
      <c r="BC468" s="78" t="str">
        <f>REPLACE(INDEX(GroupVertices[Group],MATCH(Edges[[#This Row],[Vertex 2]],GroupVertices[Vertex],0)),1,1,"")</f>
        <v>1</v>
      </c>
      <c r="BD468" s="48">
        <v>0</v>
      </c>
      <c r="BE468" s="49">
        <v>0</v>
      </c>
      <c r="BF468" s="48">
        <v>0</v>
      </c>
      <c r="BG468" s="49">
        <v>0</v>
      </c>
      <c r="BH468" s="48">
        <v>0</v>
      </c>
      <c r="BI468" s="49">
        <v>0</v>
      </c>
      <c r="BJ468" s="48">
        <v>12</v>
      </c>
      <c r="BK468" s="49">
        <v>100</v>
      </c>
      <c r="BL468" s="48">
        <v>12</v>
      </c>
    </row>
    <row r="469" spans="1:64" ht="15">
      <c r="A469" s="64" t="s">
        <v>294</v>
      </c>
      <c r="B469" s="64" t="s">
        <v>292</v>
      </c>
      <c r="C469" s="65" t="s">
        <v>3752</v>
      </c>
      <c r="D469" s="66">
        <v>10</v>
      </c>
      <c r="E469" s="67" t="s">
        <v>136</v>
      </c>
      <c r="F469" s="68">
        <v>12</v>
      </c>
      <c r="G469" s="65"/>
      <c r="H469" s="69"/>
      <c r="I469" s="70"/>
      <c r="J469" s="70"/>
      <c r="K469" s="34" t="s">
        <v>66</v>
      </c>
      <c r="L469" s="77">
        <v>469</v>
      </c>
      <c r="M469" s="77"/>
      <c r="N469" s="72"/>
      <c r="O469" s="79" t="s">
        <v>418</v>
      </c>
      <c r="P469" s="81">
        <v>43515.69574074074</v>
      </c>
      <c r="Q469" s="79" t="s">
        <v>535</v>
      </c>
      <c r="R469" s="82" t="s">
        <v>602</v>
      </c>
      <c r="S469" s="79" t="s">
        <v>672</v>
      </c>
      <c r="T469" s="79"/>
      <c r="U469" s="79"/>
      <c r="V469" s="82" t="s">
        <v>818</v>
      </c>
      <c r="W469" s="81">
        <v>43515.69574074074</v>
      </c>
      <c r="X469" s="82" t="s">
        <v>976</v>
      </c>
      <c r="Y469" s="79"/>
      <c r="Z469" s="79"/>
      <c r="AA469" s="85" t="s">
        <v>1199</v>
      </c>
      <c r="AB469" s="79"/>
      <c r="AC469" s="79" t="b">
        <v>0</v>
      </c>
      <c r="AD469" s="79">
        <v>0</v>
      </c>
      <c r="AE469" s="85" t="s">
        <v>1289</v>
      </c>
      <c r="AF469" s="79" t="b">
        <v>0</v>
      </c>
      <c r="AG469" s="79" t="s">
        <v>1302</v>
      </c>
      <c r="AH469" s="79"/>
      <c r="AI469" s="85" t="s">
        <v>1289</v>
      </c>
      <c r="AJ469" s="79" t="b">
        <v>0</v>
      </c>
      <c r="AK469" s="79">
        <v>0</v>
      </c>
      <c r="AL469" s="85" t="s">
        <v>1289</v>
      </c>
      <c r="AM469" s="79" t="s">
        <v>1308</v>
      </c>
      <c r="AN469" s="79" t="b">
        <v>0</v>
      </c>
      <c r="AO469" s="85" t="s">
        <v>1199</v>
      </c>
      <c r="AP469" s="79" t="s">
        <v>176</v>
      </c>
      <c r="AQ469" s="79">
        <v>0</v>
      </c>
      <c r="AR469" s="79">
        <v>0</v>
      </c>
      <c r="AS469" s="79"/>
      <c r="AT469" s="79"/>
      <c r="AU469" s="79"/>
      <c r="AV469" s="79"/>
      <c r="AW469" s="79"/>
      <c r="AX469" s="79"/>
      <c r="AY469" s="79"/>
      <c r="AZ469" s="79"/>
      <c r="BA469">
        <v>11</v>
      </c>
      <c r="BB469" s="78" t="str">
        <f>REPLACE(INDEX(GroupVertices[Group],MATCH(Edges[[#This Row],[Vertex 1]],GroupVertices[Vertex],0)),1,1,"")</f>
        <v>1</v>
      </c>
      <c r="BC469" s="78" t="str">
        <f>REPLACE(INDEX(GroupVertices[Group],MATCH(Edges[[#This Row],[Vertex 2]],GroupVertices[Vertex],0)),1,1,"")</f>
        <v>1</v>
      </c>
      <c r="BD469" s="48">
        <v>0</v>
      </c>
      <c r="BE469" s="49">
        <v>0</v>
      </c>
      <c r="BF469" s="48">
        <v>0</v>
      </c>
      <c r="BG469" s="49">
        <v>0</v>
      </c>
      <c r="BH469" s="48">
        <v>0</v>
      </c>
      <c r="BI469" s="49">
        <v>0</v>
      </c>
      <c r="BJ469" s="48">
        <v>18</v>
      </c>
      <c r="BK469" s="49">
        <v>100</v>
      </c>
      <c r="BL469" s="48">
        <v>18</v>
      </c>
    </row>
    <row r="470" spans="1:64" ht="15">
      <c r="A470" s="64" t="s">
        <v>294</v>
      </c>
      <c r="B470" s="64" t="s">
        <v>292</v>
      </c>
      <c r="C470" s="65" t="s">
        <v>3752</v>
      </c>
      <c r="D470" s="66">
        <v>10</v>
      </c>
      <c r="E470" s="67" t="s">
        <v>136</v>
      </c>
      <c r="F470" s="68">
        <v>12</v>
      </c>
      <c r="G470" s="65"/>
      <c r="H470" s="69"/>
      <c r="I470" s="70"/>
      <c r="J470" s="70"/>
      <c r="K470" s="34" t="s">
        <v>66</v>
      </c>
      <c r="L470" s="77">
        <v>470</v>
      </c>
      <c r="M470" s="77"/>
      <c r="N470" s="72"/>
      <c r="O470" s="79" t="s">
        <v>418</v>
      </c>
      <c r="P470" s="81">
        <v>43522.664618055554</v>
      </c>
      <c r="Q470" s="79" t="s">
        <v>557</v>
      </c>
      <c r="R470" s="82" t="s">
        <v>656</v>
      </c>
      <c r="S470" s="79" t="s">
        <v>671</v>
      </c>
      <c r="T470" s="79"/>
      <c r="U470" s="79"/>
      <c r="V470" s="82" t="s">
        <v>818</v>
      </c>
      <c r="W470" s="81">
        <v>43522.664618055554</v>
      </c>
      <c r="X470" s="82" t="s">
        <v>1008</v>
      </c>
      <c r="Y470" s="79"/>
      <c r="Z470" s="79"/>
      <c r="AA470" s="85" t="s">
        <v>1231</v>
      </c>
      <c r="AB470" s="79"/>
      <c r="AC470" s="79" t="b">
        <v>0</v>
      </c>
      <c r="AD470" s="79">
        <v>1</v>
      </c>
      <c r="AE470" s="85" t="s">
        <v>1289</v>
      </c>
      <c r="AF470" s="79" t="b">
        <v>0</v>
      </c>
      <c r="AG470" s="79" t="s">
        <v>1302</v>
      </c>
      <c r="AH470" s="79"/>
      <c r="AI470" s="85" t="s">
        <v>1289</v>
      </c>
      <c r="AJ470" s="79" t="b">
        <v>0</v>
      </c>
      <c r="AK470" s="79">
        <v>1</v>
      </c>
      <c r="AL470" s="85" t="s">
        <v>1289</v>
      </c>
      <c r="AM470" s="79" t="s">
        <v>1308</v>
      </c>
      <c r="AN470" s="79" t="b">
        <v>0</v>
      </c>
      <c r="AO470" s="85" t="s">
        <v>1231</v>
      </c>
      <c r="AP470" s="79" t="s">
        <v>176</v>
      </c>
      <c r="AQ470" s="79">
        <v>0</v>
      </c>
      <c r="AR470" s="79">
        <v>0</v>
      </c>
      <c r="AS470" s="79"/>
      <c r="AT470" s="79"/>
      <c r="AU470" s="79"/>
      <c r="AV470" s="79"/>
      <c r="AW470" s="79"/>
      <c r="AX470" s="79"/>
      <c r="AY470" s="79"/>
      <c r="AZ470" s="79"/>
      <c r="BA470">
        <v>11</v>
      </c>
      <c r="BB470" s="78" t="str">
        <f>REPLACE(INDEX(GroupVertices[Group],MATCH(Edges[[#This Row],[Vertex 1]],GroupVertices[Vertex],0)),1,1,"")</f>
        <v>1</v>
      </c>
      <c r="BC470" s="78" t="str">
        <f>REPLACE(INDEX(GroupVertices[Group],MATCH(Edges[[#This Row],[Vertex 2]],GroupVertices[Vertex],0)),1,1,"")</f>
        <v>1</v>
      </c>
      <c r="BD470" s="48">
        <v>1</v>
      </c>
      <c r="BE470" s="49">
        <v>6.25</v>
      </c>
      <c r="BF470" s="48">
        <v>0</v>
      </c>
      <c r="BG470" s="49">
        <v>0</v>
      </c>
      <c r="BH470" s="48">
        <v>0</v>
      </c>
      <c r="BI470" s="49">
        <v>0</v>
      </c>
      <c r="BJ470" s="48">
        <v>15</v>
      </c>
      <c r="BK470" s="49">
        <v>93.75</v>
      </c>
      <c r="BL470" s="48">
        <v>16</v>
      </c>
    </row>
    <row r="471" spans="1:64" ht="15">
      <c r="A471" s="64" t="s">
        <v>294</v>
      </c>
      <c r="B471" s="64" t="s">
        <v>292</v>
      </c>
      <c r="C471" s="65" t="s">
        <v>3752</v>
      </c>
      <c r="D471" s="66">
        <v>10</v>
      </c>
      <c r="E471" s="67" t="s">
        <v>136</v>
      </c>
      <c r="F471" s="68">
        <v>12</v>
      </c>
      <c r="G471" s="65"/>
      <c r="H471" s="69"/>
      <c r="I471" s="70"/>
      <c r="J471" s="70"/>
      <c r="K471" s="34" t="s">
        <v>66</v>
      </c>
      <c r="L471" s="77">
        <v>471</v>
      </c>
      <c r="M471" s="77"/>
      <c r="N471" s="72"/>
      <c r="O471" s="79" t="s">
        <v>418</v>
      </c>
      <c r="P471" s="81">
        <v>43529.091458333336</v>
      </c>
      <c r="Q471" s="79" t="s">
        <v>539</v>
      </c>
      <c r="R471" s="82" t="s">
        <v>607</v>
      </c>
      <c r="S471" s="79" t="s">
        <v>675</v>
      </c>
      <c r="T471" s="79"/>
      <c r="U471" s="79"/>
      <c r="V471" s="82" t="s">
        <v>818</v>
      </c>
      <c r="W471" s="81">
        <v>43529.091458333336</v>
      </c>
      <c r="X471" s="82" t="s">
        <v>980</v>
      </c>
      <c r="Y471" s="79"/>
      <c r="Z471" s="79"/>
      <c r="AA471" s="85" t="s">
        <v>1203</v>
      </c>
      <c r="AB471" s="79"/>
      <c r="AC471" s="79" t="b">
        <v>0</v>
      </c>
      <c r="AD471" s="79">
        <v>0</v>
      </c>
      <c r="AE471" s="85" t="s">
        <v>1289</v>
      </c>
      <c r="AF471" s="79" t="b">
        <v>0</v>
      </c>
      <c r="AG471" s="79" t="s">
        <v>1302</v>
      </c>
      <c r="AH471" s="79"/>
      <c r="AI471" s="85" t="s">
        <v>1289</v>
      </c>
      <c r="AJ471" s="79" t="b">
        <v>0</v>
      </c>
      <c r="AK471" s="79">
        <v>2</v>
      </c>
      <c r="AL471" s="85" t="s">
        <v>1205</v>
      </c>
      <c r="AM471" s="79" t="s">
        <v>1304</v>
      </c>
      <c r="AN471" s="79" t="b">
        <v>0</v>
      </c>
      <c r="AO471" s="85" t="s">
        <v>1205</v>
      </c>
      <c r="AP471" s="79" t="s">
        <v>176</v>
      </c>
      <c r="AQ471" s="79">
        <v>0</v>
      </c>
      <c r="AR471" s="79">
        <v>0</v>
      </c>
      <c r="AS471" s="79"/>
      <c r="AT471" s="79"/>
      <c r="AU471" s="79"/>
      <c r="AV471" s="79"/>
      <c r="AW471" s="79"/>
      <c r="AX471" s="79"/>
      <c r="AY471" s="79"/>
      <c r="AZ471" s="79"/>
      <c r="BA471">
        <v>11</v>
      </c>
      <c r="BB471" s="78" t="str">
        <f>REPLACE(INDEX(GroupVertices[Group],MATCH(Edges[[#This Row],[Vertex 1]],GroupVertices[Vertex],0)),1,1,"")</f>
        <v>1</v>
      </c>
      <c r="BC471" s="78" t="str">
        <f>REPLACE(INDEX(GroupVertices[Group],MATCH(Edges[[#This Row],[Vertex 2]],GroupVertices[Vertex],0)),1,1,"")</f>
        <v>1</v>
      </c>
      <c r="BD471" s="48"/>
      <c r="BE471" s="49"/>
      <c r="BF471" s="48"/>
      <c r="BG471" s="49"/>
      <c r="BH471" s="48"/>
      <c r="BI471" s="49"/>
      <c r="BJ471" s="48"/>
      <c r="BK471" s="49"/>
      <c r="BL471" s="48"/>
    </row>
    <row r="472" spans="1:64" ht="15">
      <c r="A472" s="64" t="s">
        <v>294</v>
      </c>
      <c r="B472" s="64" t="s">
        <v>303</v>
      </c>
      <c r="C472" s="65" t="s">
        <v>3748</v>
      </c>
      <c r="D472" s="66">
        <v>4.166666666666667</v>
      </c>
      <c r="E472" s="67" t="s">
        <v>136</v>
      </c>
      <c r="F472" s="68">
        <v>31.166666666666668</v>
      </c>
      <c r="G472" s="65"/>
      <c r="H472" s="69"/>
      <c r="I472" s="70"/>
      <c r="J472" s="70"/>
      <c r="K472" s="34" t="s">
        <v>66</v>
      </c>
      <c r="L472" s="77">
        <v>472</v>
      </c>
      <c r="M472" s="77"/>
      <c r="N472" s="72"/>
      <c r="O472" s="79" t="s">
        <v>418</v>
      </c>
      <c r="P472" s="81">
        <v>43529.091458333336</v>
      </c>
      <c r="Q472" s="79" t="s">
        <v>539</v>
      </c>
      <c r="R472" s="82" t="s">
        <v>607</v>
      </c>
      <c r="S472" s="79" t="s">
        <v>675</v>
      </c>
      <c r="T472" s="79"/>
      <c r="U472" s="79"/>
      <c r="V472" s="82" t="s">
        <v>818</v>
      </c>
      <c r="W472" s="81">
        <v>43529.091458333336</v>
      </c>
      <c r="X472" s="82" t="s">
        <v>980</v>
      </c>
      <c r="Y472" s="79"/>
      <c r="Z472" s="79"/>
      <c r="AA472" s="85" t="s">
        <v>1203</v>
      </c>
      <c r="AB472" s="79"/>
      <c r="AC472" s="79" t="b">
        <v>0</v>
      </c>
      <c r="AD472" s="79">
        <v>0</v>
      </c>
      <c r="AE472" s="85" t="s">
        <v>1289</v>
      </c>
      <c r="AF472" s="79" t="b">
        <v>0</v>
      </c>
      <c r="AG472" s="79" t="s">
        <v>1302</v>
      </c>
      <c r="AH472" s="79"/>
      <c r="AI472" s="85" t="s">
        <v>1289</v>
      </c>
      <c r="AJ472" s="79" t="b">
        <v>0</v>
      </c>
      <c r="AK472" s="79">
        <v>2</v>
      </c>
      <c r="AL472" s="85" t="s">
        <v>1205</v>
      </c>
      <c r="AM472" s="79" t="s">
        <v>1304</v>
      </c>
      <c r="AN472" s="79" t="b">
        <v>0</v>
      </c>
      <c r="AO472" s="85" t="s">
        <v>1205</v>
      </c>
      <c r="AP472" s="79" t="s">
        <v>176</v>
      </c>
      <c r="AQ472" s="79">
        <v>0</v>
      </c>
      <c r="AR472" s="79">
        <v>0</v>
      </c>
      <c r="AS472" s="79"/>
      <c r="AT472" s="79"/>
      <c r="AU472" s="79"/>
      <c r="AV472" s="79"/>
      <c r="AW472" s="79"/>
      <c r="AX472" s="79"/>
      <c r="AY472" s="79"/>
      <c r="AZ472" s="79"/>
      <c r="BA472">
        <v>2</v>
      </c>
      <c r="BB472" s="78" t="str">
        <f>REPLACE(INDEX(GroupVertices[Group],MATCH(Edges[[#This Row],[Vertex 1]],GroupVertices[Vertex],0)),1,1,"")</f>
        <v>1</v>
      </c>
      <c r="BC472" s="78" t="str">
        <f>REPLACE(INDEX(GroupVertices[Group],MATCH(Edges[[#This Row],[Vertex 2]],GroupVertices[Vertex],0)),1,1,"")</f>
        <v>2</v>
      </c>
      <c r="BD472" s="48"/>
      <c r="BE472" s="49"/>
      <c r="BF472" s="48"/>
      <c r="BG472" s="49"/>
      <c r="BH472" s="48"/>
      <c r="BI472" s="49"/>
      <c r="BJ472" s="48"/>
      <c r="BK472" s="49"/>
      <c r="BL472" s="48"/>
    </row>
    <row r="473" spans="1:64" ht="15">
      <c r="A473" s="64" t="s">
        <v>294</v>
      </c>
      <c r="B473" s="64" t="s">
        <v>292</v>
      </c>
      <c r="C473" s="65" t="s">
        <v>3752</v>
      </c>
      <c r="D473" s="66">
        <v>10</v>
      </c>
      <c r="E473" s="67" t="s">
        <v>136</v>
      </c>
      <c r="F473" s="68">
        <v>12</v>
      </c>
      <c r="G473" s="65"/>
      <c r="H473" s="69"/>
      <c r="I473" s="70"/>
      <c r="J473" s="70"/>
      <c r="K473" s="34" t="s">
        <v>66</v>
      </c>
      <c r="L473" s="77">
        <v>473</v>
      </c>
      <c r="M473" s="77"/>
      <c r="N473" s="72"/>
      <c r="O473" s="79" t="s">
        <v>418</v>
      </c>
      <c r="P473" s="81">
        <v>43536.62464120371</v>
      </c>
      <c r="Q473" s="79" t="s">
        <v>498</v>
      </c>
      <c r="R473" s="82" t="s">
        <v>635</v>
      </c>
      <c r="S473" s="79" t="s">
        <v>691</v>
      </c>
      <c r="T473" s="79"/>
      <c r="U473" s="79"/>
      <c r="V473" s="82" t="s">
        <v>818</v>
      </c>
      <c r="W473" s="81">
        <v>43536.62464120371</v>
      </c>
      <c r="X473" s="82" t="s">
        <v>934</v>
      </c>
      <c r="Y473" s="79"/>
      <c r="Z473" s="79"/>
      <c r="AA473" s="85" t="s">
        <v>1157</v>
      </c>
      <c r="AB473" s="79"/>
      <c r="AC473" s="79" t="b">
        <v>0</v>
      </c>
      <c r="AD473" s="79">
        <v>1</v>
      </c>
      <c r="AE473" s="85" t="s">
        <v>1289</v>
      </c>
      <c r="AF473" s="79" t="b">
        <v>0</v>
      </c>
      <c r="AG473" s="79" t="s">
        <v>1302</v>
      </c>
      <c r="AH473" s="79"/>
      <c r="AI473" s="85" t="s">
        <v>1289</v>
      </c>
      <c r="AJ473" s="79" t="b">
        <v>0</v>
      </c>
      <c r="AK473" s="79">
        <v>0</v>
      </c>
      <c r="AL473" s="85" t="s">
        <v>1289</v>
      </c>
      <c r="AM473" s="79" t="s">
        <v>1308</v>
      </c>
      <c r="AN473" s="79" t="b">
        <v>0</v>
      </c>
      <c r="AO473" s="85" t="s">
        <v>1157</v>
      </c>
      <c r="AP473" s="79" t="s">
        <v>176</v>
      </c>
      <c r="AQ473" s="79">
        <v>0</v>
      </c>
      <c r="AR473" s="79">
        <v>0</v>
      </c>
      <c r="AS473" s="79"/>
      <c r="AT473" s="79"/>
      <c r="AU473" s="79"/>
      <c r="AV473" s="79"/>
      <c r="AW473" s="79"/>
      <c r="AX473" s="79"/>
      <c r="AY473" s="79"/>
      <c r="AZ473" s="79"/>
      <c r="BA473">
        <v>11</v>
      </c>
      <c r="BB473" s="78" t="str">
        <f>REPLACE(INDEX(GroupVertices[Group],MATCH(Edges[[#This Row],[Vertex 1]],GroupVertices[Vertex],0)),1,1,"")</f>
        <v>1</v>
      </c>
      <c r="BC473" s="78" t="str">
        <f>REPLACE(INDEX(GroupVertices[Group],MATCH(Edges[[#This Row],[Vertex 2]],GroupVertices[Vertex],0)),1,1,"")</f>
        <v>1</v>
      </c>
      <c r="BD473" s="48">
        <v>1</v>
      </c>
      <c r="BE473" s="49">
        <v>5.882352941176471</v>
      </c>
      <c r="BF473" s="48">
        <v>0</v>
      </c>
      <c r="BG473" s="49">
        <v>0</v>
      </c>
      <c r="BH473" s="48">
        <v>0</v>
      </c>
      <c r="BI473" s="49">
        <v>0</v>
      </c>
      <c r="BJ473" s="48">
        <v>16</v>
      </c>
      <c r="BK473" s="49">
        <v>94.11764705882354</v>
      </c>
      <c r="BL473" s="48">
        <v>17</v>
      </c>
    </row>
    <row r="474" spans="1:64" ht="15">
      <c r="A474" s="64" t="s">
        <v>294</v>
      </c>
      <c r="B474" s="64" t="s">
        <v>292</v>
      </c>
      <c r="C474" s="65" t="s">
        <v>3752</v>
      </c>
      <c r="D474" s="66">
        <v>10</v>
      </c>
      <c r="E474" s="67" t="s">
        <v>136</v>
      </c>
      <c r="F474" s="68">
        <v>12</v>
      </c>
      <c r="G474" s="65"/>
      <c r="H474" s="69"/>
      <c r="I474" s="70"/>
      <c r="J474" s="70"/>
      <c r="K474" s="34" t="s">
        <v>66</v>
      </c>
      <c r="L474" s="77">
        <v>474</v>
      </c>
      <c r="M474" s="77"/>
      <c r="N474" s="72"/>
      <c r="O474" s="79" t="s">
        <v>418</v>
      </c>
      <c r="P474" s="81">
        <v>43549.91563657407</v>
      </c>
      <c r="Q474" s="79" t="s">
        <v>549</v>
      </c>
      <c r="R474" s="82" t="s">
        <v>652</v>
      </c>
      <c r="S474" s="79" t="s">
        <v>671</v>
      </c>
      <c r="T474" s="79"/>
      <c r="U474" s="79"/>
      <c r="V474" s="82" t="s">
        <v>818</v>
      </c>
      <c r="W474" s="81">
        <v>43549.91563657407</v>
      </c>
      <c r="X474" s="82" t="s">
        <v>1000</v>
      </c>
      <c r="Y474" s="79"/>
      <c r="Z474" s="79"/>
      <c r="AA474" s="85" t="s">
        <v>1223</v>
      </c>
      <c r="AB474" s="79"/>
      <c r="AC474" s="79" t="b">
        <v>0</v>
      </c>
      <c r="AD474" s="79">
        <v>0</v>
      </c>
      <c r="AE474" s="85" t="s">
        <v>1289</v>
      </c>
      <c r="AF474" s="79" t="b">
        <v>0</v>
      </c>
      <c r="AG474" s="79" t="s">
        <v>1302</v>
      </c>
      <c r="AH474" s="79"/>
      <c r="AI474" s="85" t="s">
        <v>1289</v>
      </c>
      <c r="AJ474" s="79" t="b">
        <v>0</v>
      </c>
      <c r="AK474" s="79">
        <v>0</v>
      </c>
      <c r="AL474" s="85" t="s">
        <v>1289</v>
      </c>
      <c r="AM474" s="79" t="s">
        <v>1308</v>
      </c>
      <c r="AN474" s="79" t="b">
        <v>0</v>
      </c>
      <c r="AO474" s="85" t="s">
        <v>1223</v>
      </c>
      <c r="AP474" s="79" t="s">
        <v>176</v>
      </c>
      <c r="AQ474" s="79">
        <v>0</v>
      </c>
      <c r="AR474" s="79">
        <v>0</v>
      </c>
      <c r="AS474" s="79"/>
      <c r="AT474" s="79"/>
      <c r="AU474" s="79"/>
      <c r="AV474" s="79"/>
      <c r="AW474" s="79"/>
      <c r="AX474" s="79"/>
      <c r="AY474" s="79"/>
      <c r="AZ474" s="79"/>
      <c r="BA474">
        <v>11</v>
      </c>
      <c r="BB474" s="78" t="str">
        <f>REPLACE(INDEX(GroupVertices[Group],MATCH(Edges[[#This Row],[Vertex 1]],GroupVertices[Vertex],0)),1,1,"")</f>
        <v>1</v>
      </c>
      <c r="BC474" s="78" t="str">
        <f>REPLACE(INDEX(GroupVertices[Group],MATCH(Edges[[#This Row],[Vertex 2]],GroupVertices[Vertex],0)),1,1,"")</f>
        <v>1</v>
      </c>
      <c r="BD474" s="48"/>
      <c r="BE474" s="49"/>
      <c r="BF474" s="48"/>
      <c r="BG474" s="49"/>
      <c r="BH474" s="48"/>
      <c r="BI474" s="49"/>
      <c r="BJ474" s="48"/>
      <c r="BK474" s="49"/>
      <c r="BL474" s="48"/>
    </row>
    <row r="475" spans="1:64" ht="15">
      <c r="A475" s="64" t="s">
        <v>294</v>
      </c>
      <c r="B475" s="64" t="s">
        <v>309</v>
      </c>
      <c r="C475" s="65" t="s">
        <v>3747</v>
      </c>
      <c r="D475" s="66">
        <v>3</v>
      </c>
      <c r="E475" s="67" t="s">
        <v>132</v>
      </c>
      <c r="F475" s="68">
        <v>35</v>
      </c>
      <c r="G475" s="65"/>
      <c r="H475" s="69"/>
      <c r="I475" s="70"/>
      <c r="J475" s="70"/>
      <c r="K475" s="34" t="s">
        <v>66</v>
      </c>
      <c r="L475" s="77">
        <v>475</v>
      </c>
      <c r="M475" s="77"/>
      <c r="N475" s="72"/>
      <c r="O475" s="79" t="s">
        <v>418</v>
      </c>
      <c r="P475" s="81">
        <v>43549.91563657407</v>
      </c>
      <c r="Q475" s="79" t="s">
        <v>549</v>
      </c>
      <c r="R475" s="82" t="s">
        <v>652</v>
      </c>
      <c r="S475" s="79" t="s">
        <v>671</v>
      </c>
      <c r="T475" s="79"/>
      <c r="U475" s="79"/>
      <c r="V475" s="82" t="s">
        <v>818</v>
      </c>
      <c r="W475" s="81">
        <v>43549.91563657407</v>
      </c>
      <c r="X475" s="82" t="s">
        <v>1000</v>
      </c>
      <c r="Y475" s="79"/>
      <c r="Z475" s="79"/>
      <c r="AA475" s="85" t="s">
        <v>1223</v>
      </c>
      <c r="AB475" s="79"/>
      <c r="AC475" s="79" t="b">
        <v>0</v>
      </c>
      <c r="AD475" s="79">
        <v>0</v>
      </c>
      <c r="AE475" s="85" t="s">
        <v>1289</v>
      </c>
      <c r="AF475" s="79" t="b">
        <v>0</v>
      </c>
      <c r="AG475" s="79" t="s">
        <v>1302</v>
      </c>
      <c r="AH475" s="79"/>
      <c r="AI475" s="85" t="s">
        <v>1289</v>
      </c>
      <c r="AJ475" s="79" t="b">
        <v>0</v>
      </c>
      <c r="AK475" s="79">
        <v>0</v>
      </c>
      <c r="AL475" s="85" t="s">
        <v>1289</v>
      </c>
      <c r="AM475" s="79" t="s">
        <v>1308</v>
      </c>
      <c r="AN475" s="79" t="b">
        <v>0</v>
      </c>
      <c r="AO475" s="85" t="s">
        <v>1223</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2</v>
      </c>
      <c r="BD475" s="48"/>
      <c r="BE475" s="49"/>
      <c r="BF475" s="48"/>
      <c r="BG475" s="49"/>
      <c r="BH475" s="48"/>
      <c r="BI475" s="49"/>
      <c r="BJ475" s="48"/>
      <c r="BK475" s="49"/>
      <c r="BL475" s="48"/>
    </row>
    <row r="476" spans="1:64" ht="15">
      <c r="A476" s="64" t="s">
        <v>294</v>
      </c>
      <c r="B476" s="64" t="s">
        <v>292</v>
      </c>
      <c r="C476" s="65" t="s">
        <v>3752</v>
      </c>
      <c r="D476" s="66">
        <v>10</v>
      </c>
      <c r="E476" s="67" t="s">
        <v>136</v>
      </c>
      <c r="F476" s="68">
        <v>12</v>
      </c>
      <c r="G476" s="65"/>
      <c r="H476" s="69"/>
      <c r="I476" s="70"/>
      <c r="J476" s="70"/>
      <c r="K476" s="34" t="s">
        <v>66</v>
      </c>
      <c r="L476" s="77">
        <v>476</v>
      </c>
      <c r="M476" s="77"/>
      <c r="N476" s="72"/>
      <c r="O476" s="79" t="s">
        <v>418</v>
      </c>
      <c r="P476" s="81">
        <v>43550.64460648148</v>
      </c>
      <c r="Q476" s="79" t="s">
        <v>501</v>
      </c>
      <c r="R476" s="82" t="s">
        <v>637</v>
      </c>
      <c r="S476" s="79" t="s">
        <v>692</v>
      </c>
      <c r="T476" s="79"/>
      <c r="U476" s="79"/>
      <c r="V476" s="82" t="s">
        <v>818</v>
      </c>
      <c r="W476" s="81">
        <v>43550.64460648148</v>
      </c>
      <c r="X476" s="82" t="s">
        <v>937</v>
      </c>
      <c r="Y476" s="79"/>
      <c r="Z476" s="79"/>
      <c r="AA476" s="85" t="s">
        <v>1160</v>
      </c>
      <c r="AB476" s="79"/>
      <c r="AC476" s="79" t="b">
        <v>0</v>
      </c>
      <c r="AD476" s="79">
        <v>1</v>
      </c>
      <c r="AE476" s="85" t="s">
        <v>1289</v>
      </c>
      <c r="AF476" s="79" t="b">
        <v>0</v>
      </c>
      <c r="AG476" s="79" t="s">
        <v>1302</v>
      </c>
      <c r="AH476" s="79"/>
      <c r="AI476" s="85" t="s">
        <v>1289</v>
      </c>
      <c r="AJ476" s="79" t="b">
        <v>0</v>
      </c>
      <c r="AK476" s="79">
        <v>0</v>
      </c>
      <c r="AL476" s="85" t="s">
        <v>1289</v>
      </c>
      <c r="AM476" s="79" t="s">
        <v>1308</v>
      </c>
      <c r="AN476" s="79" t="b">
        <v>0</v>
      </c>
      <c r="AO476" s="85" t="s">
        <v>1160</v>
      </c>
      <c r="AP476" s="79" t="s">
        <v>176</v>
      </c>
      <c r="AQ476" s="79">
        <v>0</v>
      </c>
      <c r="AR476" s="79">
        <v>0</v>
      </c>
      <c r="AS476" s="79"/>
      <c r="AT476" s="79"/>
      <c r="AU476" s="79"/>
      <c r="AV476" s="79"/>
      <c r="AW476" s="79"/>
      <c r="AX476" s="79"/>
      <c r="AY476" s="79"/>
      <c r="AZ476" s="79"/>
      <c r="BA476">
        <v>11</v>
      </c>
      <c r="BB476" s="78" t="str">
        <f>REPLACE(INDEX(GroupVertices[Group],MATCH(Edges[[#This Row],[Vertex 1]],GroupVertices[Vertex],0)),1,1,"")</f>
        <v>1</v>
      </c>
      <c r="BC476" s="78" t="str">
        <f>REPLACE(INDEX(GroupVertices[Group],MATCH(Edges[[#This Row],[Vertex 2]],GroupVertices[Vertex],0)),1,1,"")</f>
        <v>1</v>
      </c>
      <c r="BD476" s="48"/>
      <c r="BE476" s="49"/>
      <c r="BF476" s="48"/>
      <c r="BG476" s="49"/>
      <c r="BH476" s="48"/>
      <c r="BI476" s="49"/>
      <c r="BJ476" s="48"/>
      <c r="BK476" s="49"/>
      <c r="BL476" s="48"/>
    </row>
    <row r="477" spans="1:64" ht="15">
      <c r="A477" s="64" t="s">
        <v>294</v>
      </c>
      <c r="B477" s="64" t="s">
        <v>292</v>
      </c>
      <c r="C477" s="65" t="s">
        <v>3752</v>
      </c>
      <c r="D477" s="66">
        <v>10</v>
      </c>
      <c r="E477" s="67" t="s">
        <v>136</v>
      </c>
      <c r="F477" s="68">
        <v>12</v>
      </c>
      <c r="G477" s="65"/>
      <c r="H477" s="69"/>
      <c r="I477" s="70"/>
      <c r="J477" s="70"/>
      <c r="K477" s="34" t="s">
        <v>66</v>
      </c>
      <c r="L477" s="77">
        <v>477</v>
      </c>
      <c r="M477" s="77"/>
      <c r="N477" s="72"/>
      <c r="O477" s="79" t="s">
        <v>418</v>
      </c>
      <c r="P477" s="81">
        <v>43564.66258101852</v>
      </c>
      <c r="Q477" s="79" t="s">
        <v>504</v>
      </c>
      <c r="R477" s="82" t="s">
        <v>639</v>
      </c>
      <c r="S477" s="79" t="s">
        <v>693</v>
      </c>
      <c r="T477" s="79"/>
      <c r="U477" s="79"/>
      <c r="V477" s="82" t="s">
        <v>818</v>
      </c>
      <c r="W477" s="81">
        <v>43564.66258101852</v>
      </c>
      <c r="X477" s="82" t="s">
        <v>940</v>
      </c>
      <c r="Y477" s="79"/>
      <c r="Z477" s="79"/>
      <c r="AA477" s="85" t="s">
        <v>1163</v>
      </c>
      <c r="AB477" s="79"/>
      <c r="AC477" s="79" t="b">
        <v>0</v>
      </c>
      <c r="AD477" s="79">
        <v>2</v>
      </c>
      <c r="AE477" s="85" t="s">
        <v>1289</v>
      </c>
      <c r="AF477" s="79" t="b">
        <v>0</v>
      </c>
      <c r="AG477" s="79" t="s">
        <v>1302</v>
      </c>
      <c r="AH477" s="79"/>
      <c r="AI477" s="85" t="s">
        <v>1289</v>
      </c>
      <c r="AJ477" s="79" t="b">
        <v>0</v>
      </c>
      <c r="AK477" s="79">
        <v>1</v>
      </c>
      <c r="AL477" s="85" t="s">
        <v>1289</v>
      </c>
      <c r="AM477" s="79" t="s">
        <v>1307</v>
      </c>
      <c r="AN477" s="79" t="b">
        <v>0</v>
      </c>
      <c r="AO477" s="85" t="s">
        <v>1163</v>
      </c>
      <c r="AP477" s="79" t="s">
        <v>176</v>
      </c>
      <c r="AQ477" s="79">
        <v>0</v>
      </c>
      <c r="AR477" s="79">
        <v>0</v>
      </c>
      <c r="AS477" s="79"/>
      <c r="AT477" s="79"/>
      <c r="AU477" s="79"/>
      <c r="AV477" s="79"/>
      <c r="AW477" s="79"/>
      <c r="AX477" s="79"/>
      <c r="AY477" s="79"/>
      <c r="AZ477" s="79"/>
      <c r="BA477">
        <v>11</v>
      </c>
      <c r="BB477" s="78" t="str">
        <f>REPLACE(INDEX(GroupVertices[Group],MATCH(Edges[[#This Row],[Vertex 1]],GroupVertices[Vertex],0)),1,1,"")</f>
        <v>1</v>
      </c>
      <c r="BC477" s="78" t="str">
        <f>REPLACE(INDEX(GroupVertices[Group],MATCH(Edges[[#This Row],[Vertex 2]],GroupVertices[Vertex],0)),1,1,"")</f>
        <v>1</v>
      </c>
      <c r="BD477" s="48"/>
      <c r="BE477" s="49"/>
      <c r="BF477" s="48"/>
      <c r="BG477" s="49"/>
      <c r="BH477" s="48"/>
      <c r="BI477" s="49"/>
      <c r="BJ477" s="48"/>
      <c r="BK477" s="49"/>
      <c r="BL477" s="48"/>
    </row>
    <row r="478" spans="1:64" ht="15">
      <c r="A478" s="64" t="s">
        <v>294</v>
      </c>
      <c r="B478" s="64" t="s">
        <v>303</v>
      </c>
      <c r="C478" s="65" t="s">
        <v>3748</v>
      </c>
      <c r="D478" s="66">
        <v>4.166666666666667</v>
      </c>
      <c r="E478" s="67" t="s">
        <v>136</v>
      </c>
      <c r="F478" s="68">
        <v>31.166666666666668</v>
      </c>
      <c r="G478" s="65"/>
      <c r="H478" s="69"/>
      <c r="I478" s="70"/>
      <c r="J478" s="70"/>
      <c r="K478" s="34" t="s">
        <v>66</v>
      </c>
      <c r="L478" s="77">
        <v>478</v>
      </c>
      <c r="M478" s="77"/>
      <c r="N478" s="72"/>
      <c r="O478" s="79" t="s">
        <v>418</v>
      </c>
      <c r="P478" s="81">
        <v>43564.66258101852</v>
      </c>
      <c r="Q478" s="79" t="s">
        <v>504</v>
      </c>
      <c r="R478" s="82" t="s">
        <v>639</v>
      </c>
      <c r="S478" s="79" t="s">
        <v>693</v>
      </c>
      <c r="T478" s="79"/>
      <c r="U478" s="79"/>
      <c r="V478" s="82" t="s">
        <v>818</v>
      </c>
      <c r="W478" s="81">
        <v>43564.66258101852</v>
      </c>
      <c r="X478" s="82" t="s">
        <v>940</v>
      </c>
      <c r="Y478" s="79"/>
      <c r="Z478" s="79"/>
      <c r="AA478" s="85" t="s">
        <v>1163</v>
      </c>
      <c r="AB478" s="79"/>
      <c r="AC478" s="79" t="b">
        <v>0</v>
      </c>
      <c r="AD478" s="79">
        <v>2</v>
      </c>
      <c r="AE478" s="85" t="s">
        <v>1289</v>
      </c>
      <c r="AF478" s="79" t="b">
        <v>0</v>
      </c>
      <c r="AG478" s="79" t="s">
        <v>1302</v>
      </c>
      <c r="AH478" s="79"/>
      <c r="AI478" s="85" t="s">
        <v>1289</v>
      </c>
      <c r="AJ478" s="79" t="b">
        <v>0</v>
      </c>
      <c r="AK478" s="79">
        <v>1</v>
      </c>
      <c r="AL478" s="85" t="s">
        <v>1289</v>
      </c>
      <c r="AM478" s="79" t="s">
        <v>1307</v>
      </c>
      <c r="AN478" s="79" t="b">
        <v>0</v>
      </c>
      <c r="AO478" s="85" t="s">
        <v>1163</v>
      </c>
      <c r="AP478" s="79" t="s">
        <v>176</v>
      </c>
      <c r="AQ478" s="79">
        <v>0</v>
      </c>
      <c r="AR478" s="79">
        <v>0</v>
      </c>
      <c r="AS478" s="79"/>
      <c r="AT478" s="79"/>
      <c r="AU478" s="79"/>
      <c r="AV478" s="79"/>
      <c r="AW478" s="79"/>
      <c r="AX478" s="79"/>
      <c r="AY478" s="79"/>
      <c r="AZ478" s="79"/>
      <c r="BA478">
        <v>2</v>
      </c>
      <c r="BB478" s="78" t="str">
        <f>REPLACE(INDEX(GroupVertices[Group],MATCH(Edges[[#This Row],[Vertex 1]],GroupVertices[Vertex],0)),1,1,"")</f>
        <v>1</v>
      </c>
      <c r="BC478" s="78" t="str">
        <f>REPLACE(INDEX(GroupVertices[Group],MATCH(Edges[[#This Row],[Vertex 2]],GroupVertices[Vertex],0)),1,1,"")</f>
        <v>2</v>
      </c>
      <c r="BD478" s="48"/>
      <c r="BE478" s="49"/>
      <c r="BF478" s="48"/>
      <c r="BG478" s="49"/>
      <c r="BH478" s="48"/>
      <c r="BI478" s="49"/>
      <c r="BJ478" s="48"/>
      <c r="BK478" s="49"/>
      <c r="BL478" s="48"/>
    </row>
    <row r="479" spans="1:64" ht="15">
      <c r="A479" s="64" t="s">
        <v>294</v>
      </c>
      <c r="B479" s="64" t="s">
        <v>380</v>
      </c>
      <c r="C479" s="65" t="s">
        <v>3747</v>
      </c>
      <c r="D479" s="66">
        <v>3</v>
      </c>
      <c r="E479" s="67" t="s">
        <v>132</v>
      </c>
      <c r="F479" s="68">
        <v>35</v>
      </c>
      <c r="G479" s="65"/>
      <c r="H479" s="69"/>
      <c r="I479" s="70"/>
      <c r="J479" s="70"/>
      <c r="K479" s="34" t="s">
        <v>65</v>
      </c>
      <c r="L479" s="77">
        <v>479</v>
      </c>
      <c r="M479" s="77"/>
      <c r="N479" s="72"/>
      <c r="O479" s="79" t="s">
        <v>418</v>
      </c>
      <c r="P479" s="81">
        <v>43565.61170138889</v>
      </c>
      <c r="Q479" s="79" t="s">
        <v>466</v>
      </c>
      <c r="R479" s="79"/>
      <c r="S479" s="79"/>
      <c r="T479" s="79"/>
      <c r="U479" s="79"/>
      <c r="V479" s="82" t="s">
        <v>818</v>
      </c>
      <c r="W479" s="81">
        <v>43565.61170138889</v>
      </c>
      <c r="X479" s="82" t="s">
        <v>1009</v>
      </c>
      <c r="Y479" s="79"/>
      <c r="Z479" s="79"/>
      <c r="AA479" s="85" t="s">
        <v>1232</v>
      </c>
      <c r="AB479" s="79"/>
      <c r="AC479" s="79" t="b">
        <v>0</v>
      </c>
      <c r="AD479" s="79">
        <v>0</v>
      </c>
      <c r="AE479" s="85" t="s">
        <v>1289</v>
      </c>
      <c r="AF479" s="79" t="b">
        <v>0</v>
      </c>
      <c r="AG479" s="79" t="s">
        <v>1302</v>
      </c>
      <c r="AH479" s="79"/>
      <c r="AI479" s="85" t="s">
        <v>1289</v>
      </c>
      <c r="AJ479" s="79" t="b">
        <v>0</v>
      </c>
      <c r="AK479" s="79">
        <v>3</v>
      </c>
      <c r="AL479" s="85" t="s">
        <v>1276</v>
      </c>
      <c r="AM479" s="79" t="s">
        <v>1304</v>
      </c>
      <c r="AN479" s="79" t="b">
        <v>0</v>
      </c>
      <c r="AO479" s="85" t="s">
        <v>1276</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1</v>
      </c>
      <c r="BC479" s="78" t="str">
        <f>REPLACE(INDEX(GroupVertices[Group],MATCH(Edges[[#This Row],[Vertex 2]],GroupVertices[Vertex],0)),1,1,"")</f>
        <v>3</v>
      </c>
      <c r="BD479" s="48"/>
      <c r="BE479" s="49"/>
      <c r="BF479" s="48"/>
      <c r="BG479" s="49"/>
      <c r="BH479" s="48"/>
      <c r="BI479" s="49"/>
      <c r="BJ479" s="48"/>
      <c r="BK479" s="49"/>
      <c r="BL479" s="48"/>
    </row>
    <row r="480" spans="1:64" ht="15">
      <c r="A480" s="64" t="s">
        <v>294</v>
      </c>
      <c r="B480" s="64" t="s">
        <v>292</v>
      </c>
      <c r="C480" s="65" t="s">
        <v>3752</v>
      </c>
      <c r="D480" s="66">
        <v>10</v>
      </c>
      <c r="E480" s="67" t="s">
        <v>136</v>
      </c>
      <c r="F480" s="68">
        <v>12</v>
      </c>
      <c r="G480" s="65"/>
      <c r="H480" s="69"/>
      <c r="I480" s="70"/>
      <c r="J480" s="70"/>
      <c r="K480" s="34" t="s">
        <v>66</v>
      </c>
      <c r="L480" s="77">
        <v>480</v>
      </c>
      <c r="M480" s="77"/>
      <c r="N480" s="72"/>
      <c r="O480" s="79" t="s">
        <v>418</v>
      </c>
      <c r="P480" s="81">
        <v>43565.61170138889</v>
      </c>
      <c r="Q480" s="79" t="s">
        <v>466</v>
      </c>
      <c r="R480" s="79"/>
      <c r="S480" s="79"/>
      <c r="T480" s="79"/>
      <c r="U480" s="79"/>
      <c r="V480" s="82" t="s">
        <v>818</v>
      </c>
      <c r="W480" s="81">
        <v>43565.61170138889</v>
      </c>
      <c r="X480" s="82" t="s">
        <v>1009</v>
      </c>
      <c r="Y480" s="79"/>
      <c r="Z480" s="79"/>
      <c r="AA480" s="85" t="s">
        <v>1232</v>
      </c>
      <c r="AB480" s="79"/>
      <c r="AC480" s="79" t="b">
        <v>0</v>
      </c>
      <c r="AD480" s="79">
        <v>0</v>
      </c>
      <c r="AE480" s="85" t="s">
        <v>1289</v>
      </c>
      <c r="AF480" s="79" t="b">
        <v>0</v>
      </c>
      <c r="AG480" s="79" t="s">
        <v>1302</v>
      </c>
      <c r="AH480" s="79"/>
      <c r="AI480" s="85" t="s">
        <v>1289</v>
      </c>
      <c r="AJ480" s="79" t="b">
        <v>0</v>
      </c>
      <c r="AK480" s="79">
        <v>3</v>
      </c>
      <c r="AL480" s="85" t="s">
        <v>1276</v>
      </c>
      <c r="AM480" s="79" t="s">
        <v>1304</v>
      </c>
      <c r="AN480" s="79" t="b">
        <v>0</v>
      </c>
      <c r="AO480" s="85" t="s">
        <v>1276</v>
      </c>
      <c r="AP480" s="79" t="s">
        <v>176</v>
      </c>
      <c r="AQ480" s="79">
        <v>0</v>
      </c>
      <c r="AR480" s="79">
        <v>0</v>
      </c>
      <c r="AS480" s="79"/>
      <c r="AT480" s="79"/>
      <c r="AU480" s="79"/>
      <c r="AV480" s="79"/>
      <c r="AW480" s="79"/>
      <c r="AX480" s="79"/>
      <c r="AY480" s="79"/>
      <c r="AZ480" s="79"/>
      <c r="BA480">
        <v>11</v>
      </c>
      <c r="BB480" s="78" t="str">
        <f>REPLACE(INDEX(GroupVertices[Group],MATCH(Edges[[#This Row],[Vertex 1]],GroupVertices[Vertex],0)),1,1,"")</f>
        <v>1</v>
      </c>
      <c r="BC480" s="78" t="str">
        <f>REPLACE(INDEX(GroupVertices[Group],MATCH(Edges[[#This Row],[Vertex 2]],GroupVertices[Vertex],0)),1,1,"")</f>
        <v>1</v>
      </c>
      <c r="BD480" s="48">
        <v>1</v>
      </c>
      <c r="BE480" s="49">
        <v>4.3478260869565215</v>
      </c>
      <c r="BF480" s="48">
        <v>0</v>
      </c>
      <c r="BG480" s="49">
        <v>0</v>
      </c>
      <c r="BH480" s="48">
        <v>0</v>
      </c>
      <c r="BI480" s="49">
        <v>0</v>
      </c>
      <c r="BJ480" s="48">
        <v>22</v>
      </c>
      <c r="BK480" s="49">
        <v>95.65217391304348</v>
      </c>
      <c r="BL480" s="48">
        <v>23</v>
      </c>
    </row>
    <row r="481" spans="1:64" ht="15">
      <c r="A481" s="64" t="s">
        <v>294</v>
      </c>
      <c r="B481" s="64" t="s">
        <v>292</v>
      </c>
      <c r="C481" s="65" t="s">
        <v>3752</v>
      </c>
      <c r="D481" s="66">
        <v>10</v>
      </c>
      <c r="E481" s="67" t="s">
        <v>136</v>
      </c>
      <c r="F481" s="68">
        <v>12</v>
      </c>
      <c r="G481" s="65"/>
      <c r="H481" s="69"/>
      <c r="I481" s="70"/>
      <c r="J481" s="70"/>
      <c r="K481" s="34" t="s">
        <v>66</v>
      </c>
      <c r="L481" s="77">
        <v>481</v>
      </c>
      <c r="M481" s="77"/>
      <c r="N481" s="72"/>
      <c r="O481" s="79" t="s">
        <v>418</v>
      </c>
      <c r="P481" s="81">
        <v>43572.67167824074</v>
      </c>
      <c r="Q481" s="79" t="s">
        <v>544</v>
      </c>
      <c r="R481" s="82" t="s">
        <v>637</v>
      </c>
      <c r="S481" s="79" t="s">
        <v>692</v>
      </c>
      <c r="T481" s="79"/>
      <c r="U481" s="79"/>
      <c r="V481" s="82" t="s">
        <v>818</v>
      </c>
      <c r="W481" s="81">
        <v>43572.67167824074</v>
      </c>
      <c r="X481" s="82" t="s">
        <v>989</v>
      </c>
      <c r="Y481" s="79"/>
      <c r="Z481" s="79"/>
      <c r="AA481" s="85" t="s">
        <v>1212</v>
      </c>
      <c r="AB481" s="79"/>
      <c r="AC481" s="79" t="b">
        <v>0</v>
      </c>
      <c r="AD481" s="79">
        <v>1</v>
      </c>
      <c r="AE481" s="85" t="s">
        <v>1289</v>
      </c>
      <c r="AF481" s="79" t="b">
        <v>0</v>
      </c>
      <c r="AG481" s="79" t="s">
        <v>1302</v>
      </c>
      <c r="AH481" s="79"/>
      <c r="AI481" s="85" t="s">
        <v>1289</v>
      </c>
      <c r="AJ481" s="79" t="b">
        <v>0</v>
      </c>
      <c r="AK481" s="79">
        <v>1</v>
      </c>
      <c r="AL481" s="85" t="s">
        <v>1289</v>
      </c>
      <c r="AM481" s="79" t="s">
        <v>1307</v>
      </c>
      <c r="AN481" s="79" t="b">
        <v>0</v>
      </c>
      <c r="AO481" s="85" t="s">
        <v>1212</v>
      </c>
      <c r="AP481" s="79" t="s">
        <v>176</v>
      </c>
      <c r="AQ481" s="79">
        <v>0</v>
      </c>
      <c r="AR481" s="79">
        <v>0</v>
      </c>
      <c r="AS481" s="79"/>
      <c r="AT481" s="79"/>
      <c r="AU481" s="79"/>
      <c r="AV481" s="79"/>
      <c r="AW481" s="79"/>
      <c r="AX481" s="79"/>
      <c r="AY481" s="79"/>
      <c r="AZ481" s="79"/>
      <c r="BA481">
        <v>11</v>
      </c>
      <c r="BB481" s="78" t="str">
        <f>REPLACE(INDEX(GroupVertices[Group],MATCH(Edges[[#This Row],[Vertex 1]],GroupVertices[Vertex],0)),1,1,"")</f>
        <v>1</v>
      </c>
      <c r="BC481" s="78" t="str">
        <f>REPLACE(INDEX(GroupVertices[Group],MATCH(Edges[[#This Row],[Vertex 2]],GroupVertices[Vertex],0)),1,1,"")</f>
        <v>1</v>
      </c>
      <c r="BD481" s="48">
        <v>3</v>
      </c>
      <c r="BE481" s="49">
        <v>13.043478260869565</v>
      </c>
      <c r="BF481" s="48">
        <v>0</v>
      </c>
      <c r="BG481" s="49">
        <v>0</v>
      </c>
      <c r="BH481" s="48">
        <v>0</v>
      </c>
      <c r="BI481" s="49">
        <v>0</v>
      </c>
      <c r="BJ481" s="48">
        <v>20</v>
      </c>
      <c r="BK481" s="49">
        <v>86.95652173913044</v>
      </c>
      <c r="BL481" s="48">
        <v>23</v>
      </c>
    </row>
    <row r="482" spans="1:64" ht="15">
      <c r="A482" s="64" t="s">
        <v>292</v>
      </c>
      <c r="B482" s="64" t="s">
        <v>294</v>
      </c>
      <c r="C482" s="65" t="s">
        <v>3752</v>
      </c>
      <c r="D482" s="66">
        <v>10</v>
      </c>
      <c r="E482" s="67" t="s">
        <v>136</v>
      </c>
      <c r="F482" s="68">
        <v>12</v>
      </c>
      <c r="G482" s="65"/>
      <c r="H482" s="69"/>
      <c r="I482" s="70"/>
      <c r="J482" s="70"/>
      <c r="K482" s="34" t="s">
        <v>66</v>
      </c>
      <c r="L482" s="77">
        <v>482</v>
      </c>
      <c r="M482" s="77"/>
      <c r="N482" s="72"/>
      <c r="O482" s="79" t="s">
        <v>418</v>
      </c>
      <c r="P482" s="81">
        <v>43502.83027777778</v>
      </c>
      <c r="Q482" s="79" t="s">
        <v>558</v>
      </c>
      <c r="R482" s="79"/>
      <c r="S482" s="79"/>
      <c r="T482" s="79"/>
      <c r="U482" s="79"/>
      <c r="V482" s="82" t="s">
        <v>816</v>
      </c>
      <c r="W482" s="81">
        <v>43502.83027777778</v>
      </c>
      <c r="X482" s="82" t="s">
        <v>1010</v>
      </c>
      <c r="Y482" s="79"/>
      <c r="Z482" s="79"/>
      <c r="AA482" s="85" t="s">
        <v>1233</v>
      </c>
      <c r="AB482" s="79"/>
      <c r="AC482" s="79" t="b">
        <v>0</v>
      </c>
      <c r="AD482" s="79">
        <v>0</v>
      </c>
      <c r="AE482" s="85" t="s">
        <v>1289</v>
      </c>
      <c r="AF482" s="79" t="b">
        <v>0</v>
      </c>
      <c r="AG482" s="79" t="s">
        <v>1302</v>
      </c>
      <c r="AH482" s="79"/>
      <c r="AI482" s="85" t="s">
        <v>1289</v>
      </c>
      <c r="AJ482" s="79" t="b">
        <v>0</v>
      </c>
      <c r="AK482" s="79">
        <v>3</v>
      </c>
      <c r="AL482" s="85" t="s">
        <v>1229</v>
      </c>
      <c r="AM482" s="79" t="s">
        <v>1307</v>
      </c>
      <c r="AN482" s="79" t="b">
        <v>0</v>
      </c>
      <c r="AO482" s="85" t="s">
        <v>1229</v>
      </c>
      <c r="AP482" s="79" t="s">
        <v>176</v>
      </c>
      <c r="AQ482" s="79">
        <v>0</v>
      </c>
      <c r="AR482" s="79">
        <v>0</v>
      </c>
      <c r="AS482" s="79"/>
      <c r="AT482" s="79"/>
      <c r="AU482" s="79"/>
      <c r="AV482" s="79"/>
      <c r="AW482" s="79"/>
      <c r="AX482" s="79"/>
      <c r="AY482" s="79"/>
      <c r="AZ482" s="79"/>
      <c r="BA482">
        <v>9</v>
      </c>
      <c r="BB482" s="78" t="str">
        <f>REPLACE(INDEX(GroupVertices[Group],MATCH(Edges[[#This Row],[Vertex 1]],GroupVertices[Vertex],0)),1,1,"")</f>
        <v>1</v>
      </c>
      <c r="BC482" s="78" t="str">
        <f>REPLACE(INDEX(GroupVertices[Group],MATCH(Edges[[#This Row],[Vertex 2]],GroupVertices[Vertex],0)),1,1,"")</f>
        <v>1</v>
      </c>
      <c r="BD482" s="48">
        <v>0</v>
      </c>
      <c r="BE482" s="49">
        <v>0</v>
      </c>
      <c r="BF482" s="48">
        <v>0</v>
      </c>
      <c r="BG482" s="49">
        <v>0</v>
      </c>
      <c r="BH482" s="48">
        <v>0</v>
      </c>
      <c r="BI482" s="49">
        <v>0</v>
      </c>
      <c r="BJ482" s="48">
        <v>25</v>
      </c>
      <c r="BK482" s="49">
        <v>100</v>
      </c>
      <c r="BL482" s="48">
        <v>25</v>
      </c>
    </row>
    <row r="483" spans="1:64" ht="15">
      <c r="A483" s="64" t="s">
        <v>292</v>
      </c>
      <c r="B483" s="64" t="s">
        <v>294</v>
      </c>
      <c r="C483" s="65" t="s">
        <v>3752</v>
      </c>
      <c r="D483" s="66">
        <v>10</v>
      </c>
      <c r="E483" s="67" t="s">
        <v>136</v>
      </c>
      <c r="F483" s="68">
        <v>12</v>
      </c>
      <c r="G483" s="65"/>
      <c r="H483" s="69"/>
      <c r="I483" s="70"/>
      <c r="J483" s="70"/>
      <c r="K483" s="34" t="s">
        <v>66</v>
      </c>
      <c r="L483" s="77">
        <v>483</v>
      </c>
      <c r="M483" s="77"/>
      <c r="N483" s="72"/>
      <c r="O483" s="79" t="s">
        <v>418</v>
      </c>
      <c r="P483" s="81">
        <v>43508.68246527778</v>
      </c>
      <c r="Q483" s="79" t="s">
        <v>559</v>
      </c>
      <c r="R483" s="82" t="s">
        <v>601</v>
      </c>
      <c r="S483" s="79" t="s">
        <v>671</v>
      </c>
      <c r="T483" s="79"/>
      <c r="U483" s="79"/>
      <c r="V483" s="82" t="s">
        <v>816</v>
      </c>
      <c r="W483" s="81">
        <v>43508.68246527778</v>
      </c>
      <c r="X483" s="82" t="s">
        <v>1011</v>
      </c>
      <c r="Y483" s="79"/>
      <c r="Z483" s="79"/>
      <c r="AA483" s="85" t="s">
        <v>1234</v>
      </c>
      <c r="AB483" s="79"/>
      <c r="AC483" s="79" t="b">
        <v>0</v>
      </c>
      <c r="AD483" s="79">
        <v>0</v>
      </c>
      <c r="AE483" s="85" t="s">
        <v>1289</v>
      </c>
      <c r="AF483" s="79" t="b">
        <v>0</v>
      </c>
      <c r="AG483" s="79" t="s">
        <v>1302</v>
      </c>
      <c r="AH483" s="79"/>
      <c r="AI483" s="85" t="s">
        <v>1289</v>
      </c>
      <c r="AJ483" s="79" t="b">
        <v>0</v>
      </c>
      <c r="AK483" s="79">
        <v>1</v>
      </c>
      <c r="AL483" s="85" t="s">
        <v>1230</v>
      </c>
      <c r="AM483" s="79" t="s">
        <v>1307</v>
      </c>
      <c r="AN483" s="79" t="b">
        <v>0</v>
      </c>
      <c r="AO483" s="85" t="s">
        <v>1230</v>
      </c>
      <c r="AP483" s="79" t="s">
        <v>176</v>
      </c>
      <c r="AQ483" s="79">
        <v>0</v>
      </c>
      <c r="AR483" s="79">
        <v>0</v>
      </c>
      <c r="AS483" s="79"/>
      <c r="AT483" s="79"/>
      <c r="AU483" s="79"/>
      <c r="AV483" s="79"/>
      <c r="AW483" s="79"/>
      <c r="AX483" s="79"/>
      <c r="AY483" s="79"/>
      <c r="AZ483" s="79"/>
      <c r="BA483">
        <v>9</v>
      </c>
      <c r="BB483" s="78" t="str">
        <f>REPLACE(INDEX(GroupVertices[Group],MATCH(Edges[[#This Row],[Vertex 1]],GroupVertices[Vertex],0)),1,1,"")</f>
        <v>1</v>
      </c>
      <c r="BC483" s="78" t="str">
        <f>REPLACE(INDEX(GroupVertices[Group],MATCH(Edges[[#This Row],[Vertex 2]],GroupVertices[Vertex],0)),1,1,"")</f>
        <v>1</v>
      </c>
      <c r="BD483" s="48">
        <v>0</v>
      </c>
      <c r="BE483" s="49">
        <v>0</v>
      </c>
      <c r="BF483" s="48">
        <v>0</v>
      </c>
      <c r="BG483" s="49">
        <v>0</v>
      </c>
      <c r="BH483" s="48">
        <v>0</v>
      </c>
      <c r="BI483" s="49">
        <v>0</v>
      </c>
      <c r="BJ483" s="48">
        <v>14</v>
      </c>
      <c r="BK483" s="49">
        <v>100</v>
      </c>
      <c r="BL483" s="48">
        <v>14</v>
      </c>
    </row>
    <row r="484" spans="1:64" ht="15">
      <c r="A484" s="64" t="s">
        <v>292</v>
      </c>
      <c r="B484" s="64" t="s">
        <v>294</v>
      </c>
      <c r="C484" s="65" t="s">
        <v>3752</v>
      </c>
      <c r="D484" s="66">
        <v>10</v>
      </c>
      <c r="E484" s="67" t="s">
        <v>136</v>
      </c>
      <c r="F484" s="68">
        <v>12</v>
      </c>
      <c r="G484" s="65"/>
      <c r="H484" s="69"/>
      <c r="I484" s="70"/>
      <c r="J484" s="70"/>
      <c r="K484" s="34" t="s">
        <v>66</v>
      </c>
      <c r="L484" s="77">
        <v>484</v>
      </c>
      <c r="M484" s="77"/>
      <c r="N484" s="72"/>
      <c r="O484" s="79" t="s">
        <v>418</v>
      </c>
      <c r="P484" s="81">
        <v>43517.5552662037</v>
      </c>
      <c r="Q484" s="79" t="s">
        <v>537</v>
      </c>
      <c r="R484" s="82" t="s">
        <v>602</v>
      </c>
      <c r="S484" s="79" t="s">
        <v>672</v>
      </c>
      <c r="T484" s="79"/>
      <c r="U484" s="79"/>
      <c r="V484" s="82" t="s">
        <v>816</v>
      </c>
      <c r="W484" s="81">
        <v>43517.5552662037</v>
      </c>
      <c r="X484" s="82" t="s">
        <v>978</v>
      </c>
      <c r="Y484" s="79"/>
      <c r="Z484" s="79"/>
      <c r="AA484" s="85" t="s">
        <v>1201</v>
      </c>
      <c r="AB484" s="79"/>
      <c r="AC484" s="79" t="b">
        <v>0</v>
      </c>
      <c r="AD484" s="79">
        <v>0</v>
      </c>
      <c r="AE484" s="85" t="s">
        <v>1289</v>
      </c>
      <c r="AF484" s="79" t="b">
        <v>0</v>
      </c>
      <c r="AG484" s="79" t="s">
        <v>1302</v>
      </c>
      <c r="AH484" s="79"/>
      <c r="AI484" s="85" t="s">
        <v>1289</v>
      </c>
      <c r="AJ484" s="79" t="b">
        <v>0</v>
      </c>
      <c r="AK484" s="79">
        <v>1</v>
      </c>
      <c r="AL484" s="85" t="s">
        <v>1199</v>
      </c>
      <c r="AM484" s="79" t="s">
        <v>1304</v>
      </c>
      <c r="AN484" s="79" t="b">
        <v>0</v>
      </c>
      <c r="AO484" s="85" t="s">
        <v>1199</v>
      </c>
      <c r="AP484" s="79" t="s">
        <v>176</v>
      </c>
      <c r="AQ484" s="79">
        <v>0</v>
      </c>
      <c r="AR484" s="79">
        <v>0</v>
      </c>
      <c r="AS484" s="79"/>
      <c r="AT484" s="79"/>
      <c r="AU484" s="79"/>
      <c r="AV484" s="79"/>
      <c r="AW484" s="79"/>
      <c r="AX484" s="79"/>
      <c r="AY484" s="79"/>
      <c r="AZ484" s="79"/>
      <c r="BA484">
        <v>9</v>
      </c>
      <c r="BB484" s="78" t="str">
        <f>REPLACE(INDEX(GroupVertices[Group],MATCH(Edges[[#This Row],[Vertex 1]],GroupVertices[Vertex],0)),1,1,"")</f>
        <v>1</v>
      </c>
      <c r="BC484" s="78" t="str">
        <f>REPLACE(INDEX(GroupVertices[Group],MATCH(Edges[[#This Row],[Vertex 2]],GroupVertices[Vertex],0)),1,1,"")</f>
        <v>1</v>
      </c>
      <c r="BD484" s="48">
        <v>0</v>
      </c>
      <c r="BE484" s="49">
        <v>0</v>
      </c>
      <c r="BF484" s="48">
        <v>0</v>
      </c>
      <c r="BG484" s="49">
        <v>0</v>
      </c>
      <c r="BH484" s="48">
        <v>0</v>
      </c>
      <c r="BI484" s="49">
        <v>0</v>
      </c>
      <c r="BJ484" s="48">
        <v>20</v>
      </c>
      <c r="BK484" s="49">
        <v>100</v>
      </c>
      <c r="BL484" s="48">
        <v>20</v>
      </c>
    </row>
    <row r="485" spans="1:64" ht="15">
      <c r="A485" s="64" t="s">
        <v>292</v>
      </c>
      <c r="B485" s="64" t="s">
        <v>294</v>
      </c>
      <c r="C485" s="65" t="s">
        <v>3752</v>
      </c>
      <c r="D485" s="66">
        <v>10</v>
      </c>
      <c r="E485" s="67" t="s">
        <v>136</v>
      </c>
      <c r="F485" s="68">
        <v>12</v>
      </c>
      <c r="G485" s="65"/>
      <c r="H485" s="69"/>
      <c r="I485" s="70"/>
      <c r="J485" s="70"/>
      <c r="K485" s="34" t="s">
        <v>66</v>
      </c>
      <c r="L485" s="77">
        <v>485</v>
      </c>
      <c r="M485" s="77"/>
      <c r="N485" s="72"/>
      <c r="O485" s="79" t="s">
        <v>418</v>
      </c>
      <c r="P485" s="81">
        <v>43522.69090277778</v>
      </c>
      <c r="Q485" s="79" t="s">
        <v>560</v>
      </c>
      <c r="R485" s="82" t="s">
        <v>656</v>
      </c>
      <c r="S485" s="79" t="s">
        <v>671</v>
      </c>
      <c r="T485" s="79"/>
      <c r="U485" s="79"/>
      <c r="V485" s="82" t="s">
        <v>816</v>
      </c>
      <c r="W485" s="81">
        <v>43522.69090277778</v>
      </c>
      <c r="X485" s="82" t="s">
        <v>1012</v>
      </c>
      <c r="Y485" s="79"/>
      <c r="Z485" s="79"/>
      <c r="AA485" s="85" t="s">
        <v>1235</v>
      </c>
      <c r="AB485" s="79"/>
      <c r="AC485" s="79" t="b">
        <v>0</v>
      </c>
      <c r="AD485" s="79">
        <v>0</v>
      </c>
      <c r="AE485" s="85" t="s">
        <v>1289</v>
      </c>
      <c r="AF485" s="79" t="b">
        <v>0</v>
      </c>
      <c r="AG485" s="79" t="s">
        <v>1302</v>
      </c>
      <c r="AH485" s="79"/>
      <c r="AI485" s="85" t="s">
        <v>1289</v>
      </c>
      <c r="AJ485" s="79" t="b">
        <v>0</v>
      </c>
      <c r="AK485" s="79">
        <v>1</v>
      </c>
      <c r="AL485" s="85" t="s">
        <v>1231</v>
      </c>
      <c r="AM485" s="79" t="s">
        <v>1307</v>
      </c>
      <c r="AN485" s="79" t="b">
        <v>0</v>
      </c>
      <c r="AO485" s="85" t="s">
        <v>1231</v>
      </c>
      <c r="AP485" s="79" t="s">
        <v>176</v>
      </c>
      <c r="AQ485" s="79">
        <v>0</v>
      </c>
      <c r="AR485" s="79">
        <v>0</v>
      </c>
      <c r="AS485" s="79"/>
      <c r="AT485" s="79"/>
      <c r="AU485" s="79"/>
      <c r="AV485" s="79"/>
      <c r="AW485" s="79"/>
      <c r="AX485" s="79"/>
      <c r="AY485" s="79"/>
      <c r="AZ485" s="79"/>
      <c r="BA485">
        <v>9</v>
      </c>
      <c r="BB485" s="78" t="str">
        <f>REPLACE(INDEX(GroupVertices[Group],MATCH(Edges[[#This Row],[Vertex 1]],GroupVertices[Vertex],0)),1,1,"")</f>
        <v>1</v>
      </c>
      <c r="BC485" s="78" t="str">
        <f>REPLACE(INDEX(GroupVertices[Group],MATCH(Edges[[#This Row],[Vertex 2]],GroupVertices[Vertex],0)),1,1,"")</f>
        <v>1</v>
      </c>
      <c r="BD485" s="48">
        <v>1</v>
      </c>
      <c r="BE485" s="49">
        <v>5.555555555555555</v>
      </c>
      <c r="BF485" s="48">
        <v>0</v>
      </c>
      <c r="BG485" s="49">
        <v>0</v>
      </c>
      <c r="BH485" s="48">
        <v>0</v>
      </c>
      <c r="BI485" s="49">
        <v>0</v>
      </c>
      <c r="BJ485" s="48">
        <v>17</v>
      </c>
      <c r="BK485" s="49">
        <v>94.44444444444444</v>
      </c>
      <c r="BL485" s="48">
        <v>18</v>
      </c>
    </row>
    <row r="486" spans="1:64" ht="15">
      <c r="A486" s="64" t="s">
        <v>292</v>
      </c>
      <c r="B486" s="64" t="s">
        <v>294</v>
      </c>
      <c r="C486" s="65" t="s">
        <v>3752</v>
      </c>
      <c r="D486" s="66">
        <v>10</v>
      </c>
      <c r="E486" s="67" t="s">
        <v>136</v>
      </c>
      <c r="F486" s="68">
        <v>12</v>
      </c>
      <c r="G486" s="65"/>
      <c r="H486" s="69"/>
      <c r="I486" s="70"/>
      <c r="J486" s="70"/>
      <c r="K486" s="34" t="s">
        <v>66</v>
      </c>
      <c r="L486" s="77">
        <v>486</v>
      </c>
      <c r="M486" s="77"/>
      <c r="N486" s="72"/>
      <c r="O486" s="79" t="s">
        <v>418</v>
      </c>
      <c r="P486" s="81">
        <v>43529.63045138889</v>
      </c>
      <c r="Q486" s="79" t="s">
        <v>539</v>
      </c>
      <c r="R486" s="82" t="s">
        <v>607</v>
      </c>
      <c r="S486" s="79" t="s">
        <v>675</v>
      </c>
      <c r="T486" s="79"/>
      <c r="U486" s="79"/>
      <c r="V486" s="82" t="s">
        <v>816</v>
      </c>
      <c r="W486" s="81">
        <v>43529.63045138889</v>
      </c>
      <c r="X486" s="82" t="s">
        <v>981</v>
      </c>
      <c r="Y486" s="79"/>
      <c r="Z486" s="79"/>
      <c r="AA486" s="85" t="s">
        <v>1204</v>
      </c>
      <c r="AB486" s="79"/>
      <c r="AC486" s="79" t="b">
        <v>0</v>
      </c>
      <c r="AD486" s="79">
        <v>0</v>
      </c>
      <c r="AE486" s="85" t="s">
        <v>1289</v>
      </c>
      <c r="AF486" s="79" t="b">
        <v>0</v>
      </c>
      <c r="AG486" s="79" t="s">
        <v>1302</v>
      </c>
      <c r="AH486" s="79"/>
      <c r="AI486" s="85" t="s">
        <v>1289</v>
      </c>
      <c r="AJ486" s="79" t="b">
        <v>0</v>
      </c>
      <c r="AK486" s="79">
        <v>2</v>
      </c>
      <c r="AL486" s="85" t="s">
        <v>1205</v>
      </c>
      <c r="AM486" s="79" t="s">
        <v>1307</v>
      </c>
      <c r="AN486" s="79" t="b">
        <v>0</v>
      </c>
      <c r="AO486" s="85" t="s">
        <v>1205</v>
      </c>
      <c r="AP486" s="79" t="s">
        <v>176</v>
      </c>
      <c r="AQ486" s="79">
        <v>0</v>
      </c>
      <c r="AR486" s="79">
        <v>0</v>
      </c>
      <c r="AS486" s="79"/>
      <c r="AT486" s="79"/>
      <c r="AU486" s="79"/>
      <c r="AV486" s="79"/>
      <c r="AW486" s="79"/>
      <c r="AX486" s="79"/>
      <c r="AY486" s="79"/>
      <c r="AZ486" s="79"/>
      <c r="BA486">
        <v>9</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292</v>
      </c>
      <c r="B487" s="64" t="s">
        <v>294</v>
      </c>
      <c r="C487" s="65" t="s">
        <v>3752</v>
      </c>
      <c r="D487" s="66">
        <v>10</v>
      </c>
      <c r="E487" s="67" t="s">
        <v>136</v>
      </c>
      <c r="F487" s="68">
        <v>12</v>
      </c>
      <c r="G487" s="65"/>
      <c r="H487" s="69"/>
      <c r="I487" s="70"/>
      <c r="J487" s="70"/>
      <c r="K487" s="34" t="s">
        <v>66</v>
      </c>
      <c r="L487" s="77">
        <v>487</v>
      </c>
      <c r="M487" s="77"/>
      <c r="N487" s="72"/>
      <c r="O487" s="79" t="s">
        <v>418</v>
      </c>
      <c r="P487" s="81">
        <v>43551.68006944445</v>
      </c>
      <c r="Q487" s="79" t="s">
        <v>503</v>
      </c>
      <c r="R487" s="79"/>
      <c r="S487" s="79"/>
      <c r="T487" s="79"/>
      <c r="U487" s="79"/>
      <c r="V487" s="82" t="s">
        <v>816</v>
      </c>
      <c r="W487" s="81">
        <v>43551.68006944445</v>
      </c>
      <c r="X487" s="82" t="s">
        <v>939</v>
      </c>
      <c r="Y487" s="79"/>
      <c r="Z487" s="79"/>
      <c r="AA487" s="85" t="s">
        <v>1162</v>
      </c>
      <c r="AB487" s="79"/>
      <c r="AC487" s="79" t="b">
        <v>0</v>
      </c>
      <c r="AD487" s="79">
        <v>0</v>
      </c>
      <c r="AE487" s="85" t="s">
        <v>1289</v>
      </c>
      <c r="AF487" s="79" t="b">
        <v>0</v>
      </c>
      <c r="AG487" s="79" t="s">
        <v>1302</v>
      </c>
      <c r="AH487" s="79"/>
      <c r="AI487" s="85" t="s">
        <v>1289</v>
      </c>
      <c r="AJ487" s="79" t="b">
        <v>0</v>
      </c>
      <c r="AK487" s="79">
        <v>0</v>
      </c>
      <c r="AL487" s="85" t="s">
        <v>1160</v>
      </c>
      <c r="AM487" s="79" t="s">
        <v>1307</v>
      </c>
      <c r="AN487" s="79" t="b">
        <v>0</v>
      </c>
      <c r="AO487" s="85" t="s">
        <v>1160</v>
      </c>
      <c r="AP487" s="79" t="s">
        <v>176</v>
      </c>
      <c r="AQ487" s="79">
        <v>0</v>
      </c>
      <c r="AR487" s="79">
        <v>0</v>
      </c>
      <c r="AS487" s="79"/>
      <c r="AT487" s="79"/>
      <c r="AU487" s="79"/>
      <c r="AV487" s="79"/>
      <c r="AW487" s="79"/>
      <c r="AX487" s="79"/>
      <c r="AY487" s="79"/>
      <c r="AZ487" s="79"/>
      <c r="BA487">
        <v>9</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292</v>
      </c>
      <c r="B488" s="64" t="s">
        <v>294</v>
      </c>
      <c r="C488" s="65" t="s">
        <v>3752</v>
      </c>
      <c r="D488" s="66">
        <v>10</v>
      </c>
      <c r="E488" s="67" t="s">
        <v>136</v>
      </c>
      <c r="F488" s="68">
        <v>12</v>
      </c>
      <c r="G488" s="65"/>
      <c r="H488" s="69"/>
      <c r="I488" s="70"/>
      <c r="J488" s="70"/>
      <c r="K488" s="34" t="s">
        <v>66</v>
      </c>
      <c r="L488" s="77">
        <v>488</v>
      </c>
      <c r="M488" s="77"/>
      <c r="N488" s="72"/>
      <c r="O488" s="79" t="s">
        <v>418</v>
      </c>
      <c r="P488" s="81">
        <v>43556.789930555555</v>
      </c>
      <c r="Q488" s="79" t="s">
        <v>550</v>
      </c>
      <c r="R488" s="79"/>
      <c r="S488" s="79"/>
      <c r="T488" s="79"/>
      <c r="U488" s="79"/>
      <c r="V488" s="82" t="s">
        <v>816</v>
      </c>
      <c r="W488" s="81">
        <v>43556.789930555555</v>
      </c>
      <c r="X488" s="82" t="s">
        <v>1001</v>
      </c>
      <c r="Y488" s="79"/>
      <c r="Z488" s="79"/>
      <c r="AA488" s="85" t="s">
        <v>1224</v>
      </c>
      <c r="AB488" s="79"/>
      <c r="AC488" s="79" t="b">
        <v>0</v>
      </c>
      <c r="AD488" s="79">
        <v>0</v>
      </c>
      <c r="AE488" s="85" t="s">
        <v>1289</v>
      </c>
      <c r="AF488" s="79" t="b">
        <v>0</v>
      </c>
      <c r="AG488" s="79" t="s">
        <v>1302</v>
      </c>
      <c r="AH488" s="79"/>
      <c r="AI488" s="85" t="s">
        <v>1289</v>
      </c>
      <c r="AJ488" s="79" t="b">
        <v>0</v>
      </c>
      <c r="AK488" s="79">
        <v>2</v>
      </c>
      <c r="AL488" s="85" t="s">
        <v>1223</v>
      </c>
      <c r="AM488" s="79" t="s">
        <v>1307</v>
      </c>
      <c r="AN488" s="79" t="b">
        <v>0</v>
      </c>
      <c r="AO488" s="85" t="s">
        <v>1223</v>
      </c>
      <c r="AP488" s="79" t="s">
        <v>176</v>
      </c>
      <c r="AQ488" s="79">
        <v>0</v>
      </c>
      <c r="AR488" s="79">
        <v>0</v>
      </c>
      <c r="AS488" s="79"/>
      <c r="AT488" s="79"/>
      <c r="AU488" s="79"/>
      <c r="AV488" s="79"/>
      <c r="AW488" s="79"/>
      <c r="AX488" s="79"/>
      <c r="AY488" s="79"/>
      <c r="AZ488" s="79"/>
      <c r="BA488">
        <v>9</v>
      </c>
      <c r="BB488" s="78" t="str">
        <f>REPLACE(INDEX(GroupVertices[Group],MATCH(Edges[[#This Row],[Vertex 1]],GroupVertices[Vertex],0)),1,1,"")</f>
        <v>1</v>
      </c>
      <c r="BC488" s="78" t="str">
        <f>REPLACE(INDEX(GroupVertices[Group],MATCH(Edges[[#This Row],[Vertex 2]],GroupVertices[Vertex],0)),1,1,"")</f>
        <v>1</v>
      </c>
      <c r="BD488" s="48"/>
      <c r="BE488" s="49"/>
      <c r="BF488" s="48"/>
      <c r="BG488" s="49"/>
      <c r="BH488" s="48"/>
      <c r="BI488" s="49"/>
      <c r="BJ488" s="48"/>
      <c r="BK488" s="49"/>
      <c r="BL488" s="48"/>
    </row>
    <row r="489" spans="1:64" ht="15">
      <c r="A489" s="64" t="s">
        <v>292</v>
      </c>
      <c r="B489" s="64" t="s">
        <v>294</v>
      </c>
      <c r="C489" s="65" t="s">
        <v>3752</v>
      </c>
      <c r="D489" s="66">
        <v>10</v>
      </c>
      <c r="E489" s="67" t="s">
        <v>136</v>
      </c>
      <c r="F489" s="68">
        <v>12</v>
      </c>
      <c r="G489" s="65"/>
      <c r="H489" s="69"/>
      <c r="I489" s="70"/>
      <c r="J489" s="70"/>
      <c r="K489" s="34" t="s">
        <v>66</v>
      </c>
      <c r="L489" s="77">
        <v>489</v>
      </c>
      <c r="M489" s="77"/>
      <c r="N489" s="72"/>
      <c r="O489" s="79" t="s">
        <v>418</v>
      </c>
      <c r="P489" s="81">
        <v>43564.68181712963</v>
      </c>
      <c r="Q489" s="79" t="s">
        <v>505</v>
      </c>
      <c r="R489" s="82" t="s">
        <v>639</v>
      </c>
      <c r="S489" s="79" t="s">
        <v>693</v>
      </c>
      <c r="T489" s="79"/>
      <c r="U489" s="79"/>
      <c r="V489" s="82" t="s">
        <v>816</v>
      </c>
      <c r="W489" s="81">
        <v>43564.68181712963</v>
      </c>
      <c r="X489" s="82" t="s">
        <v>941</v>
      </c>
      <c r="Y489" s="79"/>
      <c r="Z489" s="79"/>
      <c r="AA489" s="85" t="s">
        <v>1164</v>
      </c>
      <c r="AB489" s="79"/>
      <c r="AC489" s="79" t="b">
        <v>0</v>
      </c>
      <c r="AD489" s="79">
        <v>0</v>
      </c>
      <c r="AE489" s="85" t="s">
        <v>1289</v>
      </c>
      <c r="AF489" s="79" t="b">
        <v>0</v>
      </c>
      <c r="AG489" s="79" t="s">
        <v>1302</v>
      </c>
      <c r="AH489" s="79"/>
      <c r="AI489" s="85" t="s">
        <v>1289</v>
      </c>
      <c r="AJ489" s="79" t="b">
        <v>0</v>
      </c>
      <c r="AK489" s="79">
        <v>1</v>
      </c>
      <c r="AL489" s="85" t="s">
        <v>1163</v>
      </c>
      <c r="AM489" s="79" t="s">
        <v>1307</v>
      </c>
      <c r="AN489" s="79" t="b">
        <v>0</v>
      </c>
      <c r="AO489" s="85" t="s">
        <v>1163</v>
      </c>
      <c r="AP489" s="79" t="s">
        <v>176</v>
      </c>
      <c r="AQ489" s="79">
        <v>0</v>
      </c>
      <c r="AR489" s="79">
        <v>0</v>
      </c>
      <c r="AS489" s="79"/>
      <c r="AT489" s="79"/>
      <c r="AU489" s="79"/>
      <c r="AV489" s="79"/>
      <c r="AW489" s="79"/>
      <c r="AX489" s="79"/>
      <c r="AY489" s="79"/>
      <c r="AZ489" s="79"/>
      <c r="BA489">
        <v>9</v>
      </c>
      <c r="BB489" s="78" t="str">
        <f>REPLACE(INDEX(GroupVertices[Group],MATCH(Edges[[#This Row],[Vertex 1]],GroupVertices[Vertex],0)),1,1,"")</f>
        <v>1</v>
      </c>
      <c r="BC489" s="78" t="str">
        <f>REPLACE(INDEX(GroupVertices[Group],MATCH(Edges[[#This Row],[Vertex 2]],GroupVertices[Vertex],0)),1,1,"")</f>
        <v>1</v>
      </c>
      <c r="BD489" s="48"/>
      <c r="BE489" s="49"/>
      <c r="BF489" s="48"/>
      <c r="BG489" s="49"/>
      <c r="BH489" s="48"/>
      <c r="BI489" s="49"/>
      <c r="BJ489" s="48"/>
      <c r="BK489" s="49"/>
      <c r="BL489" s="48"/>
    </row>
    <row r="490" spans="1:64" ht="15">
      <c r="A490" s="64" t="s">
        <v>292</v>
      </c>
      <c r="B490" s="64" t="s">
        <v>294</v>
      </c>
      <c r="C490" s="65" t="s">
        <v>3752</v>
      </c>
      <c r="D490" s="66">
        <v>10</v>
      </c>
      <c r="E490" s="67" t="s">
        <v>136</v>
      </c>
      <c r="F490" s="68">
        <v>12</v>
      </c>
      <c r="G490" s="65"/>
      <c r="H490" s="69"/>
      <c r="I490" s="70"/>
      <c r="J490" s="70"/>
      <c r="K490" s="34" t="s">
        <v>66</v>
      </c>
      <c r="L490" s="77">
        <v>490</v>
      </c>
      <c r="M490" s="77"/>
      <c r="N490" s="72"/>
      <c r="O490" s="79" t="s">
        <v>418</v>
      </c>
      <c r="P490" s="81">
        <v>43572.823275462964</v>
      </c>
      <c r="Q490" s="79" t="s">
        <v>488</v>
      </c>
      <c r="R490" s="79"/>
      <c r="S490" s="79"/>
      <c r="T490" s="79"/>
      <c r="U490" s="79"/>
      <c r="V490" s="82" t="s">
        <v>816</v>
      </c>
      <c r="W490" s="81">
        <v>43572.823275462964</v>
      </c>
      <c r="X490" s="82" t="s">
        <v>990</v>
      </c>
      <c r="Y490" s="79"/>
      <c r="Z490" s="79"/>
      <c r="AA490" s="85" t="s">
        <v>1213</v>
      </c>
      <c r="AB490" s="79"/>
      <c r="AC490" s="79" t="b">
        <v>0</v>
      </c>
      <c r="AD490" s="79">
        <v>0</v>
      </c>
      <c r="AE490" s="85" t="s">
        <v>1289</v>
      </c>
      <c r="AF490" s="79" t="b">
        <v>0</v>
      </c>
      <c r="AG490" s="79" t="s">
        <v>1302</v>
      </c>
      <c r="AH490" s="79"/>
      <c r="AI490" s="85" t="s">
        <v>1289</v>
      </c>
      <c r="AJ490" s="79" t="b">
        <v>0</v>
      </c>
      <c r="AK490" s="79">
        <v>1</v>
      </c>
      <c r="AL490" s="85" t="s">
        <v>1212</v>
      </c>
      <c r="AM490" s="79" t="s">
        <v>1307</v>
      </c>
      <c r="AN490" s="79" t="b">
        <v>0</v>
      </c>
      <c r="AO490" s="85" t="s">
        <v>1212</v>
      </c>
      <c r="AP490" s="79" t="s">
        <v>176</v>
      </c>
      <c r="AQ490" s="79">
        <v>0</v>
      </c>
      <c r="AR490" s="79">
        <v>0</v>
      </c>
      <c r="AS490" s="79"/>
      <c r="AT490" s="79"/>
      <c r="AU490" s="79"/>
      <c r="AV490" s="79"/>
      <c r="AW490" s="79"/>
      <c r="AX490" s="79"/>
      <c r="AY490" s="79"/>
      <c r="AZ490" s="79"/>
      <c r="BA490">
        <v>9</v>
      </c>
      <c r="BB490" s="78" t="str">
        <f>REPLACE(INDEX(GroupVertices[Group],MATCH(Edges[[#This Row],[Vertex 1]],GroupVertices[Vertex],0)),1,1,"")</f>
        <v>1</v>
      </c>
      <c r="BC490" s="78" t="str">
        <f>REPLACE(INDEX(GroupVertices[Group],MATCH(Edges[[#This Row],[Vertex 2]],GroupVertices[Vertex],0)),1,1,"")</f>
        <v>1</v>
      </c>
      <c r="BD490" s="48">
        <v>2</v>
      </c>
      <c r="BE490" s="49">
        <v>11.11111111111111</v>
      </c>
      <c r="BF490" s="48">
        <v>0</v>
      </c>
      <c r="BG490" s="49">
        <v>0</v>
      </c>
      <c r="BH490" s="48">
        <v>0</v>
      </c>
      <c r="BI490" s="49">
        <v>0</v>
      </c>
      <c r="BJ490" s="48">
        <v>16</v>
      </c>
      <c r="BK490" s="49">
        <v>88.88888888888889</v>
      </c>
      <c r="BL490" s="48">
        <v>18</v>
      </c>
    </row>
    <row r="491" spans="1:64" ht="15">
      <c r="A491" s="64" t="s">
        <v>303</v>
      </c>
      <c r="B491" s="64" t="s">
        <v>294</v>
      </c>
      <c r="C491" s="65" t="s">
        <v>3750</v>
      </c>
      <c r="D491" s="66">
        <v>5.333333333333334</v>
      </c>
      <c r="E491" s="67" t="s">
        <v>136</v>
      </c>
      <c r="F491" s="68">
        <v>27.333333333333332</v>
      </c>
      <c r="G491" s="65"/>
      <c r="H491" s="69"/>
      <c r="I491" s="70"/>
      <c r="J491" s="70"/>
      <c r="K491" s="34" t="s">
        <v>66</v>
      </c>
      <c r="L491" s="77">
        <v>491</v>
      </c>
      <c r="M491" s="77"/>
      <c r="N491" s="72"/>
      <c r="O491" s="79" t="s">
        <v>418</v>
      </c>
      <c r="P491" s="81">
        <v>43501.8575</v>
      </c>
      <c r="Q491" s="79" t="s">
        <v>561</v>
      </c>
      <c r="R491" s="79"/>
      <c r="S491" s="79"/>
      <c r="T491" s="79"/>
      <c r="U491" s="79"/>
      <c r="V491" s="82" t="s">
        <v>825</v>
      </c>
      <c r="W491" s="81">
        <v>43501.8575</v>
      </c>
      <c r="X491" s="82" t="s">
        <v>1013</v>
      </c>
      <c r="Y491" s="79"/>
      <c r="Z491" s="79"/>
      <c r="AA491" s="85" t="s">
        <v>1236</v>
      </c>
      <c r="AB491" s="79"/>
      <c r="AC491" s="79" t="b">
        <v>0</v>
      </c>
      <c r="AD491" s="79">
        <v>0</v>
      </c>
      <c r="AE491" s="85" t="s">
        <v>1289</v>
      </c>
      <c r="AF491" s="79" t="b">
        <v>0</v>
      </c>
      <c r="AG491" s="79" t="s">
        <v>1302</v>
      </c>
      <c r="AH491" s="79"/>
      <c r="AI491" s="85" t="s">
        <v>1289</v>
      </c>
      <c r="AJ491" s="79" t="b">
        <v>0</v>
      </c>
      <c r="AK491" s="79">
        <v>1</v>
      </c>
      <c r="AL491" s="85" t="s">
        <v>1229</v>
      </c>
      <c r="AM491" s="79" t="s">
        <v>1307</v>
      </c>
      <c r="AN491" s="79" t="b">
        <v>0</v>
      </c>
      <c r="AO491" s="85" t="s">
        <v>1229</v>
      </c>
      <c r="AP491" s="79" t="s">
        <v>176</v>
      </c>
      <c r="AQ491" s="79">
        <v>0</v>
      </c>
      <c r="AR491" s="79">
        <v>0</v>
      </c>
      <c r="AS491" s="79"/>
      <c r="AT491" s="79"/>
      <c r="AU491" s="79"/>
      <c r="AV491" s="79"/>
      <c r="AW491" s="79"/>
      <c r="AX491" s="79"/>
      <c r="AY491" s="79"/>
      <c r="AZ491" s="79"/>
      <c r="BA491">
        <v>3</v>
      </c>
      <c r="BB491" s="78" t="str">
        <f>REPLACE(INDEX(GroupVertices[Group],MATCH(Edges[[#This Row],[Vertex 1]],GroupVertices[Vertex],0)),1,1,"")</f>
        <v>2</v>
      </c>
      <c r="BC491" s="78" t="str">
        <f>REPLACE(INDEX(GroupVertices[Group],MATCH(Edges[[#This Row],[Vertex 2]],GroupVertices[Vertex],0)),1,1,"")</f>
        <v>1</v>
      </c>
      <c r="BD491" s="48">
        <v>0</v>
      </c>
      <c r="BE491" s="49">
        <v>0</v>
      </c>
      <c r="BF491" s="48">
        <v>0</v>
      </c>
      <c r="BG491" s="49">
        <v>0</v>
      </c>
      <c r="BH491" s="48">
        <v>0</v>
      </c>
      <c r="BI491" s="49">
        <v>0</v>
      </c>
      <c r="BJ491" s="48">
        <v>26</v>
      </c>
      <c r="BK491" s="49">
        <v>100</v>
      </c>
      <c r="BL491" s="48">
        <v>26</v>
      </c>
    </row>
    <row r="492" spans="1:64" ht="15">
      <c r="A492" s="64" t="s">
        <v>303</v>
      </c>
      <c r="B492" s="64" t="s">
        <v>294</v>
      </c>
      <c r="C492" s="65" t="s">
        <v>3750</v>
      </c>
      <c r="D492" s="66">
        <v>5.333333333333334</v>
      </c>
      <c r="E492" s="67" t="s">
        <v>136</v>
      </c>
      <c r="F492" s="68">
        <v>27.333333333333332</v>
      </c>
      <c r="G492" s="65"/>
      <c r="H492" s="69"/>
      <c r="I492" s="70"/>
      <c r="J492" s="70"/>
      <c r="K492" s="34" t="s">
        <v>66</v>
      </c>
      <c r="L492" s="77">
        <v>492</v>
      </c>
      <c r="M492" s="77"/>
      <c r="N492" s="72"/>
      <c r="O492" s="79" t="s">
        <v>418</v>
      </c>
      <c r="P492" s="81">
        <v>43529.09064814815</v>
      </c>
      <c r="Q492" s="79" t="s">
        <v>540</v>
      </c>
      <c r="R492" s="82" t="s">
        <v>607</v>
      </c>
      <c r="S492" s="79" t="s">
        <v>675</v>
      </c>
      <c r="T492" s="79"/>
      <c r="U492" s="79"/>
      <c r="V492" s="82" t="s">
        <v>825</v>
      </c>
      <c r="W492" s="81">
        <v>43529.09064814815</v>
      </c>
      <c r="X492" s="82" t="s">
        <v>982</v>
      </c>
      <c r="Y492" s="79"/>
      <c r="Z492" s="79"/>
      <c r="AA492" s="85" t="s">
        <v>1205</v>
      </c>
      <c r="AB492" s="79"/>
      <c r="AC492" s="79" t="b">
        <v>0</v>
      </c>
      <c r="AD492" s="79">
        <v>3</v>
      </c>
      <c r="AE492" s="85" t="s">
        <v>1289</v>
      </c>
      <c r="AF492" s="79" t="b">
        <v>0</v>
      </c>
      <c r="AG492" s="79" t="s">
        <v>1302</v>
      </c>
      <c r="AH492" s="79"/>
      <c r="AI492" s="85" t="s">
        <v>1289</v>
      </c>
      <c r="AJ492" s="79" t="b">
        <v>0</v>
      </c>
      <c r="AK492" s="79">
        <v>2</v>
      </c>
      <c r="AL492" s="85" t="s">
        <v>1289</v>
      </c>
      <c r="AM492" s="79" t="s">
        <v>1304</v>
      </c>
      <c r="AN492" s="79" t="b">
        <v>0</v>
      </c>
      <c r="AO492" s="85" t="s">
        <v>1205</v>
      </c>
      <c r="AP492" s="79" t="s">
        <v>176</v>
      </c>
      <c r="AQ492" s="79">
        <v>0</v>
      </c>
      <c r="AR492" s="79">
        <v>0</v>
      </c>
      <c r="AS492" s="79"/>
      <c r="AT492" s="79"/>
      <c r="AU492" s="79"/>
      <c r="AV492" s="79"/>
      <c r="AW492" s="79"/>
      <c r="AX492" s="79"/>
      <c r="AY492" s="79"/>
      <c r="AZ492" s="79"/>
      <c r="BA492">
        <v>3</v>
      </c>
      <c r="BB492" s="78" t="str">
        <f>REPLACE(INDEX(GroupVertices[Group],MATCH(Edges[[#This Row],[Vertex 1]],GroupVertices[Vertex],0)),1,1,"")</f>
        <v>2</v>
      </c>
      <c r="BC492" s="78" t="str">
        <f>REPLACE(INDEX(GroupVertices[Group],MATCH(Edges[[#This Row],[Vertex 2]],GroupVertices[Vertex],0)),1,1,"")</f>
        <v>1</v>
      </c>
      <c r="BD492" s="48"/>
      <c r="BE492" s="49"/>
      <c r="BF492" s="48"/>
      <c r="BG492" s="49"/>
      <c r="BH492" s="48"/>
      <c r="BI492" s="49"/>
      <c r="BJ492" s="48"/>
      <c r="BK492" s="49"/>
      <c r="BL492" s="48"/>
    </row>
    <row r="493" spans="1:64" ht="15">
      <c r="A493" s="64" t="s">
        <v>303</v>
      </c>
      <c r="B493" s="64" t="s">
        <v>294</v>
      </c>
      <c r="C493" s="65" t="s">
        <v>3750</v>
      </c>
      <c r="D493" s="66">
        <v>5.333333333333334</v>
      </c>
      <c r="E493" s="67" t="s">
        <v>136</v>
      </c>
      <c r="F493" s="68">
        <v>27.333333333333332</v>
      </c>
      <c r="G493" s="65"/>
      <c r="H493" s="69"/>
      <c r="I493" s="70"/>
      <c r="J493" s="70"/>
      <c r="K493" s="34" t="s">
        <v>66</v>
      </c>
      <c r="L493" s="77">
        <v>493</v>
      </c>
      <c r="M493" s="77"/>
      <c r="N493" s="72"/>
      <c r="O493" s="79" t="s">
        <v>418</v>
      </c>
      <c r="P493" s="81">
        <v>43572.88018518518</v>
      </c>
      <c r="Q493" s="79" t="s">
        <v>488</v>
      </c>
      <c r="R493" s="79"/>
      <c r="S493" s="79"/>
      <c r="T493" s="79"/>
      <c r="U493" s="79"/>
      <c r="V493" s="82" t="s">
        <v>825</v>
      </c>
      <c r="W493" s="81">
        <v>43572.88018518518</v>
      </c>
      <c r="X493" s="82" t="s">
        <v>991</v>
      </c>
      <c r="Y493" s="79"/>
      <c r="Z493" s="79"/>
      <c r="AA493" s="85" t="s">
        <v>1214</v>
      </c>
      <c r="AB493" s="79"/>
      <c r="AC493" s="79" t="b">
        <v>0</v>
      </c>
      <c r="AD493" s="79">
        <v>0</v>
      </c>
      <c r="AE493" s="85" t="s">
        <v>1289</v>
      </c>
      <c r="AF493" s="79" t="b">
        <v>0</v>
      </c>
      <c r="AG493" s="79" t="s">
        <v>1302</v>
      </c>
      <c r="AH493" s="79"/>
      <c r="AI493" s="85" t="s">
        <v>1289</v>
      </c>
      <c r="AJ493" s="79" t="b">
        <v>0</v>
      </c>
      <c r="AK493" s="79">
        <v>3</v>
      </c>
      <c r="AL493" s="85" t="s">
        <v>1212</v>
      </c>
      <c r="AM493" s="79" t="s">
        <v>1304</v>
      </c>
      <c r="AN493" s="79" t="b">
        <v>0</v>
      </c>
      <c r="AO493" s="85" t="s">
        <v>1212</v>
      </c>
      <c r="AP493" s="79" t="s">
        <v>176</v>
      </c>
      <c r="AQ493" s="79">
        <v>0</v>
      </c>
      <c r="AR493" s="79">
        <v>0</v>
      </c>
      <c r="AS493" s="79"/>
      <c r="AT493" s="79"/>
      <c r="AU493" s="79"/>
      <c r="AV493" s="79"/>
      <c r="AW493" s="79"/>
      <c r="AX493" s="79"/>
      <c r="AY493" s="79"/>
      <c r="AZ493" s="79"/>
      <c r="BA493">
        <v>3</v>
      </c>
      <c r="BB493" s="78" t="str">
        <f>REPLACE(INDEX(GroupVertices[Group],MATCH(Edges[[#This Row],[Vertex 1]],GroupVertices[Vertex],0)),1,1,"")</f>
        <v>2</v>
      </c>
      <c r="BC493" s="78" t="str">
        <f>REPLACE(INDEX(GroupVertices[Group],MATCH(Edges[[#This Row],[Vertex 2]],GroupVertices[Vertex],0)),1,1,"")</f>
        <v>1</v>
      </c>
      <c r="BD493" s="48">
        <v>2</v>
      </c>
      <c r="BE493" s="49">
        <v>11.11111111111111</v>
      </c>
      <c r="BF493" s="48">
        <v>0</v>
      </c>
      <c r="BG493" s="49">
        <v>0</v>
      </c>
      <c r="BH493" s="48">
        <v>0</v>
      </c>
      <c r="BI493" s="49">
        <v>0</v>
      </c>
      <c r="BJ493" s="48">
        <v>16</v>
      </c>
      <c r="BK493" s="49">
        <v>88.88888888888889</v>
      </c>
      <c r="BL493" s="48">
        <v>18</v>
      </c>
    </row>
    <row r="494" spans="1:64" ht="15">
      <c r="A494" s="64" t="s">
        <v>309</v>
      </c>
      <c r="B494" s="64" t="s">
        <v>294</v>
      </c>
      <c r="C494" s="65" t="s">
        <v>3748</v>
      </c>
      <c r="D494" s="66">
        <v>4.166666666666667</v>
      </c>
      <c r="E494" s="67" t="s">
        <v>136</v>
      </c>
      <c r="F494" s="68">
        <v>31.166666666666668</v>
      </c>
      <c r="G494" s="65"/>
      <c r="H494" s="69"/>
      <c r="I494" s="70"/>
      <c r="J494" s="70"/>
      <c r="K494" s="34" t="s">
        <v>66</v>
      </c>
      <c r="L494" s="77">
        <v>494</v>
      </c>
      <c r="M494" s="77"/>
      <c r="N494" s="72"/>
      <c r="O494" s="79" t="s">
        <v>418</v>
      </c>
      <c r="P494" s="81">
        <v>43503.56465277778</v>
      </c>
      <c r="Q494" s="79" t="s">
        <v>558</v>
      </c>
      <c r="R494" s="79"/>
      <c r="S494" s="79"/>
      <c r="T494" s="79"/>
      <c r="U494" s="79"/>
      <c r="V494" s="82" t="s">
        <v>831</v>
      </c>
      <c r="W494" s="81">
        <v>43503.56465277778</v>
      </c>
      <c r="X494" s="82" t="s">
        <v>1014</v>
      </c>
      <c r="Y494" s="79"/>
      <c r="Z494" s="79"/>
      <c r="AA494" s="85" t="s">
        <v>1237</v>
      </c>
      <c r="AB494" s="79"/>
      <c r="AC494" s="79" t="b">
        <v>0</v>
      </c>
      <c r="AD494" s="79">
        <v>0</v>
      </c>
      <c r="AE494" s="85" t="s">
        <v>1289</v>
      </c>
      <c r="AF494" s="79" t="b">
        <v>0</v>
      </c>
      <c r="AG494" s="79" t="s">
        <v>1302</v>
      </c>
      <c r="AH494" s="79"/>
      <c r="AI494" s="85" t="s">
        <v>1289</v>
      </c>
      <c r="AJ494" s="79" t="b">
        <v>0</v>
      </c>
      <c r="AK494" s="79">
        <v>3</v>
      </c>
      <c r="AL494" s="85" t="s">
        <v>1229</v>
      </c>
      <c r="AM494" s="79" t="s">
        <v>1308</v>
      </c>
      <c r="AN494" s="79" t="b">
        <v>0</v>
      </c>
      <c r="AO494" s="85" t="s">
        <v>1229</v>
      </c>
      <c r="AP494" s="79" t="s">
        <v>176</v>
      </c>
      <c r="AQ494" s="79">
        <v>0</v>
      </c>
      <c r="AR494" s="79">
        <v>0</v>
      </c>
      <c r="AS494" s="79"/>
      <c r="AT494" s="79"/>
      <c r="AU494" s="79"/>
      <c r="AV494" s="79"/>
      <c r="AW494" s="79"/>
      <c r="AX494" s="79"/>
      <c r="AY494" s="79"/>
      <c r="AZ494" s="79"/>
      <c r="BA494">
        <v>2</v>
      </c>
      <c r="BB494" s="78" t="str">
        <f>REPLACE(INDEX(GroupVertices[Group],MATCH(Edges[[#This Row],[Vertex 1]],GroupVertices[Vertex],0)),1,1,"")</f>
        <v>2</v>
      </c>
      <c r="BC494" s="78" t="str">
        <f>REPLACE(INDEX(GroupVertices[Group],MATCH(Edges[[#This Row],[Vertex 2]],GroupVertices[Vertex],0)),1,1,"")</f>
        <v>1</v>
      </c>
      <c r="BD494" s="48">
        <v>0</v>
      </c>
      <c r="BE494" s="49">
        <v>0</v>
      </c>
      <c r="BF494" s="48">
        <v>0</v>
      </c>
      <c r="BG494" s="49">
        <v>0</v>
      </c>
      <c r="BH494" s="48">
        <v>0</v>
      </c>
      <c r="BI494" s="49">
        <v>0</v>
      </c>
      <c r="BJ494" s="48">
        <v>25</v>
      </c>
      <c r="BK494" s="49">
        <v>100</v>
      </c>
      <c r="BL494" s="48">
        <v>25</v>
      </c>
    </row>
    <row r="495" spans="1:64" ht="15">
      <c r="A495" s="64" t="s">
        <v>309</v>
      </c>
      <c r="B495" s="64" t="s">
        <v>294</v>
      </c>
      <c r="C495" s="65" t="s">
        <v>3748</v>
      </c>
      <c r="D495" s="66">
        <v>4.166666666666667</v>
      </c>
      <c r="E495" s="67" t="s">
        <v>136</v>
      </c>
      <c r="F495" s="68">
        <v>31.166666666666668</v>
      </c>
      <c r="G495" s="65"/>
      <c r="H495" s="69"/>
      <c r="I495" s="70"/>
      <c r="J495" s="70"/>
      <c r="K495" s="34" t="s">
        <v>66</v>
      </c>
      <c r="L495" s="77">
        <v>495</v>
      </c>
      <c r="M495" s="77"/>
      <c r="N495" s="72"/>
      <c r="O495" s="79" t="s">
        <v>418</v>
      </c>
      <c r="P495" s="81">
        <v>43552.76318287037</v>
      </c>
      <c r="Q495" s="79" t="s">
        <v>552</v>
      </c>
      <c r="R495" s="79"/>
      <c r="S495" s="79"/>
      <c r="T495" s="79"/>
      <c r="U495" s="79"/>
      <c r="V495" s="82" t="s">
        <v>831</v>
      </c>
      <c r="W495" s="81">
        <v>43552.76318287037</v>
      </c>
      <c r="X495" s="82" t="s">
        <v>1003</v>
      </c>
      <c r="Y495" s="79"/>
      <c r="Z495" s="79"/>
      <c r="AA495" s="85" t="s">
        <v>1226</v>
      </c>
      <c r="AB495" s="79"/>
      <c r="AC495" s="79" t="b">
        <v>0</v>
      </c>
      <c r="AD495" s="79">
        <v>0</v>
      </c>
      <c r="AE495" s="85" t="s">
        <v>1289</v>
      </c>
      <c r="AF495" s="79" t="b">
        <v>0</v>
      </c>
      <c r="AG495" s="79" t="s">
        <v>1302</v>
      </c>
      <c r="AH495" s="79"/>
      <c r="AI495" s="85" t="s">
        <v>1289</v>
      </c>
      <c r="AJ495" s="79" t="b">
        <v>0</v>
      </c>
      <c r="AK495" s="79">
        <v>1</v>
      </c>
      <c r="AL495" s="85" t="s">
        <v>1223</v>
      </c>
      <c r="AM495" s="79" t="s">
        <v>1304</v>
      </c>
      <c r="AN495" s="79" t="b">
        <v>0</v>
      </c>
      <c r="AO495" s="85" t="s">
        <v>1223</v>
      </c>
      <c r="AP495" s="79" t="s">
        <v>176</v>
      </c>
      <c r="AQ495" s="79">
        <v>0</v>
      </c>
      <c r="AR495" s="79">
        <v>0</v>
      </c>
      <c r="AS495" s="79"/>
      <c r="AT495" s="79"/>
      <c r="AU495" s="79"/>
      <c r="AV495" s="79"/>
      <c r="AW495" s="79"/>
      <c r="AX495" s="79"/>
      <c r="AY495" s="79"/>
      <c r="AZ495" s="79"/>
      <c r="BA495">
        <v>2</v>
      </c>
      <c r="BB495" s="78" t="str">
        <f>REPLACE(INDEX(GroupVertices[Group],MATCH(Edges[[#This Row],[Vertex 1]],GroupVertices[Vertex],0)),1,1,"")</f>
        <v>2</v>
      </c>
      <c r="BC495" s="78" t="str">
        <f>REPLACE(INDEX(GroupVertices[Group],MATCH(Edges[[#This Row],[Vertex 2]],GroupVertices[Vertex],0)),1,1,"")</f>
        <v>1</v>
      </c>
      <c r="BD495" s="48"/>
      <c r="BE495" s="49"/>
      <c r="BF495" s="48"/>
      <c r="BG495" s="49"/>
      <c r="BH495" s="48"/>
      <c r="BI495" s="49"/>
      <c r="BJ495" s="48"/>
      <c r="BK495" s="49"/>
      <c r="BL495" s="48"/>
    </row>
    <row r="496" spans="1:64" ht="15">
      <c r="A496" s="64" t="s">
        <v>292</v>
      </c>
      <c r="B496" s="64" t="s">
        <v>303</v>
      </c>
      <c r="C496" s="65" t="s">
        <v>3752</v>
      </c>
      <c r="D496" s="66">
        <v>10</v>
      </c>
      <c r="E496" s="67" t="s">
        <v>136</v>
      </c>
      <c r="F496" s="68">
        <v>12</v>
      </c>
      <c r="G496" s="65"/>
      <c r="H496" s="69"/>
      <c r="I496" s="70"/>
      <c r="J496" s="70"/>
      <c r="K496" s="34" t="s">
        <v>66</v>
      </c>
      <c r="L496" s="77">
        <v>496</v>
      </c>
      <c r="M496" s="77"/>
      <c r="N496" s="72"/>
      <c r="O496" s="79" t="s">
        <v>418</v>
      </c>
      <c r="P496" s="81">
        <v>43497.88758101852</v>
      </c>
      <c r="Q496" s="79" t="s">
        <v>562</v>
      </c>
      <c r="R496" s="82" t="s">
        <v>657</v>
      </c>
      <c r="S496" s="79" t="s">
        <v>699</v>
      </c>
      <c r="T496" s="79" t="s">
        <v>722</v>
      </c>
      <c r="U496" s="79"/>
      <c r="V496" s="82" t="s">
        <v>816</v>
      </c>
      <c r="W496" s="81">
        <v>43497.88758101852</v>
      </c>
      <c r="X496" s="82" t="s">
        <v>1015</v>
      </c>
      <c r="Y496" s="79"/>
      <c r="Z496" s="79"/>
      <c r="AA496" s="85" t="s">
        <v>1238</v>
      </c>
      <c r="AB496" s="79"/>
      <c r="AC496" s="79" t="b">
        <v>0</v>
      </c>
      <c r="AD496" s="79">
        <v>0</v>
      </c>
      <c r="AE496" s="85" t="s">
        <v>1289</v>
      </c>
      <c r="AF496" s="79" t="b">
        <v>0</v>
      </c>
      <c r="AG496" s="79" t="s">
        <v>1302</v>
      </c>
      <c r="AH496" s="79"/>
      <c r="AI496" s="85" t="s">
        <v>1289</v>
      </c>
      <c r="AJ496" s="79" t="b">
        <v>0</v>
      </c>
      <c r="AK496" s="79">
        <v>1</v>
      </c>
      <c r="AL496" s="85" t="s">
        <v>1250</v>
      </c>
      <c r="AM496" s="79" t="s">
        <v>1307</v>
      </c>
      <c r="AN496" s="79" t="b">
        <v>0</v>
      </c>
      <c r="AO496" s="85" t="s">
        <v>1250</v>
      </c>
      <c r="AP496" s="79" t="s">
        <v>176</v>
      </c>
      <c r="AQ496" s="79">
        <v>0</v>
      </c>
      <c r="AR496" s="79">
        <v>0</v>
      </c>
      <c r="AS496" s="79"/>
      <c r="AT496" s="79"/>
      <c r="AU496" s="79"/>
      <c r="AV496" s="79"/>
      <c r="AW496" s="79"/>
      <c r="AX496" s="79"/>
      <c r="AY496" s="79"/>
      <c r="AZ496" s="79"/>
      <c r="BA496">
        <v>17</v>
      </c>
      <c r="BB496" s="78" t="str">
        <f>REPLACE(INDEX(GroupVertices[Group],MATCH(Edges[[#This Row],[Vertex 1]],GroupVertices[Vertex],0)),1,1,"")</f>
        <v>1</v>
      </c>
      <c r="BC496" s="78" t="str">
        <f>REPLACE(INDEX(GroupVertices[Group],MATCH(Edges[[#This Row],[Vertex 2]],GroupVertices[Vertex],0)),1,1,"")</f>
        <v>2</v>
      </c>
      <c r="BD496" s="48">
        <v>0</v>
      </c>
      <c r="BE496" s="49">
        <v>0</v>
      </c>
      <c r="BF496" s="48">
        <v>1</v>
      </c>
      <c r="BG496" s="49">
        <v>12.5</v>
      </c>
      <c r="BH496" s="48">
        <v>0</v>
      </c>
      <c r="BI496" s="49">
        <v>0</v>
      </c>
      <c r="BJ496" s="48">
        <v>7</v>
      </c>
      <c r="BK496" s="49">
        <v>87.5</v>
      </c>
      <c r="BL496" s="48">
        <v>8</v>
      </c>
    </row>
    <row r="497" spans="1:64" ht="15">
      <c r="A497" s="64" t="s">
        <v>292</v>
      </c>
      <c r="B497" s="64" t="s">
        <v>303</v>
      </c>
      <c r="C497" s="65" t="s">
        <v>3752</v>
      </c>
      <c r="D497" s="66">
        <v>10</v>
      </c>
      <c r="E497" s="67" t="s">
        <v>136</v>
      </c>
      <c r="F497" s="68">
        <v>12</v>
      </c>
      <c r="G497" s="65"/>
      <c r="H497" s="69"/>
      <c r="I497" s="70"/>
      <c r="J497" s="70"/>
      <c r="K497" s="34" t="s">
        <v>66</v>
      </c>
      <c r="L497" s="77">
        <v>497</v>
      </c>
      <c r="M497" s="77"/>
      <c r="N497" s="72"/>
      <c r="O497" s="79" t="s">
        <v>418</v>
      </c>
      <c r="P497" s="81">
        <v>43503.88711805556</v>
      </c>
      <c r="Q497" s="79" t="s">
        <v>492</v>
      </c>
      <c r="R497" s="79"/>
      <c r="S497" s="79"/>
      <c r="T497" s="79"/>
      <c r="U497" s="79"/>
      <c r="V497" s="82" t="s">
        <v>816</v>
      </c>
      <c r="W497" s="81">
        <v>43503.88711805556</v>
      </c>
      <c r="X497" s="82" t="s">
        <v>928</v>
      </c>
      <c r="Y497" s="79"/>
      <c r="Z497" s="79"/>
      <c r="AA497" s="85" t="s">
        <v>1151</v>
      </c>
      <c r="AB497" s="79"/>
      <c r="AC497" s="79" t="b">
        <v>0</v>
      </c>
      <c r="AD497" s="79">
        <v>0</v>
      </c>
      <c r="AE497" s="85" t="s">
        <v>1289</v>
      </c>
      <c r="AF497" s="79" t="b">
        <v>0</v>
      </c>
      <c r="AG497" s="79" t="s">
        <v>1302</v>
      </c>
      <c r="AH497" s="79"/>
      <c r="AI497" s="85" t="s">
        <v>1289</v>
      </c>
      <c r="AJ497" s="79" t="b">
        <v>0</v>
      </c>
      <c r="AK497" s="79">
        <v>1</v>
      </c>
      <c r="AL497" s="85" t="s">
        <v>1252</v>
      </c>
      <c r="AM497" s="79" t="s">
        <v>1307</v>
      </c>
      <c r="AN497" s="79" t="b">
        <v>0</v>
      </c>
      <c r="AO497" s="85" t="s">
        <v>1252</v>
      </c>
      <c r="AP497" s="79" t="s">
        <v>176</v>
      </c>
      <c r="AQ497" s="79">
        <v>0</v>
      </c>
      <c r="AR497" s="79">
        <v>0</v>
      </c>
      <c r="AS497" s="79"/>
      <c r="AT497" s="79"/>
      <c r="AU497" s="79"/>
      <c r="AV497" s="79"/>
      <c r="AW497" s="79"/>
      <c r="AX497" s="79"/>
      <c r="AY497" s="79"/>
      <c r="AZ497" s="79"/>
      <c r="BA497">
        <v>17</v>
      </c>
      <c r="BB497" s="78" t="str">
        <f>REPLACE(INDEX(GroupVertices[Group],MATCH(Edges[[#This Row],[Vertex 1]],GroupVertices[Vertex],0)),1,1,"")</f>
        <v>1</v>
      </c>
      <c r="BC497" s="78" t="str">
        <f>REPLACE(INDEX(GroupVertices[Group],MATCH(Edges[[#This Row],[Vertex 2]],GroupVertices[Vertex],0)),1,1,"")</f>
        <v>2</v>
      </c>
      <c r="BD497" s="48"/>
      <c r="BE497" s="49"/>
      <c r="BF497" s="48"/>
      <c r="BG497" s="49"/>
      <c r="BH497" s="48"/>
      <c r="BI497" s="49"/>
      <c r="BJ497" s="48"/>
      <c r="BK497" s="49"/>
      <c r="BL497" s="48"/>
    </row>
    <row r="498" spans="1:64" ht="15">
      <c r="A498" s="64" t="s">
        <v>292</v>
      </c>
      <c r="B498" s="64" t="s">
        <v>303</v>
      </c>
      <c r="C498" s="65" t="s">
        <v>3752</v>
      </c>
      <c r="D498" s="66">
        <v>10</v>
      </c>
      <c r="E498" s="67" t="s">
        <v>136</v>
      </c>
      <c r="F498" s="68">
        <v>12</v>
      </c>
      <c r="G498" s="65"/>
      <c r="H498" s="69"/>
      <c r="I498" s="70"/>
      <c r="J498" s="70"/>
      <c r="K498" s="34" t="s">
        <v>66</v>
      </c>
      <c r="L498" s="77">
        <v>498</v>
      </c>
      <c r="M498" s="77"/>
      <c r="N498" s="72"/>
      <c r="O498" s="79" t="s">
        <v>418</v>
      </c>
      <c r="P498" s="81">
        <v>43507.792025462964</v>
      </c>
      <c r="Q498" s="79" t="s">
        <v>527</v>
      </c>
      <c r="R498" s="82" t="s">
        <v>650</v>
      </c>
      <c r="S498" s="79" t="s">
        <v>671</v>
      </c>
      <c r="T498" s="79" t="s">
        <v>720</v>
      </c>
      <c r="U498" s="79"/>
      <c r="V498" s="82" t="s">
        <v>816</v>
      </c>
      <c r="W498" s="81">
        <v>43507.792025462964</v>
      </c>
      <c r="X498" s="82" t="s">
        <v>1016</v>
      </c>
      <c r="Y498" s="79"/>
      <c r="Z498" s="79"/>
      <c r="AA498" s="85" t="s">
        <v>1239</v>
      </c>
      <c r="AB498" s="79"/>
      <c r="AC498" s="79" t="b">
        <v>0</v>
      </c>
      <c r="AD498" s="79">
        <v>0</v>
      </c>
      <c r="AE498" s="85" t="s">
        <v>1289</v>
      </c>
      <c r="AF498" s="79" t="b">
        <v>0</v>
      </c>
      <c r="AG498" s="79" t="s">
        <v>1302</v>
      </c>
      <c r="AH498" s="79"/>
      <c r="AI498" s="85" t="s">
        <v>1289</v>
      </c>
      <c r="AJ498" s="79" t="b">
        <v>0</v>
      </c>
      <c r="AK498" s="79">
        <v>2</v>
      </c>
      <c r="AL498" s="85" t="s">
        <v>1253</v>
      </c>
      <c r="AM498" s="79" t="s">
        <v>1307</v>
      </c>
      <c r="AN498" s="79" t="b">
        <v>0</v>
      </c>
      <c r="AO498" s="85" t="s">
        <v>1253</v>
      </c>
      <c r="AP498" s="79" t="s">
        <v>176</v>
      </c>
      <c r="AQ498" s="79">
        <v>0</v>
      </c>
      <c r="AR498" s="79">
        <v>0</v>
      </c>
      <c r="AS498" s="79"/>
      <c r="AT498" s="79"/>
      <c r="AU498" s="79"/>
      <c r="AV498" s="79"/>
      <c r="AW498" s="79"/>
      <c r="AX498" s="79"/>
      <c r="AY498" s="79"/>
      <c r="AZ498" s="79"/>
      <c r="BA498">
        <v>17</v>
      </c>
      <c r="BB498" s="78" t="str">
        <f>REPLACE(INDEX(GroupVertices[Group],MATCH(Edges[[#This Row],[Vertex 1]],GroupVertices[Vertex],0)),1,1,"")</f>
        <v>1</v>
      </c>
      <c r="BC498" s="78" t="str">
        <f>REPLACE(INDEX(GroupVertices[Group],MATCH(Edges[[#This Row],[Vertex 2]],GroupVertices[Vertex],0)),1,1,"")</f>
        <v>2</v>
      </c>
      <c r="BD498" s="48">
        <v>0</v>
      </c>
      <c r="BE498" s="49">
        <v>0</v>
      </c>
      <c r="BF498" s="48">
        <v>0</v>
      </c>
      <c r="BG498" s="49">
        <v>0</v>
      </c>
      <c r="BH498" s="48">
        <v>0</v>
      </c>
      <c r="BI498" s="49">
        <v>0</v>
      </c>
      <c r="BJ498" s="48">
        <v>13</v>
      </c>
      <c r="BK498" s="49">
        <v>100</v>
      </c>
      <c r="BL498" s="48">
        <v>13</v>
      </c>
    </row>
    <row r="499" spans="1:64" ht="15">
      <c r="A499" s="64" t="s">
        <v>292</v>
      </c>
      <c r="B499" s="64" t="s">
        <v>303</v>
      </c>
      <c r="C499" s="65" t="s">
        <v>3752</v>
      </c>
      <c r="D499" s="66">
        <v>10</v>
      </c>
      <c r="E499" s="67" t="s">
        <v>136</v>
      </c>
      <c r="F499" s="68">
        <v>12</v>
      </c>
      <c r="G499" s="65"/>
      <c r="H499" s="69"/>
      <c r="I499" s="70"/>
      <c r="J499" s="70"/>
      <c r="K499" s="34" t="s">
        <v>66</v>
      </c>
      <c r="L499" s="77">
        <v>499</v>
      </c>
      <c r="M499" s="77"/>
      <c r="N499" s="72"/>
      <c r="O499" s="79" t="s">
        <v>418</v>
      </c>
      <c r="P499" s="81">
        <v>43511.622152777774</v>
      </c>
      <c r="Q499" s="79" t="s">
        <v>536</v>
      </c>
      <c r="R499" s="82" t="s">
        <v>602</v>
      </c>
      <c r="S499" s="79" t="s">
        <v>672</v>
      </c>
      <c r="T499" s="79"/>
      <c r="U499" s="79"/>
      <c r="V499" s="82" t="s">
        <v>816</v>
      </c>
      <c r="W499" s="81">
        <v>43511.622152777774</v>
      </c>
      <c r="X499" s="82" t="s">
        <v>977</v>
      </c>
      <c r="Y499" s="79"/>
      <c r="Z499" s="79"/>
      <c r="AA499" s="85" t="s">
        <v>1200</v>
      </c>
      <c r="AB499" s="79"/>
      <c r="AC499" s="79" t="b">
        <v>0</v>
      </c>
      <c r="AD499" s="79">
        <v>0</v>
      </c>
      <c r="AE499" s="85" t="s">
        <v>1289</v>
      </c>
      <c r="AF499" s="79" t="b">
        <v>0</v>
      </c>
      <c r="AG499" s="79" t="s">
        <v>1302</v>
      </c>
      <c r="AH499" s="79"/>
      <c r="AI499" s="85" t="s">
        <v>1289</v>
      </c>
      <c r="AJ499" s="79" t="b">
        <v>0</v>
      </c>
      <c r="AK499" s="79">
        <v>2</v>
      </c>
      <c r="AL499" s="85" t="s">
        <v>1202</v>
      </c>
      <c r="AM499" s="79" t="s">
        <v>1307</v>
      </c>
      <c r="AN499" s="79" t="b">
        <v>0</v>
      </c>
      <c r="AO499" s="85" t="s">
        <v>1202</v>
      </c>
      <c r="AP499" s="79" t="s">
        <v>176</v>
      </c>
      <c r="AQ499" s="79">
        <v>0</v>
      </c>
      <c r="AR499" s="79">
        <v>0</v>
      </c>
      <c r="AS499" s="79"/>
      <c r="AT499" s="79"/>
      <c r="AU499" s="79"/>
      <c r="AV499" s="79"/>
      <c r="AW499" s="79"/>
      <c r="AX499" s="79"/>
      <c r="AY499" s="79"/>
      <c r="AZ499" s="79"/>
      <c r="BA499">
        <v>17</v>
      </c>
      <c r="BB499" s="78" t="str">
        <f>REPLACE(INDEX(GroupVertices[Group],MATCH(Edges[[#This Row],[Vertex 1]],GroupVertices[Vertex],0)),1,1,"")</f>
        <v>1</v>
      </c>
      <c r="BC499" s="78" t="str">
        <f>REPLACE(INDEX(GroupVertices[Group],MATCH(Edges[[#This Row],[Vertex 2]],GroupVertices[Vertex],0)),1,1,"")</f>
        <v>2</v>
      </c>
      <c r="BD499" s="48"/>
      <c r="BE499" s="49"/>
      <c r="BF499" s="48"/>
      <c r="BG499" s="49"/>
      <c r="BH499" s="48"/>
      <c r="BI499" s="49"/>
      <c r="BJ499" s="48"/>
      <c r="BK499" s="49"/>
      <c r="BL499" s="48"/>
    </row>
    <row r="500" spans="1:64" ht="15">
      <c r="A500" s="64" t="s">
        <v>292</v>
      </c>
      <c r="B500" s="64" t="s">
        <v>303</v>
      </c>
      <c r="C500" s="65" t="s">
        <v>3752</v>
      </c>
      <c r="D500" s="66">
        <v>10</v>
      </c>
      <c r="E500" s="67" t="s">
        <v>136</v>
      </c>
      <c r="F500" s="68">
        <v>12</v>
      </c>
      <c r="G500" s="65"/>
      <c r="H500" s="69"/>
      <c r="I500" s="70"/>
      <c r="J500" s="70"/>
      <c r="K500" s="34" t="s">
        <v>66</v>
      </c>
      <c r="L500" s="77">
        <v>500</v>
      </c>
      <c r="M500" s="77"/>
      <c r="N500" s="72"/>
      <c r="O500" s="79" t="s">
        <v>418</v>
      </c>
      <c r="P500" s="81">
        <v>43518.76085648148</v>
      </c>
      <c r="Q500" s="79" t="s">
        <v>563</v>
      </c>
      <c r="R500" s="79"/>
      <c r="S500" s="79"/>
      <c r="T500" s="79" t="s">
        <v>719</v>
      </c>
      <c r="U500" s="79"/>
      <c r="V500" s="82" t="s">
        <v>816</v>
      </c>
      <c r="W500" s="81">
        <v>43518.76085648148</v>
      </c>
      <c r="X500" s="82" t="s">
        <v>1017</v>
      </c>
      <c r="Y500" s="79"/>
      <c r="Z500" s="79"/>
      <c r="AA500" s="85" t="s">
        <v>1240</v>
      </c>
      <c r="AB500" s="79"/>
      <c r="AC500" s="79" t="b">
        <v>0</v>
      </c>
      <c r="AD500" s="79">
        <v>0</v>
      </c>
      <c r="AE500" s="85" t="s">
        <v>1289</v>
      </c>
      <c r="AF500" s="79" t="b">
        <v>0</v>
      </c>
      <c r="AG500" s="79" t="s">
        <v>1302</v>
      </c>
      <c r="AH500" s="79"/>
      <c r="AI500" s="85" t="s">
        <v>1289</v>
      </c>
      <c r="AJ500" s="79" t="b">
        <v>0</v>
      </c>
      <c r="AK500" s="79">
        <v>1</v>
      </c>
      <c r="AL500" s="85" t="s">
        <v>1186</v>
      </c>
      <c r="AM500" s="79" t="s">
        <v>1307</v>
      </c>
      <c r="AN500" s="79" t="b">
        <v>0</v>
      </c>
      <c r="AO500" s="85" t="s">
        <v>1186</v>
      </c>
      <c r="AP500" s="79" t="s">
        <v>176</v>
      </c>
      <c r="AQ500" s="79">
        <v>0</v>
      </c>
      <c r="AR500" s="79">
        <v>0</v>
      </c>
      <c r="AS500" s="79"/>
      <c r="AT500" s="79"/>
      <c r="AU500" s="79"/>
      <c r="AV500" s="79"/>
      <c r="AW500" s="79"/>
      <c r="AX500" s="79"/>
      <c r="AY500" s="79"/>
      <c r="AZ500" s="79"/>
      <c r="BA500">
        <v>17</v>
      </c>
      <c r="BB500" s="78" t="str">
        <f>REPLACE(INDEX(GroupVertices[Group],MATCH(Edges[[#This Row],[Vertex 1]],GroupVertices[Vertex],0)),1,1,"")</f>
        <v>1</v>
      </c>
      <c r="BC500" s="78" t="str">
        <f>REPLACE(INDEX(GroupVertices[Group],MATCH(Edges[[#This Row],[Vertex 2]],GroupVertices[Vertex],0)),1,1,"")</f>
        <v>2</v>
      </c>
      <c r="BD500" s="48">
        <v>0</v>
      </c>
      <c r="BE500" s="49">
        <v>0</v>
      </c>
      <c r="BF500" s="48">
        <v>1</v>
      </c>
      <c r="BG500" s="49">
        <v>5</v>
      </c>
      <c r="BH500" s="48">
        <v>0</v>
      </c>
      <c r="BI500" s="49">
        <v>0</v>
      </c>
      <c r="BJ500" s="48">
        <v>19</v>
      </c>
      <c r="BK500" s="49">
        <v>95</v>
      </c>
      <c r="BL500" s="48">
        <v>20</v>
      </c>
    </row>
    <row r="501" spans="1:64" ht="15">
      <c r="A501" s="64" t="s">
        <v>292</v>
      </c>
      <c r="B501" s="64" t="s">
        <v>303</v>
      </c>
      <c r="C501" s="65" t="s">
        <v>3752</v>
      </c>
      <c r="D501" s="66">
        <v>10</v>
      </c>
      <c r="E501" s="67" t="s">
        <v>136</v>
      </c>
      <c r="F501" s="68">
        <v>12</v>
      </c>
      <c r="G501" s="65"/>
      <c r="H501" s="69"/>
      <c r="I501" s="70"/>
      <c r="J501" s="70"/>
      <c r="K501" s="34" t="s">
        <v>66</v>
      </c>
      <c r="L501" s="77">
        <v>501</v>
      </c>
      <c r="M501" s="77"/>
      <c r="N501" s="72"/>
      <c r="O501" s="79" t="s">
        <v>418</v>
      </c>
      <c r="P501" s="81">
        <v>43521.800520833334</v>
      </c>
      <c r="Q501" s="79" t="s">
        <v>564</v>
      </c>
      <c r="R501" s="82" t="s">
        <v>658</v>
      </c>
      <c r="S501" s="79" t="s">
        <v>671</v>
      </c>
      <c r="T501" s="79"/>
      <c r="U501" s="79"/>
      <c r="V501" s="82" t="s">
        <v>816</v>
      </c>
      <c r="W501" s="81">
        <v>43521.800520833334</v>
      </c>
      <c r="X501" s="82" t="s">
        <v>1018</v>
      </c>
      <c r="Y501" s="79"/>
      <c r="Z501" s="79"/>
      <c r="AA501" s="85" t="s">
        <v>1241</v>
      </c>
      <c r="AB501" s="79"/>
      <c r="AC501" s="79" t="b">
        <v>0</v>
      </c>
      <c r="AD501" s="79">
        <v>0</v>
      </c>
      <c r="AE501" s="85" t="s">
        <v>1289</v>
      </c>
      <c r="AF501" s="79" t="b">
        <v>0</v>
      </c>
      <c r="AG501" s="79" t="s">
        <v>1302</v>
      </c>
      <c r="AH501" s="79"/>
      <c r="AI501" s="85" t="s">
        <v>1289</v>
      </c>
      <c r="AJ501" s="79" t="b">
        <v>0</v>
      </c>
      <c r="AK501" s="79">
        <v>1</v>
      </c>
      <c r="AL501" s="85" t="s">
        <v>1256</v>
      </c>
      <c r="AM501" s="79" t="s">
        <v>1307</v>
      </c>
      <c r="AN501" s="79" t="b">
        <v>0</v>
      </c>
      <c r="AO501" s="85" t="s">
        <v>1256</v>
      </c>
      <c r="AP501" s="79" t="s">
        <v>176</v>
      </c>
      <c r="AQ501" s="79">
        <v>0</v>
      </c>
      <c r="AR501" s="79">
        <v>0</v>
      </c>
      <c r="AS501" s="79"/>
      <c r="AT501" s="79"/>
      <c r="AU501" s="79"/>
      <c r="AV501" s="79"/>
      <c r="AW501" s="79"/>
      <c r="AX501" s="79"/>
      <c r="AY501" s="79"/>
      <c r="AZ501" s="79"/>
      <c r="BA501">
        <v>17</v>
      </c>
      <c r="BB501" s="78" t="str">
        <f>REPLACE(INDEX(GroupVertices[Group],MATCH(Edges[[#This Row],[Vertex 1]],GroupVertices[Vertex],0)),1,1,"")</f>
        <v>1</v>
      </c>
      <c r="BC501" s="78" t="str">
        <f>REPLACE(INDEX(GroupVertices[Group],MATCH(Edges[[#This Row],[Vertex 2]],GroupVertices[Vertex],0)),1,1,"")</f>
        <v>2</v>
      </c>
      <c r="BD501" s="48">
        <v>2</v>
      </c>
      <c r="BE501" s="49">
        <v>15.384615384615385</v>
      </c>
      <c r="BF501" s="48">
        <v>0</v>
      </c>
      <c r="BG501" s="49">
        <v>0</v>
      </c>
      <c r="BH501" s="48">
        <v>0</v>
      </c>
      <c r="BI501" s="49">
        <v>0</v>
      </c>
      <c r="BJ501" s="48">
        <v>11</v>
      </c>
      <c r="BK501" s="49">
        <v>84.61538461538461</v>
      </c>
      <c r="BL501" s="48">
        <v>13</v>
      </c>
    </row>
    <row r="502" spans="1:64" ht="15">
      <c r="A502" s="64" t="s">
        <v>292</v>
      </c>
      <c r="B502" s="64" t="s">
        <v>303</v>
      </c>
      <c r="C502" s="65" t="s">
        <v>3752</v>
      </c>
      <c r="D502" s="66">
        <v>10</v>
      </c>
      <c r="E502" s="67" t="s">
        <v>136</v>
      </c>
      <c r="F502" s="68">
        <v>12</v>
      </c>
      <c r="G502" s="65"/>
      <c r="H502" s="69"/>
      <c r="I502" s="70"/>
      <c r="J502" s="70"/>
      <c r="K502" s="34" t="s">
        <v>66</v>
      </c>
      <c r="L502" s="77">
        <v>502</v>
      </c>
      <c r="M502" s="77"/>
      <c r="N502" s="72"/>
      <c r="O502" s="79" t="s">
        <v>418</v>
      </c>
      <c r="P502" s="81">
        <v>43525.638865740744</v>
      </c>
      <c r="Q502" s="79" t="s">
        <v>565</v>
      </c>
      <c r="R502" s="82" t="s">
        <v>606</v>
      </c>
      <c r="S502" s="79" t="s">
        <v>671</v>
      </c>
      <c r="T502" s="79" t="s">
        <v>723</v>
      </c>
      <c r="U502" s="79"/>
      <c r="V502" s="82" t="s">
        <v>816</v>
      </c>
      <c r="W502" s="81">
        <v>43525.638865740744</v>
      </c>
      <c r="X502" s="82" t="s">
        <v>1019</v>
      </c>
      <c r="Y502" s="79"/>
      <c r="Z502" s="79"/>
      <c r="AA502" s="85" t="s">
        <v>1242</v>
      </c>
      <c r="AB502" s="79"/>
      <c r="AC502" s="79" t="b">
        <v>0</v>
      </c>
      <c r="AD502" s="79">
        <v>0</v>
      </c>
      <c r="AE502" s="85" t="s">
        <v>1289</v>
      </c>
      <c r="AF502" s="79" t="b">
        <v>0</v>
      </c>
      <c r="AG502" s="79" t="s">
        <v>1302</v>
      </c>
      <c r="AH502" s="79"/>
      <c r="AI502" s="85" t="s">
        <v>1289</v>
      </c>
      <c r="AJ502" s="79" t="b">
        <v>0</v>
      </c>
      <c r="AK502" s="79">
        <v>1</v>
      </c>
      <c r="AL502" s="85" t="s">
        <v>1257</v>
      </c>
      <c r="AM502" s="79" t="s">
        <v>1307</v>
      </c>
      <c r="AN502" s="79" t="b">
        <v>0</v>
      </c>
      <c r="AO502" s="85" t="s">
        <v>1257</v>
      </c>
      <c r="AP502" s="79" t="s">
        <v>176</v>
      </c>
      <c r="AQ502" s="79">
        <v>0</v>
      </c>
      <c r="AR502" s="79">
        <v>0</v>
      </c>
      <c r="AS502" s="79"/>
      <c r="AT502" s="79"/>
      <c r="AU502" s="79"/>
      <c r="AV502" s="79"/>
      <c r="AW502" s="79"/>
      <c r="AX502" s="79"/>
      <c r="AY502" s="79"/>
      <c r="AZ502" s="79"/>
      <c r="BA502">
        <v>17</v>
      </c>
      <c r="BB502" s="78" t="str">
        <f>REPLACE(INDEX(GroupVertices[Group],MATCH(Edges[[#This Row],[Vertex 1]],GroupVertices[Vertex],0)),1,1,"")</f>
        <v>1</v>
      </c>
      <c r="BC502" s="78" t="str">
        <f>REPLACE(INDEX(GroupVertices[Group],MATCH(Edges[[#This Row],[Vertex 2]],GroupVertices[Vertex],0)),1,1,"")</f>
        <v>2</v>
      </c>
      <c r="BD502" s="48">
        <v>0</v>
      </c>
      <c r="BE502" s="49">
        <v>0</v>
      </c>
      <c r="BF502" s="48">
        <v>0</v>
      </c>
      <c r="BG502" s="49">
        <v>0</v>
      </c>
      <c r="BH502" s="48">
        <v>0</v>
      </c>
      <c r="BI502" s="49">
        <v>0</v>
      </c>
      <c r="BJ502" s="48">
        <v>12</v>
      </c>
      <c r="BK502" s="49">
        <v>100</v>
      </c>
      <c r="BL502" s="48">
        <v>12</v>
      </c>
    </row>
    <row r="503" spans="1:64" ht="15">
      <c r="A503" s="64" t="s">
        <v>292</v>
      </c>
      <c r="B503" s="64" t="s">
        <v>303</v>
      </c>
      <c r="C503" s="65" t="s">
        <v>3752</v>
      </c>
      <c r="D503" s="66">
        <v>10</v>
      </c>
      <c r="E503" s="67" t="s">
        <v>136</v>
      </c>
      <c r="F503" s="68">
        <v>12</v>
      </c>
      <c r="G503" s="65"/>
      <c r="H503" s="69"/>
      <c r="I503" s="70"/>
      <c r="J503" s="70"/>
      <c r="K503" s="34" t="s">
        <v>66</v>
      </c>
      <c r="L503" s="77">
        <v>503</v>
      </c>
      <c r="M503" s="77"/>
      <c r="N503" s="72"/>
      <c r="O503" s="79" t="s">
        <v>418</v>
      </c>
      <c r="P503" s="81">
        <v>43529.63045138889</v>
      </c>
      <c r="Q503" s="79" t="s">
        <v>539</v>
      </c>
      <c r="R503" s="82" t="s">
        <v>607</v>
      </c>
      <c r="S503" s="79" t="s">
        <v>675</v>
      </c>
      <c r="T503" s="79"/>
      <c r="U503" s="79"/>
      <c r="V503" s="82" t="s">
        <v>816</v>
      </c>
      <c r="W503" s="81">
        <v>43529.63045138889</v>
      </c>
      <c r="X503" s="82" t="s">
        <v>981</v>
      </c>
      <c r="Y503" s="79"/>
      <c r="Z503" s="79"/>
      <c r="AA503" s="85" t="s">
        <v>1204</v>
      </c>
      <c r="AB503" s="79"/>
      <c r="AC503" s="79" t="b">
        <v>0</v>
      </c>
      <c r="AD503" s="79">
        <v>0</v>
      </c>
      <c r="AE503" s="85" t="s">
        <v>1289</v>
      </c>
      <c r="AF503" s="79" t="b">
        <v>0</v>
      </c>
      <c r="AG503" s="79" t="s">
        <v>1302</v>
      </c>
      <c r="AH503" s="79"/>
      <c r="AI503" s="85" t="s">
        <v>1289</v>
      </c>
      <c r="AJ503" s="79" t="b">
        <v>0</v>
      </c>
      <c r="AK503" s="79">
        <v>2</v>
      </c>
      <c r="AL503" s="85" t="s">
        <v>1205</v>
      </c>
      <c r="AM503" s="79" t="s">
        <v>1307</v>
      </c>
      <c r="AN503" s="79" t="b">
        <v>0</v>
      </c>
      <c r="AO503" s="85" t="s">
        <v>1205</v>
      </c>
      <c r="AP503" s="79" t="s">
        <v>176</v>
      </c>
      <c r="AQ503" s="79">
        <v>0</v>
      </c>
      <c r="AR503" s="79">
        <v>0</v>
      </c>
      <c r="AS503" s="79"/>
      <c r="AT503" s="79"/>
      <c r="AU503" s="79"/>
      <c r="AV503" s="79"/>
      <c r="AW503" s="79"/>
      <c r="AX503" s="79"/>
      <c r="AY503" s="79"/>
      <c r="AZ503" s="79"/>
      <c r="BA503">
        <v>17</v>
      </c>
      <c r="BB503" s="78" t="str">
        <f>REPLACE(INDEX(GroupVertices[Group],MATCH(Edges[[#This Row],[Vertex 1]],GroupVertices[Vertex],0)),1,1,"")</f>
        <v>1</v>
      </c>
      <c r="BC503" s="78" t="str">
        <f>REPLACE(INDEX(GroupVertices[Group],MATCH(Edges[[#This Row],[Vertex 2]],GroupVertices[Vertex],0)),1,1,"")</f>
        <v>2</v>
      </c>
      <c r="BD503" s="48"/>
      <c r="BE503" s="49"/>
      <c r="BF503" s="48"/>
      <c r="BG503" s="49"/>
      <c r="BH503" s="48"/>
      <c r="BI503" s="49"/>
      <c r="BJ503" s="48"/>
      <c r="BK503" s="49"/>
      <c r="BL503" s="48"/>
    </row>
    <row r="504" spans="1:64" ht="15">
      <c r="A504" s="64" t="s">
        <v>292</v>
      </c>
      <c r="B504" s="64" t="s">
        <v>303</v>
      </c>
      <c r="C504" s="65" t="s">
        <v>3752</v>
      </c>
      <c r="D504" s="66">
        <v>10</v>
      </c>
      <c r="E504" s="67" t="s">
        <v>136</v>
      </c>
      <c r="F504" s="68">
        <v>12</v>
      </c>
      <c r="G504" s="65"/>
      <c r="H504" s="69"/>
      <c r="I504" s="70"/>
      <c r="J504" s="70"/>
      <c r="K504" s="34" t="s">
        <v>66</v>
      </c>
      <c r="L504" s="77">
        <v>504</v>
      </c>
      <c r="M504" s="77"/>
      <c r="N504" s="72"/>
      <c r="O504" s="79" t="s">
        <v>418</v>
      </c>
      <c r="P504" s="81">
        <v>43532.63177083333</v>
      </c>
      <c r="Q504" s="79" t="s">
        <v>566</v>
      </c>
      <c r="R504" s="82" t="s">
        <v>659</v>
      </c>
      <c r="S504" s="79" t="s">
        <v>671</v>
      </c>
      <c r="T504" s="79"/>
      <c r="U504" s="79"/>
      <c r="V504" s="82" t="s">
        <v>816</v>
      </c>
      <c r="W504" s="81">
        <v>43532.63177083333</v>
      </c>
      <c r="X504" s="82" t="s">
        <v>1020</v>
      </c>
      <c r="Y504" s="79"/>
      <c r="Z504" s="79"/>
      <c r="AA504" s="85" t="s">
        <v>1243</v>
      </c>
      <c r="AB504" s="79"/>
      <c r="AC504" s="79" t="b">
        <v>0</v>
      </c>
      <c r="AD504" s="79">
        <v>0</v>
      </c>
      <c r="AE504" s="85" t="s">
        <v>1289</v>
      </c>
      <c r="AF504" s="79" t="b">
        <v>0</v>
      </c>
      <c r="AG504" s="79" t="s">
        <v>1302</v>
      </c>
      <c r="AH504" s="79"/>
      <c r="AI504" s="85" t="s">
        <v>1289</v>
      </c>
      <c r="AJ504" s="79" t="b">
        <v>0</v>
      </c>
      <c r="AK504" s="79">
        <v>1</v>
      </c>
      <c r="AL504" s="85" t="s">
        <v>1258</v>
      </c>
      <c r="AM504" s="79" t="s">
        <v>1307</v>
      </c>
      <c r="AN504" s="79" t="b">
        <v>0</v>
      </c>
      <c r="AO504" s="85" t="s">
        <v>1258</v>
      </c>
      <c r="AP504" s="79" t="s">
        <v>176</v>
      </c>
      <c r="AQ504" s="79">
        <v>0</v>
      </c>
      <c r="AR504" s="79">
        <v>0</v>
      </c>
      <c r="AS504" s="79"/>
      <c r="AT504" s="79"/>
      <c r="AU504" s="79"/>
      <c r="AV504" s="79"/>
      <c r="AW504" s="79"/>
      <c r="AX504" s="79"/>
      <c r="AY504" s="79"/>
      <c r="AZ504" s="79"/>
      <c r="BA504">
        <v>17</v>
      </c>
      <c r="BB504" s="78" t="str">
        <f>REPLACE(INDEX(GroupVertices[Group],MATCH(Edges[[#This Row],[Vertex 1]],GroupVertices[Vertex],0)),1,1,"")</f>
        <v>1</v>
      </c>
      <c r="BC504" s="78" t="str">
        <f>REPLACE(INDEX(GroupVertices[Group],MATCH(Edges[[#This Row],[Vertex 2]],GroupVertices[Vertex],0)),1,1,"")</f>
        <v>2</v>
      </c>
      <c r="BD504" s="48">
        <v>0</v>
      </c>
      <c r="BE504" s="49">
        <v>0</v>
      </c>
      <c r="BF504" s="48">
        <v>1</v>
      </c>
      <c r="BG504" s="49">
        <v>8.333333333333334</v>
      </c>
      <c r="BH504" s="48">
        <v>0</v>
      </c>
      <c r="BI504" s="49">
        <v>0</v>
      </c>
      <c r="BJ504" s="48">
        <v>11</v>
      </c>
      <c r="BK504" s="49">
        <v>91.66666666666667</v>
      </c>
      <c r="BL504" s="48">
        <v>12</v>
      </c>
    </row>
    <row r="505" spans="1:64" ht="15">
      <c r="A505" s="64" t="s">
        <v>292</v>
      </c>
      <c r="B505" s="64" t="s">
        <v>303</v>
      </c>
      <c r="C505" s="65" t="s">
        <v>3752</v>
      </c>
      <c r="D505" s="66">
        <v>10</v>
      </c>
      <c r="E505" s="67" t="s">
        <v>136</v>
      </c>
      <c r="F505" s="68">
        <v>12</v>
      </c>
      <c r="G505" s="65"/>
      <c r="H505" s="69"/>
      <c r="I505" s="70"/>
      <c r="J505" s="70"/>
      <c r="K505" s="34" t="s">
        <v>66</v>
      </c>
      <c r="L505" s="77">
        <v>505</v>
      </c>
      <c r="M505" s="77"/>
      <c r="N505" s="72"/>
      <c r="O505" s="79" t="s">
        <v>418</v>
      </c>
      <c r="P505" s="81">
        <v>43538.78099537037</v>
      </c>
      <c r="Q505" s="79" t="s">
        <v>567</v>
      </c>
      <c r="R505" s="82" t="s">
        <v>660</v>
      </c>
      <c r="S505" s="79" t="s">
        <v>671</v>
      </c>
      <c r="T505" s="79"/>
      <c r="U505" s="79"/>
      <c r="V505" s="82" t="s">
        <v>816</v>
      </c>
      <c r="W505" s="81">
        <v>43538.78099537037</v>
      </c>
      <c r="X505" s="82" t="s">
        <v>1021</v>
      </c>
      <c r="Y505" s="79"/>
      <c r="Z505" s="79"/>
      <c r="AA505" s="85" t="s">
        <v>1244</v>
      </c>
      <c r="AB505" s="79"/>
      <c r="AC505" s="79" t="b">
        <v>0</v>
      </c>
      <c r="AD505" s="79">
        <v>0</v>
      </c>
      <c r="AE505" s="85" t="s">
        <v>1289</v>
      </c>
      <c r="AF505" s="79" t="b">
        <v>0</v>
      </c>
      <c r="AG505" s="79" t="s">
        <v>1302</v>
      </c>
      <c r="AH505" s="79"/>
      <c r="AI505" s="85" t="s">
        <v>1289</v>
      </c>
      <c r="AJ505" s="79" t="b">
        <v>0</v>
      </c>
      <c r="AK505" s="79">
        <v>1</v>
      </c>
      <c r="AL505" s="85" t="s">
        <v>1259</v>
      </c>
      <c r="AM505" s="79" t="s">
        <v>1307</v>
      </c>
      <c r="AN505" s="79" t="b">
        <v>0</v>
      </c>
      <c r="AO505" s="85" t="s">
        <v>1259</v>
      </c>
      <c r="AP505" s="79" t="s">
        <v>176</v>
      </c>
      <c r="AQ505" s="79">
        <v>0</v>
      </c>
      <c r="AR505" s="79">
        <v>0</v>
      </c>
      <c r="AS505" s="79"/>
      <c r="AT505" s="79"/>
      <c r="AU505" s="79"/>
      <c r="AV505" s="79"/>
      <c r="AW505" s="79"/>
      <c r="AX505" s="79"/>
      <c r="AY505" s="79"/>
      <c r="AZ505" s="79"/>
      <c r="BA505">
        <v>17</v>
      </c>
      <c r="BB505" s="78" t="str">
        <f>REPLACE(INDEX(GroupVertices[Group],MATCH(Edges[[#This Row],[Vertex 1]],GroupVertices[Vertex],0)),1,1,"")</f>
        <v>1</v>
      </c>
      <c r="BC505" s="78" t="str">
        <f>REPLACE(INDEX(GroupVertices[Group],MATCH(Edges[[#This Row],[Vertex 2]],GroupVertices[Vertex],0)),1,1,"")</f>
        <v>2</v>
      </c>
      <c r="BD505" s="48">
        <v>0</v>
      </c>
      <c r="BE505" s="49">
        <v>0</v>
      </c>
      <c r="BF505" s="48">
        <v>0</v>
      </c>
      <c r="BG505" s="49">
        <v>0</v>
      </c>
      <c r="BH505" s="48">
        <v>0</v>
      </c>
      <c r="BI505" s="49">
        <v>0</v>
      </c>
      <c r="BJ505" s="48">
        <v>11</v>
      </c>
      <c r="BK505" s="49">
        <v>100</v>
      </c>
      <c r="BL505" s="48">
        <v>11</v>
      </c>
    </row>
    <row r="506" spans="1:64" ht="15">
      <c r="A506" s="64" t="s">
        <v>292</v>
      </c>
      <c r="B506" s="64" t="s">
        <v>303</v>
      </c>
      <c r="C506" s="65" t="s">
        <v>3752</v>
      </c>
      <c r="D506" s="66">
        <v>10</v>
      </c>
      <c r="E506" s="67" t="s">
        <v>136</v>
      </c>
      <c r="F506" s="68">
        <v>12</v>
      </c>
      <c r="G506" s="65"/>
      <c r="H506" s="69"/>
      <c r="I506" s="70"/>
      <c r="J506" s="70"/>
      <c r="K506" s="34" t="s">
        <v>66</v>
      </c>
      <c r="L506" s="77">
        <v>506</v>
      </c>
      <c r="M506" s="77"/>
      <c r="N506" s="72"/>
      <c r="O506" s="79" t="s">
        <v>418</v>
      </c>
      <c r="P506" s="81">
        <v>43546.700011574074</v>
      </c>
      <c r="Q506" s="79" t="s">
        <v>568</v>
      </c>
      <c r="R506" s="82" t="s">
        <v>661</v>
      </c>
      <c r="S506" s="79" t="s">
        <v>671</v>
      </c>
      <c r="T506" s="79"/>
      <c r="U506" s="79"/>
      <c r="V506" s="82" t="s">
        <v>816</v>
      </c>
      <c r="W506" s="81">
        <v>43546.700011574074</v>
      </c>
      <c r="X506" s="82" t="s">
        <v>1022</v>
      </c>
      <c r="Y506" s="79"/>
      <c r="Z506" s="79"/>
      <c r="AA506" s="85" t="s">
        <v>1245</v>
      </c>
      <c r="AB506" s="79"/>
      <c r="AC506" s="79" t="b">
        <v>0</v>
      </c>
      <c r="AD506" s="79">
        <v>0</v>
      </c>
      <c r="AE506" s="85" t="s">
        <v>1289</v>
      </c>
      <c r="AF506" s="79" t="b">
        <v>0</v>
      </c>
      <c r="AG506" s="79" t="s">
        <v>1302</v>
      </c>
      <c r="AH506" s="79"/>
      <c r="AI506" s="85" t="s">
        <v>1289</v>
      </c>
      <c r="AJ506" s="79" t="b">
        <v>0</v>
      </c>
      <c r="AK506" s="79">
        <v>1</v>
      </c>
      <c r="AL506" s="85" t="s">
        <v>1260</v>
      </c>
      <c r="AM506" s="79" t="s">
        <v>1307</v>
      </c>
      <c r="AN506" s="79" t="b">
        <v>0</v>
      </c>
      <c r="AO506" s="85" t="s">
        <v>1260</v>
      </c>
      <c r="AP506" s="79" t="s">
        <v>176</v>
      </c>
      <c r="AQ506" s="79">
        <v>0</v>
      </c>
      <c r="AR506" s="79">
        <v>0</v>
      </c>
      <c r="AS506" s="79"/>
      <c r="AT506" s="79"/>
      <c r="AU506" s="79"/>
      <c r="AV506" s="79"/>
      <c r="AW506" s="79"/>
      <c r="AX506" s="79"/>
      <c r="AY506" s="79"/>
      <c r="AZ506" s="79"/>
      <c r="BA506">
        <v>17</v>
      </c>
      <c r="BB506" s="78" t="str">
        <f>REPLACE(INDEX(GroupVertices[Group],MATCH(Edges[[#This Row],[Vertex 1]],GroupVertices[Vertex],0)),1,1,"")</f>
        <v>1</v>
      </c>
      <c r="BC506" s="78" t="str">
        <f>REPLACE(INDEX(GroupVertices[Group],MATCH(Edges[[#This Row],[Vertex 2]],GroupVertices[Vertex],0)),1,1,"")</f>
        <v>2</v>
      </c>
      <c r="BD506" s="48">
        <v>0</v>
      </c>
      <c r="BE506" s="49">
        <v>0</v>
      </c>
      <c r="BF506" s="48">
        <v>0</v>
      </c>
      <c r="BG506" s="49">
        <v>0</v>
      </c>
      <c r="BH506" s="48">
        <v>0</v>
      </c>
      <c r="BI506" s="49">
        <v>0</v>
      </c>
      <c r="BJ506" s="48">
        <v>12</v>
      </c>
      <c r="BK506" s="49">
        <v>100</v>
      </c>
      <c r="BL506" s="48">
        <v>12</v>
      </c>
    </row>
    <row r="507" spans="1:64" ht="15">
      <c r="A507" s="64" t="s">
        <v>292</v>
      </c>
      <c r="B507" s="64" t="s">
        <v>303</v>
      </c>
      <c r="C507" s="65" t="s">
        <v>3752</v>
      </c>
      <c r="D507" s="66">
        <v>10</v>
      </c>
      <c r="E507" s="67" t="s">
        <v>136</v>
      </c>
      <c r="F507" s="68">
        <v>12</v>
      </c>
      <c r="G507" s="65"/>
      <c r="H507" s="69"/>
      <c r="I507" s="70"/>
      <c r="J507" s="70"/>
      <c r="K507" s="34" t="s">
        <v>66</v>
      </c>
      <c r="L507" s="77">
        <v>507</v>
      </c>
      <c r="M507" s="77"/>
      <c r="N507" s="72"/>
      <c r="O507" s="79" t="s">
        <v>418</v>
      </c>
      <c r="P507" s="81">
        <v>43552.828368055554</v>
      </c>
      <c r="Q507" s="79" t="s">
        <v>452</v>
      </c>
      <c r="R507" s="82" t="s">
        <v>611</v>
      </c>
      <c r="S507" s="79" t="s">
        <v>671</v>
      </c>
      <c r="T507" s="79"/>
      <c r="U507" s="79"/>
      <c r="V507" s="82" t="s">
        <v>816</v>
      </c>
      <c r="W507" s="81">
        <v>43552.828368055554</v>
      </c>
      <c r="X507" s="82" t="s">
        <v>1023</v>
      </c>
      <c r="Y507" s="79"/>
      <c r="Z507" s="79"/>
      <c r="AA507" s="85" t="s">
        <v>1246</v>
      </c>
      <c r="AB507" s="79"/>
      <c r="AC507" s="79" t="b">
        <v>0</v>
      </c>
      <c r="AD507" s="79">
        <v>0</v>
      </c>
      <c r="AE507" s="85" t="s">
        <v>1289</v>
      </c>
      <c r="AF507" s="79" t="b">
        <v>0</v>
      </c>
      <c r="AG507" s="79" t="s">
        <v>1302</v>
      </c>
      <c r="AH507" s="79"/>
      <c r="AI507" s="85" t="s">
        <v>1289</v>
      </c>
      <c r="AJ507" s="79" t="b">
        <v>0</v>
      </c>
      <c r="AK507" s="79">
        <v>0</v>
      </c>
      <c r="AL507" s="85" t="s">
        <v>1261</v>
      </c>
      <c r="AM507" s="79" t="s">
        <v>1307</v>
      </c>
      <c r="AN507" s="79" t="b">
        <v>0</v>
      </c>
      <c r="AO507" s="85" t="s">
        <v>1261</v>
      </c>
      <c r="AP507" s="79" t="s">
        <v>176</v>
      </c>
      <c r="AQ507" s="79">
        <v>0</v>
      </c>
      <c r="AR507" s="79">
        <v>0</v>
      </c>
      <c r="AS507" s="79"/>
      <c r="AT507" s="79"/>
      <c r="AU507" s="79"/>
      <c r="AV507" s="79"/>
      <c r="AW507" s="79"/>
      <c r="AX507" s="79"/>
      <c r="AY507" s="79"/>
      <c r="AZ507" s="79"/>
      <c r="BA507">
        <v>17</v>
      </c>
      <c r="BB507" s="78" t="str">
        <f>REPLACE(INDEX(GroupVertices[Group],MATCH(Edges[[#This Row],[Vertex 1]],GroupVertices[Vertex],0)),1,1,"")</f>
        <v>1</v>
      </c>
      <c r="BC507" s="78" t="str">
        <f>REPLACE(INDEX(GroupVertices[Group],MATCH(Edges[[#This Row],[Vertex 2]],GroupVertices[Vertex],0)),1,1,"")</f>
        <v>2</v>
      </c>
      <c r="BD507" s="48">
        <v>0</v>
      </c>
      <c r="BE507" s="49">
        <v>0</v>
      </c>
      <c r="BF507" s="48">
        <v>1</v>
      </c>
      <c r="BG507" s="49">
        <v>8.333333333333334</v>
      </c>
      <c r="BH507" s="48">
        <v>0</v>
      </c>
      <c r="BI507" s="49">
        <v>0</v>
      </c>
      <c r="BJ507" s="48">
        <v>11</v>
      </c>
      <c r="BK507" s="49">
        <v>91.66666666666667</v>
      </c>
      <c r="BL507" s="48">
        <v>12</v>
      </c>
    </row>
    <row r="508" spans="1:64" ht="15">
      <c r="A508" s="64" t="s">
        <v>292</v>
      </c>
      <c r="B508" s="64" t="s">
        <v>303</v>
      </c>
      <c r="C508" s="65" t="s">
        <v>3752</v>
      </c>
      <c r="D508" s="66">
        <v>10</v>
      </c>
      <c r="E508" s="67" t="s">
        <v>136</v>
      </c>
      <c r="F508" s="68">
        <v>12</v>
      </c>
      <c r="G508" s="65"/>
      <c r="H508" s="69"/>
      <c r="I508" s="70"/>
      <c r="J508" s="70"/>
      <c r="K508" s="34" t="s">
        <v>66</v>
      </c>
      <c r="L508" s="77">
        <v>508</v>
      </c>
      <c r="M508" s="77"/>
      <c r="N508" s="72"/>
      <c r="O508" s="79" t="s">
        <v>418</v>
      </c>
      <c r="P508" s="81">
        <v>43559.76216435185</v>
      </c>
      <c r="Q508" s="79" t="s">
        <v>569</v>
      </c>
      <c r="R508" s="82" t="s">
        <v>662</v>
      </c>
      <c r="S508" s="79" t="s">
        <v>671</v>
      </c>
      <c r="T508" s="79"/>
      <c r="U508" s="82" t="s">
        <v>743</v>
      </c>
      <c r="V508" s="82" t="s">
        <v>743</v>
      </c>
      <c r="W508" s="81">
        <v>43559.76216435185</v>
      </c>
      <c r="X508" s="82" t="s">
        <v>1024</v>
      </c>
      <c r="Y508" s="79"/>
      <c r="Z508" s="79"/>
      <c r="AA508" s="85" t="s">
        <v>1247</v>
      </c>
      <c r="AB508" s="79"/>
      <c r="AC508" s="79" t="b">
        <v>0</v>
      </c>
      <c r="AD508" s="79">
        <v>0</v>
      </c>
      <c r="AE508" s="85" t="s">
        <v>1289</v>
      </c>
      <c r="AF508" s="79" t="b">
        <v>0</v>
      </c>
      <c r="AG508" s="79" t="s">
        <v>1302</v>
      </c>
      <c r="AH508" s="79"/>
      <c r="AI508" s="85" t="s">
        <v>1289</v>
      </c>
      <c r="AJ508" s="79" t="b">
        <v>0</v>
      </c>
      <c r="AK508" s="79">
        <v>1</v>
      </c>
      <c r="AL508" s="85" t="s">
        <v>1262</v>
      </c>
      <c r="AM508" s="79" t="s">
        <v>1307</v>
      </c>
      <c r="AN508" s="79" t="b">
        <v>0</v>
      </c>
      <c r="AO508" s="85" t="s">
        <v>1262</v>
      </c>
      <c r="AP508" s="79" t="s">
        <v>176</v>
      </c>
      <c r="AQ508" s="79">
        <v>0</v>
      </c>
      <c r="AR508" s="79">
        <v>0</v>
      </c>
      <c r="AS508" s="79"/>
      <c r="AT508" s="79"/>
      <c r="AU508" s="79"/>
      <c r="AV508" s="79"/>
      <c r="AW508" s="79"/>
      <c r="AX508" s="79"/>
      <c r="AY508" s="79"/>
      <c r="AZ508" s="79"/>
      <c r="BA508">
        <v>17</v>
      </c>
      <c r="BB508" s="78" t="str">
        <f>REPLACE(INDEX(GroupVertices[Group],MATCH(Edges[[#This Row],[Vertex 1]],GroupVertices[Vertex],0)),1,1,"")</f>
        <v>1</v>
      </c>
      <c r="BC508" s="78" t="str">
        <f>REPLACE(INDEX(GroupVertices[Group],MATCH(Edges[[#This Row],[Vertex 2]],GroupVertices[Vertex],0)),1,1,"")</f>
        <v>2</v>
      </c>
      <c r="BD508" s="48">
        <v>0</v>
      </c>
      <c r="BE508" s="49">
        <v>0</v>
      </c>
      <c r="BF508" s="48">
        <v>2</v>
      </c>
      <c r="BG508" s="49">
        <v>22.22222222222222</v>
      </c>
      <c r="BH508" s="48">
        <v>0</v>
      </c>
      <c r="BI508" s="49">
        <v>0</v>
      </c>
      <c r="BJ508" s="48">
        <v>7</v>
      </c>
      <c r="BK508" s="49">
        <v>77.77777777777777</v>
      </c>
      <c r="BL508" s="48">
        <v>9</v>
      </c>
    </row>
    <row r="509" spans="1:64" ht="15">
      <c r="A509" s="64" t="s">
        <v>292</v>
      </c>
      <c r="B509" s="64" t="s">
        <v>303</v>
      </c>
      <c r="C509" s="65" t="s">
        <v>3752</v>
      </c>
      <c r="D509" s="66">
        <v>10</v>
      </c>
      <c r="E509" s="67" t="s">
        <v>136</v>
      </c>
      <c r="F509" s="68">
        <v>12</v>
      </c>
      <c r="G509" s="65"/>
      <c r="H509" s="69"/>
      <c r="I509" s="70"/>
      <c r="J509" s="70"/>
      <c r="K509" s="34" t="s">
        <v>66</v>
      </c>
      <c r="L509" s="77">
        <v>509</v>
      </c>
      <c r="M509" s="77"/>
      <c r="N509" s="72"/>
      <c r="O509" s="79" t="s">
        <v>418</v>
      </c>
      <c r="P509" s="81">
        <v>43564.68181712963</v>
      </c>
      <c r="Q509" s="79" t="s">
        <v>505</v>
      </c>
      <c r="R509" s="82" t="s">
        <v>639</v>
      </c>
      <c r="S509" s="79" t="s">
        <v>693</v>
      </c>
      <c r="T509" s="79"/>
      <c r="U509" s="79"/>
      <c r="V509" s="82" t="s">
        <v>816</v>
      </c>
      <c r="W509" s="81">
        <v>43564.68181712963</v>
      </c>
      <c r="X509" s="82" t="s">
        <v>941</v>
      </c>
      <c r="Y509" s="79"/>
      <c r="Z509" s="79"/>
      <c r="AA509" s="85" t="s">
        <v>1164</v>
      </c>
      <c r="AB509" s="79"/>
      <c r="AC509" s="79" t="b">
        <v>0</v>
      </c>
      <c r="AD509" s="79">
        <v>0</v>
      </c>
      <c r="AE509" s="85" t="s">
        <v>1289</v>
      </c>
      <c r="AF509" s="79" t="b">
        <v>0</v>
      </c>
      <c r="AG509" s="79" t="s">
        <v>1302</v>
      </c>
      <c r="AH509" s="79"/>
      <c r="AI509" s="85" t="s">
        <v>1289</v>
      </c>
      <c r="AJ509" s="79" t="b">
        <v>0</v>
      </c>
      <c r="AK509" s="79">
        <v>1</v>
      </c>
      <c r="AL509" s="85" t="s">
        <v>1163</v>
      </c>
      <c r="AM509" s="79" t="s">
        <v>1307</v>
      </c>
      <c r="AN509" s="79" t="b">
        <v>0</v>
      </c>
      <c r="AO509" s="85" t="s">
        <v>1163</v>
      </c>
      <c r="AP509" s="79" t="s">
        <v>176</v>
      </c>
      <c r="AQ509" s="79">
        <v>0</v>
      </c>
      <c r="AR509" s="79">
        <v>0</v>
      </c>
      <c r="AS509" s="79"/>
      <c r="AT509" s="79"/>
      <c r="AU509" s="79"/>
      <c r="AV509" s="79"/>
      <c r="AW509" s="79"/>
      <c r="AX509" s="79"/>
      <c r="AY509" s="79"/>
      <c r="AZ509" s="79"/>
      <c r="BA509">
        <v>17</v>
      </c>
      <c r="BB509" s="78" t="str">
        <f>REPLACE(INDEX(GroupVertices[Group],MATCH(Edges[[#This Row],[Vertex 1]],GroupVertices[Vertex],0)),1,1,"")</f>
        <v>1</v>
      </c>
      <c r="BC509" s="78" t="str">
        <f>REPLACE(INDEX(GroupVertices[Group],MATCH(Edges[[#This Row],[Vertex 2]],GroupVertices[Vertex],0)),1,1,"")</f>
        <v>2</v>
      </c>
      <c r="BD509" s="48"/>
      <c r="BE509" s="49"/>
      <c r="BF509" s="48"/>
      <c r="BG509" s="49"/>
      <c r="BH509" s="48"/>
      <c r="BI509" s="49"/>
      <c r="BJ509" s="48"/>
      <c r="BK509" s="49"/>
      <c r="BL509" s="48"/>
    </row>
    <row r="510" spans="1:64" ht="15">
      <c r="A510" s="64" t="s">
        <v>292</v>
      </c>
      <c r="B510" s="64" t="s">
        <v>303</v>
      </c>
      <c r="C510" s="65" t="s">
        <v>3752</v>
      </c>
      <c r="D510" s="66">
        <v>10</v>
      </c>
      <c r="E510" s="67" t="s">
        <v>136</v>
      </c>
      <c r="F510" s="68">
        <v>12</v>
      </c>
      <c r="G510" s="65"/>
      <c r="H510" s="69"/>
      <c r="I510" s="70"/>
      <c r="J510" s="70"/>
      <c r="K510" s="34" t="s">
        <v>66</v>
      </c>
      <c r="L510" s="77">
        <v>510</v>
      </c>
      <c r="M510" s="77"/>
      <c r="N510" s="72"/>
      <c r="O510" s="79" t="s">
        <v>418</v>
      </c>
      <c r="P510" s="81">
        <v>43565.589583333334</v>
      </c>
      <c r="Q510" s="79" t="s">
        <v>463</v>
      </c>
      <c r="R510" s="79"/>
      <c r="S510" s="79"/>
      <c r="T510" s="79"/>
      <c r="U510" s="79"/>
      <c r="V510" s="82" t="s">
        <v>816</v>
      </c>
      <c r="W510" s="81">
        <v>43565.589583333334</v>
      </c>
      <c r="X510" s="82" t="s">
        <v>1025</v>
      </c>
      <c r="Y510" s="79"/>
      <c r="Z510" s="79"/>
      <c r="AA510" s="85" t="s">
        <v>1248</v>
      </c>
      <c r="AB510" s="79"/>
      <c r="AC510" s="79" t="b">
        <v>0</v>
      </c>
      <c r="AD510" s="79">
        <v>0</v>
      </c>
      <c r="AE510" s="85" t="s">
        <v>1289</v>
      </c>
      <c r="AF510" s="79" t="b">
        <v>0</v>
      </c>
      <c r="AG510" s="79" t="s">
        <v>1302</v>
      </c>
      <c r="AH510" s="79"/>
      <c r="AI510" s="85" t="s">
        <v>1289</v>
      </c>
      <c r="AJ510" s="79" t="b">
        <v>0</v>
      </c>
      <c r="AK510" s="79">
        <v>3</v>
      </c>
      <c r="AL510" s="85" t="s">
        <v>1263</v>
      </c>
      <c r="AM510" s="79" t="s">
        <v>1307</v>
      </c>
      <c r="AN510" s="79" t="b">
        <v>0</v>
      </c>
      <c r="AO510" s="85" t="s">
        <v>1263</v>
      </c>
      <c r="AP510" s="79" t="s">
        <v>176</v>
      </c>
      <c r="AQ510" s="79">
        <v>0</v>
      </c>
      <c r="AR510" s="79">
        <v>0</v>
      </c>
      <c r="AS510" s="79"/>
      <c r="AT510" s="79"/>
      <c r="AU510" s="79"/>
      <c r="AV510" s="79"/>
      <c r="AW510" s="79"/>
      <c r="AX510" s="79"/>
      <c r="AY510" s="79"/>
      <c r="AZ510" s="79"/>
      <c r="BA510">
        <v>17</v>
      </c>
      <c r="BB510" s="78" t="str">
        <f>REPLACE(INDEX(GroupVertices[Group],MATCH(Edges[[#This Row],[Vertex 1]],GroupVertices[Vertex],0)),1,1,"")</f>
        <v>1</v>
      </c>
      <c r="BC510" s="78" t="str">
        <f>REPLACE(INDEX(GroupVertices[Group],MATCH(Edges[[#This Row],[Vertex 2]],GroupVertices[Vertex],0)),1,1,"")</f>
        <v>2</v>
      </c>
      <c r="BD510" s="48"/>
      <c r="BE510" s="49"/>
      <c r="BF510" s="48"/>
      <c r="BG510" s="49"/>
      <c r="BH510" s="48"/>
      <c r="BI510" s="49"/>
      <c r="BJ510" s="48"/>
      <c r="BK510" s="49"/>
      <c r="BL510" s="48"/>
    </row>
    <row r="511" spans="1:64" ht="15">
      <c r="A511" s="64" t="s">
        <v>292</v>
      </c>
      <c r="B511" s="64" t="s">
        <v>303</v>
      </c>
      <c r="C511" s="65" t="s">
        <v>3752</v>
      </c>
      <c r="D511" s="66">
        <v>10</v>
      </c>
      <c r="E511" s="67" t="s">
        <v>136</v>
      </c>
      <c r="F511" s="68">
        <v>12</v>
      </c>
      <c r="G511" s="65"/>
      <c r="H511" s="69"/>
      <c r="I511" s="70"/>
      <c r="J511" s="70"/>
      <c r="K511" s="34" t="s">
        <v>66</v>
      </c>
      <c r="L511" s="77">
        <v>511</v>
      </c>
      <c r="M511" s="77"/>
      <c r="N511" s="72"/>
      <c r="O511" s="79" t="s">
        <v>418</v>
      </c>
      <c r="P511" s="81">
        <v>43565.798622685186</v>
      </c>
      <c r="Q511" s="79" t="s">
        <v>551</v>
      </c>
      <c r="R511" s="79"/>
      <c r="S511" s="79"/>
      <c r="T511" s="79"/>
      <c r="U511" s="79"/>
      <c r="V511" s="82" t="s">
        <v>816</v>
      </c>
      <c r="W511" s="81">
        <v>43565.798622685186</v>
      </c>
      <c r="X511" s="82" t="s">
        <v>1002</v>
      </c>
      <c r="Y511" s="79"/>
      <c r="Z511" s="79"/>
      <c r="AA511" s="85" t="s">
        <v>1225</v>
      </c>
      <c r="AB511" s="79"/>
      <c r="AC511" s="79" t="b">
        <v>0</v>
      </c>
      <c r="AD511" s="79">
        <v>0</v>
      </c>
      <c r="AE511" s="85" t="s">
        <v>1289</v>
      </c>
      <c r="AF511" s="79" t="b">
        <v>0</v>
      </c>
      <c r="AG511" s="79" t="s">
        <v>1302</v>
      </c>
      <c r="AH511" s="79"/>
      <c r="AI511" s="85" t="s">
        <v>1289</v>
      </c>
      <c r="AJ511" s="79" t="b">
        <v>0</v>
      </c>
      <c r="AK511" s="79">
        <v>1</v>
      </c>
      <c r="AL511" s="85" t="s">
        <v>1211</v>
      </c>
      <c r="AM511" s="79" t="s">
        <v>1312</v>
      </c>
      <c r="AN511" s="79" t="b">
        <v>0</v>
      </c>
      <c r="AO511" s="85" t="s">
        <v>1211</v>
      </c>
      <c r="AP511" s="79" t="s">
        <v>176</v>
      </c>
      <c r="AQ511" s="79">
        <v>0</v>
      </c>
      <c r="AR511" s="79">
        <v>0</v>
      </c>
      <c r="AS511" s="79"/>
      <c r="AT511" s="79"/>
      <c r="AU511" s="79"/>
      <c r="AV511" s="79"/>
      <c r="AW511" s="79"/>
      <c r="AX511" s="79"/>
      <c r="AY511" s="79"/>
      <c r="AZ511" s="79"/>
      <c r="BA511">
        <v>17</v>
      </c>
      <c r="BB511" s="78" t="str">
        <f>REPLACE(INDEX(GroupVertices[Group],MATCH(Edges[[#This Row],[Vertex 1]],GroupVertices[Vertex],0)),1,1,"")</f>
        <v>1</v>
      </c>
      <c r="BC511" s="78" t="str">
        <f>REPLACE(INDEX(GroupVertices[Group],MATCH(Edges[[#This Row],[Vertex 2]],GroupVertices[Vertex],0)),1,1,"")</f>
        <v>2</v>
      </c>
      <c r="BD511" s="48">
        <v>2</v>
      </c>
      <c r="BE511" s="49">
        <v>10</v>
      </c>
      <c r="BF511" s="48">
        <v>1</v>
      </c>
      <c r="BG511" s="49">
        <v>5</v>
      </c>
      <c r="BH511" s="48">
        <v>0</v>
      </c>
      <c r="BI511" s="49">
        <v>0</v>
      </c>
      <c r="BJ511" s="48">
        <v>17</v>
      </c>
      <c r="BK511" s="49">
        <v>85</v>
      </c>
      <c r="BL511" s="48">
        <v>20</v>
      </c>
    </row>
    <row r="512" spans="1:64" ht="15">
      <c r="A512" s="64" t="s">
        <v>292</v>
      </c>
      <c r="B512" s="64" t="s">
        <v>303</v>
      </c>
      <c r="C512" s="65" t="s">
        <v>3752</v>
      </c>
      <c r="D512" s="66">
        <v>10</v>
      </c>
      <c r="E512" s="67" t="s">
        <v>136</v>
      </c>
      <c r="F512" s="68">
        <v>12</v>
      </c>
      <c r="G512" s="65"/>
      <c r="H512" s="69"/>
      <c r="I512" s="70"/>
      <c r="J512" s="70"/>
      <c r="K512" s="34" t="s">
        <v>66</v>
      </c>
      <c r="L512" s="77">
        <v>512</v>
      </c>
      <c r="M512" s="77"/>
      <c r="N512" s="72"/>
      <c r="O512" s="79" t="s">
        <v>418</v>
      </c>
      <c r="P512" s="81">
        <v>43566.869780092595</v>
      </c>
      <c r="Q512" s="79" t="s">
        <v>475</v>
      </c>
      <c r="R512" s="82" t="s">
        <v>621</v>
      </c>
      <c r="S512" s="79" t="s">
        <v>671</v>
      </c>
      <c r="T512" s="79" t="s">
        <v>713</v>
      </c>
      <c r="U512" s="79"/>
      <c r="V512" s="82" t="s">
        <v>816</v>
      </c>
      <c r="W512" s="81">
        <v>43566.869780092595</v>
      </c>
      <c r="X512" s="82" t="s">
        <v>1026</v>
      </c>
      <c r="Y512" s="79"/>
      <c r="Z512" s="79"/>
      <c r="AA512" s="85" t="s">
        <v>1249</v>
      </c>
      <c r="AB512" s="79"/>
      <c r="AC512" s="79" t="b">
        <v>0</v>
      </c>
      <c r="AD512" s="79">
        <v>0</v>
      </c>
      <c r="AE512" s="85" t="s">
        <v>1289</v>
      </c>
      <c r="AF512" s="79" t="b">
        <v>0</v>
      </c>
      <c r="AG512" s="79" t="s">
        <v>1300</v>
      </c>
      <c r="AH512" s="79"/>
      <c r="AI512" s="85" t="s">
        <v>1289</v>
      </c>
      <c r="AJ512" s="79" t="b">
        <v>0</v>
      </c>
      <c r="AK512" s="79">
        <v>2</v>
      </c>
      <c r="AL512" s="85" t="s">
        <v>1264</v>
      </c>
      <c r="AM512" s="79" t="s">
        <v>1307</v>
      </c>
      <c r="AN512" s="79" t="b">
        <v>0</v>
      </c>
      <c r="AO512" s="85" t="s">
        <v>1264</v>
      </c>
      <c r="AP512" s="79" t="s">
        <v>176</v>
      </c>
      <c r="AQ512" s="79">
        <v>0</v>
      </c>
      <c r="AR512" s="79">
        <v>0</v>
      </c>
      <c r="AS512" s="79"/>
      <c r="AT512" s="79"/>
      <c r="AU512" s="79"/>
      <c r="AV512" s="79"/>
      <c r="AW512" s="79"/>
      <c r="AX512" s="79"/>
      <c r="AY512" s="79"/>
      <c r="AZ512" s="79"/>
      <c r="BA512">
        <v>17</v>
      </c>
      <c r="BB512" s="78" t="str">
        <f>REPLACE(INDEX(GroupVertices[Group],MATCH(Edges[[#This Row],[Vertex 1]],GroupVertices[Vertex],0)),1,1,"")</f>
        <v>1</v>
      </c>
      <c r="BC512" s="78" t="str">
        <f>REPLACE(INDEX(GroupVertices[Group],MATCH(Edges[[#This Row],[Vertex 2]],GroupVertices[Vertex],0)),1,1,"")</f>
        <v>2</v>
      </c>
      <c r="BD512" s="48">
        <v>0</v>
      </c>
      <c r="BE512" s="49">
        <v>0</v>
      </c>
      <c r="BF512" s="48">
        <v>0</v>
      </c>
      <c r="BG512" s="49">
        <v>0</v>
      </c>
      <c r="BH512" s="48">
        <v>0</v>
      </c>
      <c r="BI512" s="49">
        <v>0</v>
      </c>
      <c r="BJ512" s="48">
        <v>12</v>
      </c>
      <c r="BK512" s="49">
        <v>100</v>
      </c>
      <c r="BL512" s="48">
        <v>12</v>
      </c>
    </row>
    <row r="513" spans="1:64" ht="15">
      <c r="A513" s="64" t="s">
        <v>303</v>
      </c>
      <c r="B513" s="64" t="s">
        <v>303</v>
      </c>
      <c r="C513" s="65" t="s">
        <v>3747</v>
      </c>
      <c r="D513" s="66">
        <v>3</v>
      </c>
      <c r="E513" s="67" t="s">
        <v>132</v>
      </c>
      <c r="F513" s="68">
        <v>35</v>
      </c>
      <c r="G513" s="65"/>
      <c r="H513" s="69"/>
      <c r="I513" s="70"/>
      <c r="J513" s="70"/>
      <c r="K513" s="34" t="s">
        <v>65</v>
      </c>
      <c r="L513" s="77">
        <v>513</v>
      </c>
      <c r="M513" s="77"/>
      <c r="N513" s="72"/>
      <c r="O513" s="79" t="s">
        <v>176</v>
      </c>
      <c r="P513" s="81">
        <v>43496.64944444445</v>
      </c>
      <c r="Q513" s="79" t="s">
        <v>570</v>
      </c>
      <c r="R513" s="82" t="s">
        <v>657</v>
      </c>
      <c r="S513" s="79" t="s">
        <v>699</v>
      </c>
      <c r="T513" s="79" t="s">
        <v>722</v>
      </c>
      <c r="U513" s="79"/>
      <c r="V513" s="82" t="s">
        <v>825</v>
      </c>
      <c r="W513" s="81">
        <v>43496.64944444445</v>
      </c>
      <c r="X513" s="82" t="s">
        <v>1027</v>
      </c>
      <c r="Y513" s="79"/>
      <c r="Z513" s="79"/>
      <c r="AA513" s="85" t="s">
        <v>1250</v>
      </c>
      <c r="AB513" s="79"/>
      <c r="AC513" s="79" t="b">
        <v>0</v>
      </c>
      <c r="AD513" s="79">
        <v>0</v>
      </c>
      <c r="AE513" s="85" t="s">
        <v>1289</v>
      </c>
      <c r="AF513" s="79" t="b">
        <v>0</v>
      </c>
      <c r="AG513" s="79" t="s">
        <v>1302</v>
      </c>
      <c r="AH513" s="79"/>
      <c r="AI513" s="85" t="s">
        <v>1289</v>
      </c>
      <c r="AJ513" s="79" t="b">
        <v>0</v>
      </c>
      <c r="AK513" s="79">
        <v>1</v>
      </c>
      <c r="AL513" s="85" t="s">
        <v>1289</v>
      </c>
      <c r="AM513" s="79" t="s">
        <v>1307</v>
      </c>
      <c r="AN513" s="79" t="b">
        <v>0</v>
      </c>
      <c r="AO513" s="85" t="s">
        <v>1250</v>
      </c>
      <c r="AP513" s="79" t="s">
        <v>1320</v>
      </c>
      <c r="AQ513" s="79">
        <v>0</v>
      </c>
      <c r="AR513" s="79">
        <v>0</v>
      </c>
      <c r="AS513" s="79"/>
      <c r="AT513" s="79"/>
      <c r="AU513" s="79"/>
      <c r="AV513" s="79"/>
      <c r="AW513" s="79"/>
      <c r="AX513" s="79"/>
      <c r="AY513" s="79"/>
      <c r="AZ513" s="79"/>
      <c r="BA513">
        <v>1</v>
      </c>
      <c r="BB513" s="78" t="str">
        <f>REPLACE(INDEX(GroupVertices[Group],MATCH(Edges[[#This Row],[Vertex 1]],GroupVertices[Vertex],0)),1,1,"")</f>
        <v>2</v>
      </c>
      <c r="BC513" s="78" t="str">
        <f>REPLACE(INDEX(GroupVertices[Group],MATCH(Edges[[#This Row],[Vertex 2]],GroupVertices[Vertex],0)),1,1,"")</f>
        <v>2</v>
      </c>
      <c r="BD513" s="48">
        <v>0</v>
      </c>
      <c r="BE513" s="49">
        <v>0</v>
      </c>
      <c r="BF513" s="48">
        <v>1</v>
      </c>
      <c r="BG513" s="49">
        <v>16.666666666666668</v>
      </c>
      <c r="BH513" s="48">
        <v>0</v>
      </c>
      <c r="BI513" s="49">
        <v>0</v>
      </c>
      <c r="BJ513" s="48">
        <v>5</v>
      </c>
      <c r="BK513" s="49">
        <v>83.33333333333333</v>
      </c>
      <c r="BL513" s="48">
        <v>6</v>
      </c>
    </row>
    <row r="514" spans="1:64" ht="15">
      <c r="A514" s="64" t="s">
        <v>303</v>
      </c>
      <c r="B514" s="64" t="s">
        <v>292</v>
      </c>
      <c r="C514" s="65" t="s">
        <v>3752</v>
      </c>
      <c r="D514" s="66">
        <v>10</v>
      </c>
      <c r="E514" s="67" t="s">
        <v>136</v>
      </c>
      <c r="F514" s="68">
        <v>12</v>
      </c>
      <c r="G514" s="65"/>
      <c r="H514" s="69"/>
      <c r="I514" s="70"/>
      <c r="J514" s="70"/>
      <c r="K514" s="34" t="s">
        <v>66</v>
      </c>
      <c r="L514" s="77">
        <v>514</v>
      </c>
      <c r="M514" s="77"/>
      <c r="N514" s="72"/>
      <c r="O514" s="79" t="s">
        <v>418</v>
      </c>
      <c r="P514" s="81">
        <v>43502.697118055556</v>
      </c>
      <c r="Q514" s="79" t="s">
        <v>438</v>
      </c>
      <c r="R514" s="82" t="s">
        <v>605</v>
      </c>
      <c r="S514" s="79" t="s">
        <v>671</v>
      </c>
      <c r="T514" s="79" t="s">
        <v>707</v>
      </c>
      <c r="U514" s="79"/>
      <c r="V514" s="82" t="s">
        <v>825</v>
      </c>
      <c r="W514" s="81">
        <v>43502.697118055556</v>
      </c>
      <c r="X514" s="82" t="s">
        <v>1028</v>
      </c>
      <c r="Y514" s="79"/>
      <c r="Z514" s="79"/>
      <c r="AA514" s="85" t="s">
        <v>1251</v>
      </c>
      <c r="AB514" s="79"/>
      <c r="AC514" s="79" t="b">
        <v>0</v>
      </c>
      <c r="AD514" s="79">
        <v>0</v>
      </c>
      <c r="AE514" s="85" t="s">
        <v>1289</v>
      </c>
      <c r="AF514" s="79" t="b">
        <v>0</v>
      </c>
      <c r="AG514" s="79" t="s">
        <v>1302</v>
      </c>
      <c r="AH514" s="79"/>
      <c r="AI514" s="85" t="s">
        <v>1289</v>
      </c>
      <c r="AJ514" s="79" t="b">
        <v>0</v>
      </c>
      <c r="AK514" s="79">
        <v>1</v>
      </c>
      <c r="AL514" s="85" t="s">
        <v>1278</v>
      </c>
      <c r="AM514" s="79" t="s">
        <v>1304</v>
      </c>
      <c r="AN514" s="79" t="b">
        <v>0</v>
      </c>
      <c r="AO514" s="85" t="s">
        <v>1278</v>
      </c>
      <c r="AP514" s="79" t="s">
        <v>176</v>
      </c>
      <c r="AQ514" s="79">
        <v>0</v>
      </c>
      <c r="AR514" s="79">
        <v>0</v>
      </c>
      <c r="AS514" s="79"/>
      <c r="AT514" s="79"/>
      <c r="AU514" s="79"/>
      <c r="AV514" s="79"/>
      <c r="AW514" s="79"/>
      <c r="AX514" s="79"/>
      <c r="AY514" s="79"/>
      <c r="AZ514" s="79"/>
      <c r="BA514">
        <v>23</v>
      </c>
      <c r="BB514" s="78" t="str">
        <f>REPLACE(INDEX(GroupVertices[Group],MATCH(Edges[[#This Row],[Vertex 1]],GroupVertices[Vertex],0)),1,1,"")</f>
        <v>2</v>
      </c>
      <c r="BC514" s="78" t="str">
        <f>REPLACE(INDEX(GroupVertices[Group],MATCH(Edges[[#This Row],[Vertex 2]],GroupVertices[Vertex],0)),1,1,"")</f>
        <v>1</v>
      </c>
      <c r="BD514" s="48">
        <v>0</v>
      </c>
      <c r="BE514" s="49">
        <v>0</v>
      </c>
      <c r="BF514" s="48">
        <v>0</v>
      </c>
      <c r="BG514" s="49">
        <v>0</v>
      </c>
      <c r="BH514" s="48">
        <v>0</v>
      </c>
      <c r="BI514" s="49">
        <v>0</v>
      </c>
      <c r="BJ514" s="48">
        <v>16</v>
      </c>
      <c r="BK514" s="49">
        <v>100</v>
      </c>
      <c r="BL514" s="48">
        <v>16</v>
      </c>
    </row>
    <row r="515" spans="1:64" ht="15">
      <c r="A515" s="64" t="s">
        <v>303</v>
      </c>
      <c r="B515" s="64" t="s">
        <v>292</v>
      </c>
      <c r="C515" s="65" t="s">
        <v>3752</v>
      </c>
      <c r="D515" s="66">
        <v>10</v>
      </c>
      <c r="E515" s="67" t="s">
        <v>136</v>
      </c>
      <c r="F515" s="68">
        <v>12</v>
      </c>
      <c r="G515" s="65"/>
      <c r="H515" s="69"/>
      <c r="I515" s="70"/>
      <c r="J515" s="70"/>
      <c r="K515" s="34" t="s">
        <v>66</v>
      </c>
      <c r="L515" s="77">
        <v>515</v>
      </c>
      <c r="M515" s="77"/>
      <c r="N515" s="72"/>
      <c r="O515" s="79" t="s">
        <v>418</v>
      </c>
      <c r="P515" s="81">
        <v>43502.71221064815</v>
      </c>
      <c r="Q515" s="79" t="s">
        <v>571</v>
      </c>
      <c r="R515" s="82" t="s">
        <v>601</v>
      </c>
      <c r="S515" s="79" t="s">
        <v>671</v>
      </c>
      <c r="T515" s="79" t="s">
        <v>707</v>
      </c>
      <c r="U515" s="79"/>
      <c r="V515" s="82" t="s">
        <v>825</v>
      </c>
      <c r="W515" s="81">
        <v>43502.71221064815</v>
      </c>
      <c r="X515" s="82" t="s">
        <v>1029</v>
      </c>
      <c r="Y515" s="79"/>
      <c r="Z515" s="79"/>
      <c r="AA515" s="85" t="s">
        <v>1252</v>
      </c>
      <c r="AB515" s="79"/>
      <c r="AC515" s="79" t="b">
        <v>0</v>
      </c>
      <c r="AD515" s="79">
        <v>0</v>
      </c>
      <c r="AE515" s="85" t="s">
        <v>1289</v>
      </c>
      <c r="AF515" s="79" t="b">
        <v>0</v>
      </c>
      <c r="AG515" s="79" t="s">
        <v>1302</v>
      </c>
      <c r="AH515" s="79"/>
      <c r="AI515" s="85" t="s">
        <v>1289</v>
      </c>
      <c r="AJ515" s="79" t="b">
        <v>0</v>
      </c>
      <c r="AK515" s="79">
        <v>1</v>
      </c>
      <c r="AL515" s="85" t="s">
        <v>1289</v>
      </c>
      <c r="AM515" s="79" t="s">
        <v>1304</v>
      </c>
      <c r="AN515" s="79" t="b">
        <v>0</v>
      </c>
      <c r="AO515" s="85" t="s">
        <v>1252</v>
      </c>
      <c r="AP515" s="79" t="s">
        <v>176</v>
      </c>
      <c r="AQ515" s="79">
        <v>0</v>
      </c>
      <c r="AR515" s="79">
        <v>0</v>
      </c>
      <c r="AS515" s="79"/>
      <c r="AT515" s="79"/>
      <c r="AU515" s="79"/>
      <c r="AV515" s="79"/>
      <c r="AW515" s="79"/>
      <c r="AX515" s="79"/>
      <c r="AY515" s="79"/>
      <c r="AZ515" s="79"/>
      <c r="BA515">
        <v>23</v>
      </c>
      <c r="BB515" s="78" t="str">
        <f>REPLACE(INDEX(GroupVertices[Group],MATCH(Edges[[#This Row],[Vertex 1]],GroupVertices[Vertex],0)),1,1,"")</f>
        <v>2</v>
      </c>
      <c r="BC515" s="78" t="str">
        <f>REPLACE(INDEX(GroupVertices[Group],MATCH(Edges[[#This Row],[Vertex 2]],GroupVertices[Vertex],0)),1,1,"")</f>
        <v>1</v>
      </c>
      <c r="BD515" s="48"/>
      <c r="BE515" s="49"/>
      <c r="BF515" s="48"/>
      <c r="BG515" s="49"/>
      <c r="BH515" s="48"/>
      <c r="BI515" s="49"/>
      <c r="BJ515" s="48"/>
      <c r="BK515" s="49"/>
      <c r="BL515" s="48"/>
    </row>
    <row r="516" spans="1:64" ht="15">
      <c r="A516" s="64" t="s">
        <v>303</v>
      </c>
      <c r="B516" s="64" t="s">
        <v>309</v>
      </c>
      <c r="C516" s="65" t="s">
        <v>3751</v>
      </c>
      <c r="D516" s="66">
        <v>8.833333333333332</v>
      </c>
      <c r="E516" s="67" t="s">
        <v>136</v>
      </c>
      <c r="F516" s="68">
        <v>15.833333333333332</v>
      </c>
      <c r="G516" s="65"/>
      <c r="H516" s="69"/>
      <c r="I516" s="70"/>
      <c r="J516" s="70"/>
      <c r="K516" s="34" t="s">
        <v>66</v>
      </c>
      <c r="L516" s="77">
        <v>516</v>
      </c>
      <c r="M516" s="77"/>
      <c r="N516" s="72"/>
      <c r="O516" s="79" t="s">
        <v>418</v>
      </c>
      <c r="P516" s="81">
        <v>43502.71221064815</v>
      </c>
      <c r="Q516" s="79" t="s">
        <v>571</v>
      </c>
      <c r="R516" s="82" t="s">
        <v>601</v>
      </c>
      <c r="S516" s="79" t="s">
        <v>671</v>
      </c>
      <c r="T516" s="79" t="s">
        <v>707</v>
      </c>
      <c r="U516" s="79"/>
      <c r="V516" s="82" t="s">
        <v>825</v>
      </c>
      <c r="W516" s="81">
        <v>43502.71221064815</v>
      </c>
      <c r="X516" s="82" t="s">
        <v>1029</v>
      </c>
      <c r="Y516" s="79"/>
      <c r="Z516" s="79"/>
      <c r="AA516" s="85" t="s">
        <v>1252</v>
      </c>
      <c r="AB516" s="79"/>
      <c r="AC516" s="79" t="b">
        <v>0</v>
      </c>
      <c r="AD516" s="79">
        <v>0</v>
      </c>
      <c r="AE516" s="85" t="s">
        <v>1289</v>
      </c>
      <c r="AF516" s="79" t="b">
        <v>0</v>
      </c>
      <c r="AG516" s="79" t="s">
        <v>1302</v>
      </c>
      <c r="AH516" s="79"/>
      <c r="AI516" s="85" t="s">
        <v>1289</v>
      </c>
      <c r="AJ516" s="79" t="b">
        <v>0</v>
      </c>
      <c r="AK516" s="79">
        <v>1</v>
      </c>
      <c r="AL516" s="85" t="s">
        <v>1289</v>
      </c>
      <c r="AM516" s="79" t="s">
        <v>1304</v>
      </c>
      <c r="AN516" s="79" t="b">
        <v>0</v>
      </c>
      <c r="AO516" s="85" t="s">
        <v>1252</v>
      </c>
      <c r="AP516" s="79" t="s">
        <v>176</v>
      </c>
      <c r="AQ516" s="79">
        <v>0</v>
      </c>
      <c r="AR516" s="79">
        <v>0</v>
      </c>
      <c r="AS516" s="79"/>
      <c r="AT516" s="79"/>
      <c r="AU516" s="79"/>
      <c r="AV516" s="79"/>
      <c r="AW516" s="79"/>
      <c r="AX516" s="79"/>
      <c r="AY516" s="79"/>
      <c r="AZ516" s="79"/>
      <c r="BA516">
        <v>6</v>
      </c>
      <c r="BB516" s="78" t="str">
        <f>REPLACE(INDEX(GroupVertices[Group],MATCH(Edges[[#This Row],[Vertex 1]],GroupVertices[Vertex],0)),1,1,"")</f>
        <v>2</v>
      </c>
      <c r="BC516" s="78" t="str">
        <f>REPLACE(INDEX(GroupVertices[Group],MATCH(Edges[[#This Row],[Vertex 2]],GroupVertices[Vertex],0)),1,1,"")</f>
        <v>2</v>
      </c>
      <c r="BD516" s="48">
        <v>0</v>
      </c>
      <c r="BE516" s="49">
        <v>0</v>
      </c>
      <c r="BF516" s="48">
        <v>0</v>
      </c>
      <c r="BG516" s="49">
        <v>0</v>
      </c>
      <c r="BH516" s="48">
        <v>0</v>
      </c>
      <c r="BI516" s="49">
        <v>0</v>
      </c>
      <c r="BJ516" s="48">
        <v>22</v>
      </c>
      <c r="BK516" s="49">
        <v>100</v>
      </c>
      <c r="BL516" s="48">
        <v>22</v>
      </c>
    </row>
    <row r="517" spans="1:64" ht="15">
      <c r="A517" s="64" t="s">
        <v>303</v>
      </c>
      <c r="B517" s="64" t="s">
        <v>292</v>
      </c>
      <c r="C517" s="65" t="s">
        <v>3752</v>
      </c>
      <c r="D517" s="66">
        <v>10</v>
      </c>
      <c r="E517" s="67" t="s">
        <v>136</v>
      </c>
      <c r="F517" s="68">
        <v>12</v>
      </c>
      <c r="G517" s="65"/>
      <c r="H517" s="69"/>
      <c r="I517" s="70"/>
      <c r="J517" s="70"/>
      <c r="K517" s="34" t="s">
        <v>66</v>
      </c>
      <c r="L517" s="77">
        <v>517</v>
      </c>
      <c r="M517" s="77"/>
      <c r="N517" s="72"/>
      <c r="O517" s="79" t="s">
        <v>418</v>
      </c>
      <c r="P517" s="81">
        <v>43503.62621527778</v>
      </c>
      <c r="Q517" s="79" t="s">
        <v>528</v>
      </c>
      <c r="R517" s="82" t="s">
        <v>642</v>
      </c>
      <c r="S517" s="79" t="s">
        <v>677</v>
      </c>
      <c r="T517" s="79"/>
      <c r="U517" s="79"/>
      <c r="V517" s="82" t="s">
        <v>825</v>
      </c>
      <c r="W517" s="81">
        <v>43503.62621527778</v>
      </c>
      <c r="X517" s="82" t="s">
        <v>997</v>
      </c>
      <c r="Y517" s="79"/>
      <c r="Z517" s="79"/>
      <c r="AA517" s="85" t="s">
        <v>1220</v>
      </c>
      <c r="AB517" s="79"/>
      <c r="AC517" s="79" t="b">
        <v>0</v>
      </c>
      <c r="AD517" s="79">
        <v>0</v>
      </c>
      <c r="AE517" s="85" t="s">
        <v>1289</v>
      </c>
      <c r="AF517" s="79" t="b">
        <v>0</v>
      </c>
      <c r="AG517" s="79" t="s">
        <v>1302</v>
      </c>
      <c r="AH517" s="79"/>
      <c r="AI517" s="85" t="s">
        <v>1289</v>
      </c>
      <c r="AJ517" s="79" t="b">
        <v>0</v>
      </c>
      <c r="AK517" s="79">
        <v>3</v>
      </c>
      <c r="AL517" s="85" t="s">
        <v>1216</v>
      </c>
      <c r="AM517" s="79" t="s">
        <v>1304</v>
      </c>
      <c r="AN517" s="79" t="b">
        <v>0</v>
      </c>
      <c r="AO517" s="85" t="s">
        <v>1216</v>
      </c>
      <c r="AP517" s="79" t="s">
        <v>176</v>
      </c>
      <c r="AQ517" s="79">
        <v>0</v>
      </c>
      <c r="AR517" s="79">
        <v>0</v>
      </c>
      <c r="AS517" s="79"/>
      <c r="AT517" s="79"/>
      <c r="AU517" s="79"/>
      <c r="AV517" s="79"/>
      <c r="AW517" s="79"/>
      <c r="AX517" s="79"/>
      <c r="AY517" s="79"/>
      <c r="AZ517" s="79"/>
      <c r="BA517">
        <v>23</v>
      </c>
      <c r="BB517" s="78" t="str">
        <f>REPLACE(INDEX(GroupVertices[Group],MATCH(Edges[[#This Row],[Vertex 1]],GroupVertices[Vertex],0)),1,1,"")</f>
        <v>2</v>
      </c>
      <c r="BC517" s="78" t="str">
        <f>REPLACE(INDEX(GroupVertices[Group],MATCH(Edges[[#This Row],[Vertex 2]],GroupVertices[Vertex],0)),1,1,"")</f>
        <v>1</v>
      </c>
      <c r="BD517" s="48"/>
      <c r="BE517" s="49"/>
      <c r="BF517" s="48"/>
      <c r="BG517" s="49"/>
      <c r="BH517" s="48"/>
      <c r="BI517" s="49"/>
      <c r="BJ517" s="48"/>
      <c r="BK517" s="49"/>
      <c r="BL517" s="48"/>
    </row>
    <row r="518" spans="1:64" ht="15">
      <c r="A518" s="64" t="s">
        <v>303</v>
      </c>
      <c r="B518" s="64" t="s">
        <v>309</v>
      </c>
      <c r="C518" s="65" t="s">
        <v>3751</v>
      </c>
      <c r="D518" s="66">
        <v>8.833333333333332</v>
      </c>
      <c r="E518" s="67" t="s">
        <v>136</v>
      </c>
      <c r="F518" s="68">
        <v>15.833333333333332</v>
      </c>
      <c r="G518" s="65"/>
      <c r="H518" s="69"/>
      <c r="I518" s="70"/>
      <c r="J518" s="70"/>
      <c r="K518" s="34" t="s">
        <v>66</v>
      </c>
      <c r="L518" s="77">
        <v>518</v>
      </c>
      <c r="M518" s="77"/>
      <c r="N518" s="72"/>
      <c r="O518" s="79" t="s">
        <v>418</v>
      </c>
      <c r="P518" s="81">
        <v>43503.62621527778</v>
      </c>
      <c r="Q518" s="79" t="s">
        <v>528</v>
      </c>
      <c r="R518" s="82" t="s">
        <v>642</v>
      </c>
      <c r="S518" s="79" t="s">
        <v>677</v>
      </c>
      <c r="T518" s="79"/>
      <c r="U518" s="79"/>
      <c r="V518" s="82" t="s">
        <v>825</v>
      </c>
      <c r="W518" s="81">
        <v>43503.62621527778</v>
      </c>
      <c r="X518" s="82" t="s">
        <v>997</v>
      </c>
      <c r="Y518" s="79"/>
      <c r="Z518" s="79"/>
      <c r="AA518" s="85" t="s">
        <v>1220</v>
      </c>
      <c r="AB518" s="79"/>
      <c r="AC518" s="79" t="b">
        <v>0</v>
      </c>
      <c r="AD518" s="79">
        <v>0</v>
      </c>
      <c r="AE518" s="85" t="s">
        <v>1289</v>
      </c>
      <c r="AF518" s="79" t="b">
        <v>0</v>
      </c>
      <c r="AG518" s="79" t="s">
        <v>1302</v>
      </c>
      <c r="AH518" s="79"/>
      <c r="AI518" s="85" t="s">
        <v>1289</v>
      </c>
      <c r="AJ518" s="79" t="b">
        <v>0</v>
      </c>
      <c r="AK518" s="79">
        <v>3</v>
      </c>
      <c r="AL518" s="85" t="s">
        <v>1216</v>
      </c>
      <c r="AM518" s="79" t="s">
        <v>1304</v>
      </c>
      <c r="AN518" s="79" t="b">
        <v>0</v>
      </c>
      <c r="AO518" s="85" t="s">
        <v>1216</v>
      </c>
      <c r="AP518" s="79" t="s">
        <v>176</v>
      </c>
      <c r="AQ518" s="79">
        <v>0</v>
      </c>
      <c r="AR518" s="79">
        <v>0</v>
      </c>
      <c r="AS518" s="79"/>
      <c r="AT518" s="79"/>
      <c r="AU518" s="79"/>
      <c r="AV518" s="79"/>
      <c r="AW518" s="79"/>
      <c r="AX518" s="79"/>
      <c r="AY518" s="79"/>
      <c r="AZ518" s="79"/>
      <c r="BA518">
        <v>6</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303</v>
      </c>
      <c r="B519" s="64" t="s">
        <v>292</v>
      </c>
      <c r="C519" s="65" t="s">
        <v>3752</v>
      </c>
      <c r="D519" s="66">
        <v>10</v>
      </c>
      <c r="E519" s="67" t="s">
        <v>136</v>
      </c>
      <c r="F519" s="68">
        <v>12</v>
      </c>
      <c r="G519" s="65"/>
      <c r="H519" s="69"/>
      <c r="I519" s="70"/>
      <c r="J519" s="70"/>
      <c r="K519" s="34" t="s">
        <v>66</v>
      </c>
      <c r="L519" s="77">
        <v>519</v>
      </c>
      <c r="M519" s="77"/>
      <c r="N519" s="72"/>
      <c r="O519" s="79" t="s">
        <v>418</v>
      </c>
      <c r="P519" s="81">
        <v>43503.66625</v>
      </c>
      <c r="Q519" s="79" t="s">
        <v>572</v>
      </c>
      <c r="R519" s="82" t="s">
        <v>650</v>
      </c>
      <c r="S519" s="79" t="s">
        <v>671</v>
      </c>
      <c r="T519" s="79" t="s">
        <v>720</v>
      </c>
      <c r="U519" s="79"/>
      <c r="V519" s="82" t="s">
        <v>825</v>
      </c>
      <c r="W519" s="81">
        <v>43503.66625</v>
      </c>
      <c r="X519" s="82" t="s">
        <v>1030</v>
      </c>
      <c r="Y519" s="79"/>
      <c r="Z519" s="79"/>
      <c r="AA519" s="85" t="s">
        <v>1253</v>
      </c>
      <c r="AB519" s="79"/>
      <c r="AC519" s="79" t="b">
        <v>0</v>
      </c>
      <c r="AD519" s="79">
        <v>1</v>
      </c>
      <c r="AE519" s="85" t="s">
        <v>1289</v>
      </c>
      <c r="AF519" s="79" t="b">
        <v>0</v>
      </c>
      <c r="AG519" s="79" t="s">
        <v>1302</v>
      </c>
      <c r="AH519" s="79"/>
      <c r="AI519" s="85" t="s">
        <v>1289</v>
      </c>
      <c r="AJ519" s="79" t="b">
        <v>0</v>
      </c>
      <c r="AK519" s="79">
        <v>1</v>
      </c>
      <c r="AL519" s="85" t="s">
        <v>1289</v>
      </c>
      <c r="AM519" s="79" t="s">
        <v>1307</v>
      </c>
      <c r="AN519" s="79" t="b">
        <v>0</v>
      </c>
      <c r="AO519" s="85" t="s">
        <v>1253</v>
      </c>
      <c r="AP519" s="79" t="s">
        <v>176</v>
      </c>
      <c r="AQ519" s="79">
        <v>0</v>
      </c>
      <c r="AR519" s="79">
        <v>0</v>
      </c>
      <c r="AS519" s="79"/>
      <c r="AT519" s="79"/>
      <c r="AU519" s="79"/>
      <c r="AV519" s="79"/>
      <c r="AW519" s="79"/>
      <c r="AX519" s="79"/>
      <c r="AY519" s="79"/>
      <c r="AZ519" s="79"/>
      <c r="BA519">
        <v>23</v>
      </c>
      <c r="BB519" s="78" t="str">
        <f>REPLACE(INDEX(GroupVertices[Group],MATCH(Edges[[#This Row],[Vertex 1]],GroupVertices[Vertex],0)),1,1,"")</f>
        <v>2</v>
      </c>
      <c r="BC519" s="78" t="str">
        <f>REPLACE(INDEX(GroupVertices[Group],MATCH(Edges[[#This Row],[Vertex 2]],GroupVertices[Vertex],0)),1,1,"")</f>
        <v>1</v>
      </c>
      <c r="BD519" s="48">
        <v>0</v>
      </c>
      <c r="BE519" s="49">
        <v>0</v>
      </c>
      <c r="BF519" s="48">
        <v>0</v>
      </c>
      <c r="BG519" s="49">
        <v>0</v>
      </c>
      <c r="BH519" s="48">
        <v>0</v>
      </c>
      <c r="BI519" s="49">
        <v>0</v>
      </c>
      <c r="BJ519" s="48">
        <v>11</v>
      </c>
      <c r="BK519" s="49">
        <v>100</v>
      </c>
      <c r="BL519" s="48">
        <v>11</v>
      </c>
    </row>
    <row r="520" spans="1:64" ht="15">
      <c r="A520" s="64" t="s">
        <v>303</v>
      </c>
      <c r="B520" s="64" t="s">
        <v>292</v>
      </c>
      <c r="C520" s="65" t="s">
        <v>3752</v>
      </c>
      <c r="D520" s="66">
        <v>10</v>
      </c>
      <c r="E520" s="67" t="s">
        <v>136</v>
      </c>
      <c r="F520" s="68">
        <v>12</v>
      </c>
      <c r="G520" s="65"/>
      <c r="H520" s="69"/>
      <c r="I520" s="70"/>
      <c r="J520" s="70"/>
      <c r="K520" s="34" t="s">
        <v>66</v>
      </c>
      <c r="L520" s="77">
        <v>520</v>
      </c>
      <c r="M520" s="77"/>
      <c r="N520" s="72"/>
      <c r="O520" s="79" t="s">
        <v>418</v>
      </c>
      <c r="P520" s="81">
        <v>43510.69627314815</v>
      </c>
      <c r="Q520" s="79" t="s">
        <v>573</v>
      </c>
      <c r="R520" s="82" t="s">
        <v>663</v>
      </c>
      <c r="S520" s="79" t="s">
        <v>671</v>
      </c>
      <c r="T520" s="79" t="s">
        <v>720</v>
      </c>
      <c r="U520" s="79"/>
      <c r="V520" s="82" t="s">
        <v>825</v>
      </c>
      <c r="W520" s="81">
        <v>43510.69627314815</v>
      </c>
      <c r="X520" s="82" t="s">
        <v>1031</v>
      </c>
      <c r="Y520" s="79"/>
      <c r="Z520" s="79"/>
      <c r="AA520" s="85" t="s">
        <v>1254</v>
      </c>
      <c r="AB520" s="79"/>
      <c r="AC520" s="79" t="b">
        <v>0</v>
      </c>
      <c r="AD520" s="79">
        <v>0</v>
      </c>
      <c r="AE520" s="85" t="s">
        <v>1289</v>
      </c>
      <c r="AF520" s="79" t="b">
        <v>0</v>
      </c>
      <c r="AG520" s="79" t="s">
        <v>1302</v>
      </c>
      <c r="AH520" s="79"/>
      <c r="AI520" s="85" t="s">
        <v>1289</v>
      </c>
      <c r="AJ520" s="79" t="b">
        <v>0</v>
      </c>
      <c r="AK520" s="79">
        <v>0</v>
      </c>
      <c r="AL520" s="85" t="s">
        <v>1289</v>
      </c>
      <c r="AM520" s="79" t="s">
        <v>1307</v>
      </c>
      <c r="AN520" s="79" t="b">
        <v>0</v>
      </c>
      <c r="AO520" s="85" t="s">
        <v>1254</v>
      </c>
      <c r="AP520" s="79" t="s">
        <v>176</v>
      </c>
      <c r="AQ520" s="79">
        <v>0</v>
      </c>
      <c r="AR520" s="79">
        <v>0</v>
      </c>
      <c r="AS520" s="79"/>
      <c r="AT520" s="79"/>
      <c r="AU520" s="79"/>
      <c r="AV520" s="79"/>
      <c r="AW520" s="79"/>
      <c r="AX520" s="79"/>
      <c r="AY520" s="79"/>
      <c r="AZ520" s="79"/>
      <c r="BA520">
        <v>23</v>
      </c>
      <c r="BB520" s="78" t="str">
        <f>REPLACE(INDEX(GroupVertices[Group],MATCH(Edges[[#This Row],[Vertex 1]],GroupVertices[Vertex],0)),1,1,"")</f>
        <v>2</v>
      </c>
      <c r="BC520" s="78" t="str">
        <f>REPLACE(INDEX(GroupVertices[Group],MATCH(Edges[[#This Row],[Vertex 2]],GroupVertices[Vertex],0)),1,1,"")</f>
        <v>1</v>
      </c>
      <c r="BD520" s="48">
        <v>0</v>
      </c>
      <c r="BE520" s="49">
        <v>0</v>
      </c>
      <c r="BF520" s="48">
        <v>0</v>
      </c>
      <c r="BG520" s="49">
        <v>0</v>
      </c>
      <c r="BH520" s="48">
        <v>0</v>
      </c>
      <c r="BI520" s="49">
        <v>0</v>
      </c>
      <c r="BJ520" s="48">
        <v>9</v>
      </c>
      <c r="BK520" s="49">
        <v>100</v>
      </c>
      <c r="BL520" s="48">
        <v>9</v>
      </c>
    </row>
    <row r="521" spans="1:64" ht="15">
      <c r="A521" s="64" t="s">
        <v>303</v>
      </c>
      <c r="B521" s="64" t="s">
        <v>292</v>
      </c>
      <c r="C521" s="65" t="s">
        <v>3752</v>
      </c>
      <c r="D521" s="66">
        <v>10</v>
      </c>
      <c r="E521" s="67" t="s">
        <v>136</v>
      </c>
      <c r="F521" s="68">
        <v>12</v>
      </c>
      <c r="G521" s="65"/>
      <c r="H521" s="69"/>
      <c r="I521" s="70"/>
      <c r="J521" s="70"/>
      <c r="K521" s="34" t="s">
        <v>66</v>
      </c>
      <c r="L521" s="77">
        <v>521</v>
      </c>
      <c r="M521" s="77"/>
      <c r="N521" s="72"/>
      <c r="O521" s="79" t="s">
        <v>418</v>
      </c>
      <c r="P521" s="81">
        <v>43511.14407407407</v>
      </c>
      <c r="Q521" s="79" t="s">
        <v>538</v>
      </c>
      <c r="R521" s="82" t="s">
        <v>602</v>
      </c>
      <c r="S521" s="79" t="s">
        <v>672</v>
      </c>
      <c r="T521" s="79"/>
      <c r="U521" s="79"/>
      <c r="V521" s="82" t="s">
        <v>825</v>
      </c>
      <c r="W521" s="81">
        <v>43511.14407407407</v>
      </c>
      <c r="X521" s="82" t="s">
        <v>979</v>
      </c>
      <c r="Y521" s="79"/>
      <c r="Z521" s="79"/>
      <c r="AA521" s="85" t="s">
        <v>1202</v>
      </c>
      <c r="AB521" s="79"/>
      <c r="AC521" s="79" t="b">
        <v>0</v>
      </c>
      <c r="AD521" s="79">
        <v>0</v>
      </c>
      <c r="AE521" s="85" t="s">
        <v>1289</v>
      </c>
      <c r="AF521" s="79" t="b">
        <v>0</v>
      </c>
      <c r="AG521" s="79" t="s">
        <v>1302</v>
      </c>
      <c r="AH521" s="79"/>
      <c r="AI521" s="85" t="s">
        <v>1289</v>
      </c>
      <c r="AJ521" s="79" t="b">
        <v>0</v>
      </c>
      <c r="AK521" s="79">
        <v>2</v>
      </c>
      <c r="AL521" s="85" t="s">
        <v>1289</v>
      </c>
      <c r="AM521" s="79" t="s">
        <v>1304</v>
      </c>
      <c r="AN521" s="79" t="b">
        <v>0</v>
      </c>
      <c r="AO521" s="85" t="s">
        <v>1202</v>
      </c>
      <c r="AP521" s="79" t="s">
        <v>176</v>
      </c>
      <c r="AQ521" s="79">
        <v>0</v>
      </c>
      <c r="AR521" s="79">
        <v>0</v>
      </c>
      <c r="AS521" s="79"/>
      <c r="AT521" s="79"/>
      <c r="AU521" s="79"/>
      <c r="AV521" s="79"/>
      <c r="AW521" s="79"/>
      <c r="AX521" s="79"/>
      <c r="AY521" s="79"/>
      <c r="AZ521" s="79"/>
      <c r="BA521">
        <v>23</v>
      </c>
      <c r="BB521" s="78" t="str">
        <f>REPLACE(INDEX(GroupVertices[Group],MATCH(Edges[[#This Row],[Vertex 1]],GroupVertices[Vertex],0)),1,1,"")</f>
        <v>2</v>
      </c>
      <c r="BC521" s="78" t="str">
        <f>REPLACE(INDEX(GroupVertices[Group],MATCH(Edges[[#This Row],[Vertex 2]],GroupVertices[Vertex],0)),1,1,"")</f>
        <v>1</v>
      </c>
      <c r="BD521" s="48"/>
      <c r="BE521" s="49"/>
      <c r="BF521" s="48"/>
      <c r="BG521" s="49"/>
      <c r="BH521" s="48"/>
      <c r="BI521" s="49"/>
      <c r="BJ521" s="48"/>
      <c r="BK521" s="49"/>
      <c r="BL521" s="48"/>
    </row>
    <row r="522" spans="1:64" ht="15">
      <c r="A522" s="64" t="s">
        <v>303</v>
      </c>
      <c r="B522" s="64" t="s">
        <v>292</v>
      </c>
      <c r="C522" s="65" t="s">
        <v>3752</v>
      </c>
      <c r="D522" s="66">
        <v>10</v>
      </c>
      <c r="E522" s="67" t="s">
        <v>136</v>
      </c>
      <c r="F522" s="68">
        <v>12</v>
      </c>
      <c r="G522" s="65"/>
      <c r="H522" s="69"/>
      <c r="I522" s="70"/>
      <c r="J522" s="70"/>
      <c r="K522" s="34" t="s">
        <v>66</v>
      </c>
      <c r="L522" s="77">
        <v>522</v>
      </c>
      <c r="M522" s="77"/>
      <c r="N522" s="72"/>
      <c r="O522" s="79" t="s">
        <v>418</v>
      </c>
      <c r="P522" s="81">
        <v>43515.60556712963</v>
      </c>
      <c r="Q522" s="79" t="s">
        <v>574</v>
      </c>
      <c r="R522" s="82" t="s">
        <v>601</v>
      </c>
      <c r="S522" s="79" t="s">
        <v>671</v>
      </c>
      <c r="T522" s="79"/>
      <c r="U522" s="79"/>
      <c r="V522" s="82" t="s">
        <v>825</v>
      </c>
      <c r="W522" s="81">
        <v>43515.60556712963</v>
      </c>
      <c r="X522" s="82" t="s">
        <v>1032</v>
      </c>
      <c r="Y522" s="79"/>
      <c r="Z522" s="79"/>
      <c r="AA522" s="85" t="s">
        <v>1255</v>
      </c>
      <c r="AB522" s="79"/>
      <c r="AC522" s="79" t="b">
        <v>0</v>
      </c>
      <c r="AD522" s="79">
        <v>0</v>
      </c>
      <c r="AE522" s="85" t="s">
        <v>1289</v>
      </c>
      <c r="AF522" s="79" t="b">
        <v>0</v>
      </c>
      <c r="AG522" s="79" t="s">
        <v>1302</v>
      </c>
      <c r="AH522" s="79"/>
      <c r="AI522" s="85" t="s">
        <v>1289</v>
      </c>
      <c r="AJ522" s="79" t="b">
        <v>0</v>
      </c>
      <c r="AK522" s="79">
        <v>2</v>
      </c>
      <c r="AL522" s="85" t="s">
        <v>1268</v>
      </c>
      <c r="AM522" s="79" t="s">
        <v>1304</v>
      </c>
      <c r="AN522" s="79" t="b">
        <v>0</v>
      </c>
      <c r="AO522" s="85" t="s">
        <v>1268</v>
      </c>
      <c r="AP522" s="79" t="s">
        <v>176</v>
      </c>
      <c r="AQ522" s="79">
        <v>0</v>
      </c>
      <c r="AR522" s="79">
        <v>0</v>
      </c>
      <c r="AS522" s="79"/>
      <c r="AT522" s="79"/>
      <c r="AU522" s="79"/>
      <c r="AV522" s="79"/>
      <c r="AW522" s="79"/>
      <c r="AX522" s="79"/>
      <c r="AY522" s="79"/>
      <c r="AZ522" s="79"/>
      <c r="BA522">
        <v>23</v>
      </c>
      <c r="BB522" s="78" t="str">
        <f>REPLACE(INDEX(GroupVertices[Group],MATCH(Edges[[#This Row],[Vertex 1]],GroupVertices[Vertex],0)),1,1,"")</f>
        <v>2</v>
      </c>
      <c r="BC522" s="78" t="str">
        <f>REPLACE(INDEX(GroupVertices[Group],MATCH(Edges[[#This Row],[Vertex 2]],GroupVertices[Vertex],0)),1,1,"")</f>
        <v>1</v>
      </c>
      <c r="BD522" s="48"/>
      <c r="BE522" s="49"/>
      <c r="BF522" s="48"/>
      <c r="BG522" s="49"/>
      <c r="BH522" s="48"/>
      <c r="BI522" s="49"/>
      <c r="BJ522" s="48"/>
      <c r="BK522" s="49"/>
      <c r="BL522" s="48"/>
    </row>
    <row r="523" spans="1:64" ht="15">
      <c r="A523" s="64" t="s">
        <v>303</v>
      </c>
      <c r="B523" s="64" t="s">
        <v>309</v>
      </c>
      <c r="C523" s="65" t="s">
        <v>3751</v>
      </c>
      <c r="D523" s="66">
        <v>8.833333333333332</v>
      </c>
      <c r="E523" s="67" t="s">
        <v>136</v>
      </c>
      <c r="F523" s="68">
        <v>15.833333333333332</v>
      </c>
      <c r="G523" s="65"/>
      <c r="H523" s="69"/>
      <c r="I523" s="70"/>
      <c r="J523" s="70"/>
      <c r="K523" s="34" t="s">
        <v>66</v>
      </c>
      <c r="L523" s="77">
        <v>523</v>
      </c>
      <c r="M523" s="77"/>
      <c r="N523" s="72"/>
      <c r="O523" s="79" t="s">
        <v>418</v>
      </c>
      <c r="P523" s="81">
        <v>43515.60556712963</v>
      </c>
      <c r="Q523" s="79" t="s">
        <v>574</v>
      </c>
      <c r="R523" s="82" t="s">
        <v>601</v>
      </c>
      <c r="S523" s="79" t="s">
        <v>671</v>
      </c>
      <c r="T523" s="79"/>
      <c r="U523" s="79"/>
      <c r="V523" s="82" t="s">
        <v>825</v>
      </c>
      <c r="W523" s="81">
        <v>43515.60556712963</v>
      </c>
      <c r="X523" s="82" t="s">
        <v>1032</v>
      </c>
      <c r="Y523" s="79"/>
      <c r="Z523" s="79"/>
      <c r="AA523" s="85" t="s">
        <v>1255</v>
      </c>
      <c r="AB523" s="79"/>
      <c r="AC523" s="79" t="b">
        <v>0</v>
      </c>
      <c r="AD523" s="79">
        <v>0</v>
      </c>
      <c r="AE523" s="85" t="s">
        <v>1289</v>
      </c>
      <c r="AF523" s="79" t="b">
        <v>0</v>
      </c>
      <c r="AG523" s="79" t="s">
        <v>1302</v>
      </c>
      <c r="AH523" s="79"/>
      <c r="AI523" s="85" t="s">
        <v>1289</v>
      </c>
      <c r="AJ523" s="79" t="b">
        <v>0</v>
      </c>
      <c r="AK523" s="79">
        <v>2</v>
      </c>
      <c r="AL523" s="85" t="s">
        <v>1268</v>
      </c>
      <c r="AM523" s="79" t="s">
        <v>1304</v>
      </c>
      <c r="AN523" s="79" t="b">
        <v>0</v>
      </c>
      <c r="AO523" s="85" t="s">
        <v>1268</v>
      </c>
      <c r="AP523" s="79" t="s">
        <v>176</v>
      </c>
      <c r="AQ523" s="79">
        <v>0</v>
      </c>
      <c r="AR523" s="79">
        <v>0</v>
      </c>
      <c r="AS523" s="79"/>
      <c r="AT523" s="79"/>
      <c r="AU523" s="79"/>
      <c r="AV523" s="79"/>
      <c r="AW523" s="79"/>
      <c r="AX523" s="79"/>
      <c r="AY523" s="79"/>
      <c r="AZ523" s="79"/>
      <c r="BA523">
        <v>6</v>
      </c>
      <c r="BB523" s="78" t="str">
        <f>REPLACE(INDEX(GroupVertices[Group],MATCH(Edges[[#This Row],[Vertex 1]],GroupVertices[Vertex],0)),1,1,"")</f>
        <v>2</v>
      </c>
      <c r="BC523" s="78" t="str">
        <f>REPLACE(INDEX(GroupVertices[Group],MATCH(Edges[[#This Row],[Vertex 2]],GroupVertices[Vertex],0)),1,1,"")</f>
        <v>2</v>
      </c>
      <c r="BD523" s="48">
        <v>0</v>
      </c>
      <c r="BE523" s="49">
        <v>0</v>
      </c>
      <c r="BF523" s="48">
        <v>0</v>
      </c>
      <c r="BG523" s="49">
        <v>0</v>
      </c>
      <c r="BH523" s="48">
        <v>0</v>
      </c>
      <c r="BI523" s="49">
        <v>0</v>
      </c>
      <c r="BJ523" s="48">
        <v>14</v>
      </c>
      <c r="BK523" s="49">
        <v>100</v>
      </c>
      <c r="BL523" s="48">
        <v>14</v>
      </c>
    </row>
    <row r="524" spans="1:64" ht="15">
      <c r="A524" s="64" t="s">
        <v>303</v>
      </c>
      <c r="B524" s="64" t="s">
        <v>292</v>
      </c>
      <c r="C524" s="65" t="s">
        <v>3752</v>
      </c>
      <c r="D524" s="66">
        <v>10</v>
      </c>
      <c r="E524" s="67" t="s">
        <v>136</v>
      </c>
      <c r="F524" s="68">
        <v>12</v>
      </c>
      <c r="G524" s="65"/>
      <c r="H524" s="69"/>
      <c r="I524" s="70"/>
      <c r="J524" s="70"/>
      <c r="K524" s="34" t="s">
        <v>66</v>
      </c>
      <c r="L524" s="77">
        <v>524</v>
      </c>
      <c r="M524" s="77"/>
      <c r="N524" s="72"/>
      <c r="O524" s="79" t="s">
        <v>418</v>
      </c>
      <c r="P524" s="81">
        <v>43517.841412037036</v>
      </c>
      <c r="Q524" s="79" t="s">
        <v>575</v>
      </c>
      <c r="R524" s="82" t="s">
        <v>658</v>
      </c>
      <c r="S524" s="79" t="s">
        <v>671</v>
      </c>
      <c r="T524" s="79"/>
      <c r="U524" s="79"/>
      <c r="V524" s="82" t="s">
        <v>825</v>
      </c>
      <c r="W524" s="81">
        <v>43517.841412037036</v>
      </c>
      <c r="X524" s="82" t="s">
        <v>1033</v>
      </c>
      <c r="Y524" s="79"/>
      <c r="Z524" s="79"/>
      <c r="AA524" s="85" t="s">
        <v>1256</v>
      </c>
      <c r="AB524" s="79"/>
      <c r="AC524" s="79" t="b">
        <v>0</v>
      </c>
      <c r="AD524" s="79">
        <v>0</v>
      </c>
      <c r="AE524" s="85" t="s">
        <v>1289</v>
      </c>
      <c r="AF524" s="79" t="b">
        <v>0</v>
      </c>
      <c r="AG524" s="79" t="s">
        <v>1302</v>
      </c>
      <c r="AH524" s="79"/>
      <c r="AI524" s="85" t="s">
        <v>1289</v>
      </c>
      <c r="AJ524" s="79" t="b">
        <v>0</v>
      </c>
      <c r="AK524" s="79">
        <v>0</v>
      </c>
      <c r="AL524" s="85" t="s">
        <v>1289</v>
      </c>
      <c r="AM524" s="79" t="s">
        <v>1307</v>
      </c>
      <c r="AN524" s="79" t="b">
        <v>0</v>
      </c>
      <c r="AO524" s="85" t="s">
        <v>1256</v>
      </c>
      <c r="AP524" s="79" t="s">
        <v>176</v>
      </c>
      <c r="AQ524" s="79">
        <v>0</v>
      </c>
      <c r="AR524" s="79">
        <v>0</v>
      </c>
      <c r="AS524" s="79"/>
      <c r="AT524" s="79"/>
      <c r="AU524" s="79"/>
      <c r="AV524" s="79"/>
      <c r="AW524" s="79"/>
      <c r="AX524" s="79"/>
      <c r="AY524" s="79"/>
      <c r="AZ524" s="79"/>
      <c r="BA524">
        <v>23</v>
      </c>
      <c r="BB524" s="78" t="str">
        <f>REPLACE(INDEX(GroupVertices[Group],MATCH(Edges[[#This Row],[Vertex 1]],GroupVertices[Vertex],0)),1,1,"")</f>
        <v>2</v>
      </c>
      <c r="BC524" s="78" t="str">
        <f>REPLACE(INDEX(GroupVertices[Group],MATCH(Edges[[#This Row],[Vertex 2]],GroupVertices[Vertex],0)),1,1,"")</f>
        <v>1</v>
      </c>
      <c r="BD524" s="48">
        <v>2</v>
      </c>
      <c r="BE524" s="49">
        <v>18.181818181818183</v>
      </c>
      <c r="BF524" s="48">
        <v>0</v>
      </c>
      <c r="BG524" s="49">
        <v>0</v>
      </c>
      <c r="BH524" s="48">
        <v>0</v>
      </c>
      <c r="BI524" s="49">
        <v>0</v>
      </c>
      <c r="BJ524" s="48">
        <v>9</v>
      </c>
      <c r="BK524" s="49">
        <v>81.81818181818181</v>
      </c>
      <c r="BL524" s="48">
        <v>11</v>
      </c>
    </row>
    <row r="525" spans="1:64" ht="15">
      <c r="A525" s="64" t="s">
        <v>303</v>
      </c>
      <c r="B525" s="64" t="s">
        <v>292</v>
      </c>
      <c r="C525" s="65" t="s">
        <v>3752</v>
      </c>
      <c r="D525" s="66">
        <v>10</v>
      </c>
      <c r="E525" s="67" t="s">
        <v>136</v>
      </c>
      <c r="F525" s="68">
        <v>12</v>
      </c>
      <c r="G525" s="65"/>
      <c r="H525" s="69"/>
      <c r="I525" s="70"/>
      <c r="J525" s="70"/>
      <c r="K525" s="34" t="s">
        <v>66</v>
      </c>
      <c r="L525" s="77">
        <v>525</v>
      </c>
      <c r="M525" s="77"/>
      <c r="N525" s="72"/>
      <c r="O525" s="79" t="s">
        <v>418</v>
      </c>
      <c r="P525" s="81">
        <v>43524.67630787037</v>
      </c>
      <c r="Q525" s="79" t="s">
        <v>576</v>
      </c>
      <c r="R525" s="82" t="s">
        <v>606</v>
      </c>
      <c r="S525" s="79" t="s">
        <v>671</v>
      </c>
      <c r="T525" s="79" t="s">
        <v>723</v>
      </c>
      <c r="U525" s="79"/>
      <c r="V525" s="82" t="s">
        <v>825</v>
      </c>
      <c r="W525" s="81">
        <v>43524.67630787037</v>
      </c>
      <c r="X525" s="82" t="s">
        <v>1034</v>
      </c>
      <c r="Y525" s="79"/>
      <c r="Z525" s="79"/>
      <c r="AA525" s="85" t="s">
        <v>1257</v>
      </c>
      <c r="AB525" s="79"/>
      <c r="AC525" s="79" t="b">
        <v>0</v>
      </c>
      <c r="AD525" s="79">
        <v>0</v>
      </c>
      <c r="AE525" s="85" t="s">
        <v>1289</v>
      </c>
      <c r="AF525" s="79" t="b">
        <v>0</v>
      </c>
      <c r="AG525" s="79" t="s">
        <v>1302</v>
      </c>
      <c r="AH525" s="79"/>
      <c r="AI525" s="85" t="s">
        <v>1289</v>
      </c>
      <c r="AJ525" s="79" t="b">
        <v>0</v>
      </c>
      <c r="AK525" s="79">
        <v>0</v>
      </c>
      <c r="AL525" s="85" t="s">
        <v>1289</v>
      </c>
      <c r="AM525" s="79" t="s">
        <v>1307</v>
      </c>
      <c r="AN525" s="79" t="b">
        <v>0</v>
      </c>
      <c r="AO525" s="85" t="s">
        <v>1257</v>
      </c>
      <c r="AP525" s="79" t="s">
        <v>176</v>
      </c>
      <c r="AQ525" s="79">
        <v>0</v>
      </c>
      <c r="AR525" s="79">
        <v>0</v>
      </c>
      <c r="AS525" s="79"/>
      <c r="AT525" s="79"/>
      <c r="AU525" s="79"/>
      <c r="AV525" s="79"/>
      <c r="AW525" s="79"/>
      <c r="AX525" s="79"/>
      <c r="AY525" s="79"/>
      <c r="AZ525" s="79"/>
      <c r="BA525">
        <v>23</v>
      </c>
      <c r="BB525" s="78" t="str">
        <f>REPLACE(INDEX(GroupVertices[Group],MATCH(Edges[[#This Row],[Vertex 1]],GroupVertices[Vertex],0)),1,1,"")</f>
        <v>2</v>
      </c>
      <c r="BC525" s="78" t="str">
        <f>REPLACE(INDEX(GroupVertices[Group],MATCH(Edges[[#This Row],[Vertex 2]],GroupVertices[Vertex],0)),1,1,"")</f>
        <v>1</v>
      </c>
      <c r="BD525" s="48">
        <v>0</v>
      </c>
      <c r="BE525" s="49">
        <v>0</v>
      </c>
      <c r="BF525" s="48">
        <v>0</v>
      </c>
      <c r="BG525" s="49">
        <v>0</v>
      </c>
      <c r="BH525" s="48">
        <v>0</v>
      </c>
      <c r="BI525" s="49">
        <v>0</v>
      </c>
      <c r="BJ525" s="48">
        <v>10</v>
      </c>
      <c r="BK525" s="49">
        <v>100</v>
      </c>
      <c r="BL525" s="48">
        <v>10</v>
      </c>
    </row>
    <row r="526" spans="1:64" ht="15">
      <c r="A526" s="64" t="s">
        <v>303</v>
      </c>
      <c r="B526" s="64" t="s">
        <v>292</v>
      </c>
      <c r="C526" s="65" t="s">
        <v>3752</v>
      </c>
      <c r="D526" s="66">
        <v>10</v>
      </c>
      <c r="E526" s="67" t="s">
        <v>136</v>
      </c>
      <c r="F526" s="68">
        <v>12</v>
      </c>
      <c r="G526" s="65"/>
      <c r="H526" s="69"/>
      <c r="I526" s="70"/>
      <c r="J526" s="70"/>
      <c r="K526" s="34" t="s">
        <v>66</v>
      </c>
      <c r="L526" s="77">
        <v>526</v>
      </c>
      <c r="M526" s="77"/>
      <c r="N526" s="72"/>
      <c r="O526" s="79" t="s">
        <v>418</v>
      </c>
      <c r="P526" s="81">
        <v>43529.09064814815</v>
      </c>
      <c r="Q526" s="79" t="s">
        <v>540</v>
      </c>
      <c r="R526" s="82" t="s">
        <v>607</v>
      </c>
      <c r="S526" s="79" t="s">
        <v>675</v>
      </c>
      <c r="T526" s="79"/>
      <c r="U526" s="79"/>
      <c r="V526" s="82" t="s">
        <v>825</v>
      </c>
      <c r="W526" s="81">
        <v>43529.09064814815</v>
      </c>
      <c r="X526" s="82" t="s">
        <v>982</v>
      </c>
      <c r="Y526" s="79"/>
      <c r="Z526" s="79"/>
      <c r="AA526" s="85" t="s">
        <v>1205</v>
      </c>
      <c r="AB526" s="79"/>
      <c r="AC526" s="79" t="b">
        <v>0</v>
      </c>
      <c r="AD526" s="79">
        <v>3</v>
      </c>
      <c r="AE526" s="85" t="s">
        <v>1289</v>
      </c>
      <c r="AF526" s="79" t="b">
        <v>0</v>
      </c>
      <c r="AG526" s="79" t="s">
        <v>1302</v>
      </c>
      <c r="AH526" s="79"/>
      <c r="AI526" s="85" t="s">
        <v>1289</v>
      </c>
      <c r="AJ526" s="79" t="b">
        <v>0</v>
      </c>
      <c r="AK526" s="79">
        <v>2</v>
      </c>
      <c r="AL526" s="85" t="s">
        <v>1289</v>
      </c>
      <c r="AM526" s="79" t="s">
        <v>1304</v>
      </c>
      <c r="AN526" s="79" t="b">
        <v>0</v>
      </c>
      <c r="AO526" s="85" t="s">
        <v>1205</v>
      </c>
      <c r="AP526" s="79" t="s">
        <v>176</v>
      </c>
      <c r="AQ526" s="79">
        <v>0</v>
      </c>
      <c r="AR526" s="79">
        <v>0</v>
      </c>
      <c r="AS526" s="79"/>
      <c r="AT526" s="79"/>
      <c r="AU526" s="79"/>
      <c r="AV526" s="79"/>
      <c r="AW526" s="79"/>
      <c r="AX526" s="79"/>
      <c r="AY526" s="79"/>
      <c r="AZ526" s="79"/>
      <c r="BA526">
        <v>23</v>
      </c>
      <c r="BB526" s="78" t="str">
        <f>REPLACE(INDEX(GroupVertices[Group],MATCH(Edges[[#This Row],[Vertex 1]],GroupVertices[Vertex],0)),1,1,"")</f>
        <v>2</v>
      </c>
      <c r="BC526" s="78" t="str">
        <f>REPLACE(INDEX(GroupVertices[Group],MATCH(Edges[[#This Row],[Vertex 2]],GroupVertices[Vertex],0)),1,1,"")</f>
        <v>1</v>
      </c>
      <c r="BD526" s="48"/>
      <c r="BE526" s="49"/>
      <c r="BF526" s="48"/>
      <c r="BG526" s="49"/>
      <c r="BH526" s="48"/>
      <c r="BI526" s="49"/>
      <c r="BJ526" s="48"/>
      <c r="BK526" s="49"/>
      <c r="BL526" s="48"/>
    </row>
    <row r="527" spans="1:64" ht="15">
      <c r="A527" s="64" t="s">
        <v>303</v>
      </c>
      <c r="B527" s="64" t="s">
        <v>292</v>
      </c>
      <c r="C527" s="65" t="s">
        <v>3752</v>
      </c>
      <c r="D527" s="66">
        <v>10</v>
      </c>
      <c r="E527" s="67" t="s">
        <v>136</v>
      </c>
      <c r="F527" s="68">
        <v>12</v>
      </c>
      <c r="G527" s="65"/>
      <c r="H527" s="69"/>
      <c r="I527" s="70"/>
      <c r="J527" s="70"/>
      <c r="K527" s="34" t="s">
        <v>66</v>
      </c>
      <c r="L527" s="77">
        <v>527</v>
      </c>
      <c r="M527" s="77"/>
      <c r="N527" s="72"/>
      <c r="O527" s="79" t="s">
        <v>418</v>
      </c>
      <c r="P527" s="81">
        <v>43531.697071759256</v>
      </c>
      <c r="Q527" s="79" t="s">
        <v>577</v>
      </c>
      <c r="R527" s="82" t="s">
        <v>659</v>
      </c>
      <c r="S527" s="79" t="s">
        <v>671</v>
      </c>
      <c r="T527" s="79"/>
      <c r="U527" s="79"/>
      <c r="V527" s="82" t="s">
        <v>825</v>
      </c>
      <c r="W527" s="81">
        <v>43531.697071759256</v>
      </c>
      <c r="X527" s="82" t="s">
        <v>1035</v>
      </c>
      <c r="Y527" s="79"/>
      <c r="Z527" s="79"/>
      <c r="AA527" s="85" t="s">
        <v>1258</v>
      </c>
      <c r="AB527" s="79"/>
      <c r="AC527" s="79" t="b">
        <v>0</v>
      </c>
      <c r="AD527" s="79">
        <v>0</v>
      </c>
      <c r="AE527" s="85" t="s">
        <v>1289</v>
      </c>
      <c r="AF527" s="79" t="b">
        <v>0</v>
      </c>
      <c r="AG527" s="79" t="s">
        <v>1302</v>
      </c>
      <c r="AH527" s="79"/>
      <c r="AI527" s="85" t="s">
        <v>1289</v>
      </c>
      <c r="AJ527" s="79" t="b">
        <v>0</v>
      </c>
      <c r="AK527" s="79">
        <v>1</v>
      </c>
      <c r="AL527" s="85" t="s">
        <v>1289</v>
      </c>
      <c r="AM527" s="79" t="s">
        <v>1307</v>
      </c>
      <c r="AN527" s="79" t="b">
        <v>0</v>
      </c>
      <c r="AO527" s="85" t="s">
        <v>1258</v>
      </c>
      <c r="AP527" s="79" t="s">
        <v>176</v>
      </c>
      <c r="AQ527" s="79">
        <v>0</v>
      </c>
      <c r="AR527" s="79">
        <v>0</v>
      </c>
      <c r="AS527" s="79"/>
      <c r="AT527" s="79"/>
      <c r="AU527" s="79"/>
      <c r="AV527" s="79"/>
      <c r="AW527" s="79"/>
      <c r="AX527" s="79"/>
      <c r="AY527" s="79"/>
      <c r="AZ527" s="79"/>
      <c r="BA527">
        <v>23</v>
      </c>
      <c r="BB527" s="78" t="str">
        <f>REPLACE(INDEX(GroupVertices[Group],MATCH(Edges[[#This Row],[Vertex 1]],GroupVertices[Vertex],0)),1,1,"")</f>
        <v>2</v>
      </c>
      <c r="BC527" s="78" t="str">
        <f>REPLACE(INDEX(GroupVertices[Group],MATCH(Edges[[#This Row],[Vertex 2]],GroupVertices[Vertex],0)),1,1,"")</f>
        <v>1</v>
      </c>
      <c r="BD527" s="48">
        <v>0</v>
      </c>
      <c r="BE527" s="49">
        <v>0</v>
      </c>
      <c r="BF527" s="48">
        <v>1</v>
      </c>
      <c r="BG527" s="49">
        <v>10</v>
      </c>
      <c r="BH527" s="48">
        <v>0</v>
      </c>
      <c r="BI527" s="49">
        <v>0</v>
      </c>
      <c r="BJ527" s="48">
        <v>9</v>
      </c>
      <c r="BK527" s="49">
        <v>90</v>
      </c>
      <c r="BL527" s="48">
        <v>10</v>
      </c>
    </row>
    <row r="528" spans="1:64" ht="15">
      <c r="A528" s="64" t="s">
        <v>303</v>
      </c>
      <c r="B528" s="64" t="s">
        <v>292</v>
      </c>
      <c r="C528" s="65" t="s">
        <v>3752</v>
      </c>
      <c r="D528" s="66">
        <v>10</v>
      </c>
      <c r="E528" s="67" t="s">
        <v>136</v>
      </c>
      <c r="F528" s="68">
        <v>12</v>
      </c>
      <c r="G528" s="65"/>
      <c r="H528" s="69"/>
      <c r="I528" s="70"/>
      <c r="J528" s="70"/>
      <c r="K528" s="34" t="s">
        <v>66</v>
      </c>
      <c r="L528" s="77">
        <v>528</v>
      </c>
      <c r="M528" s="77"/>
      <c r="N528" s="72"/>
      <c r="O528" s="79" t="s">
        <v>418</v>
      </c>
      <c r="P528" s="81">
        <v>43535.77976851852</v>
      </c>
      <c r="Q528" s="79" t="s">
        <v>541</v>
      </c>
      <c r="R528" s="79"/>
      <c r="S528" s="79"/>
      <c r="T528" s="79"/>
      <c r="U528" s="82" t="s">
        <v>742</v>
      </c>
      <c r="V528" s="82" t="s">
        <v>742</v>
      </c>
      <c r="W528" s="81">
        <v>43535.77976851852</v>
      </c>
      <c r="X528" s="82" t="s">
        <v>983</v>
      </c>
      <c r="Y528" s="79"/>
      <c r="Z528" s="79"/>
      <c r="AA528" s="85" t="s">
        <v>1206</v>
      </c>
      <c r="AB528" s="79"/>
      <c r="AC528" s="79" t="b">
        <v>0</v>
      </c>
      <c r="AD528" s="79">
        <v>3</v>
      </c>
      <c r="AE528" s="85" t="s">
        <v>1289</v>
      </c>
      <c r="AF528" s="79" t="b">
        <v>0</v>
      </c>
      <c r="AG528" s="79" t="s">
        <v>1302</v>
      </c>
      <c r="AH528" s="79"/>
      <c r="AI528" s="85" t="s">
        <v>1289</v>
      </c>
      <c r="AJ528" s="79" t="b">
        <v>0</v>
      </c>
      <c r="AK528" s="79">
        <v>0</v>
      </c>
      <c r="AL528" s="85" t="s">
        <v>1289</v>
      </c>
      <c r="AM528" s="79" t="s">
        <v>1304</v>
      </c>
      <c r="AN528" s="79" t="b">
        <v>0</v>
      </c>
      <c r="AO528" s="85" t="s">
        <v>1206</v>
      </c>
      <c r="AP528" s="79" t="s">
        <v>176</v>
      </c>
      <c r="AQ528" s="79">
        <v>0</v>
      </c>
      <c r="AR528" s="79">
        <v>0</v>
      </c>
      <c r="AS528" s="79"/>
      <c r="AT528" s="79"/>
      <c r="AU528" s="79"/>
      <c r="AV528" s="79"/>
      <c r="AW528" s="79"/>
      <c r="AX528" s="79"/>
      <c r="AY528" s="79"/>
      <c r="AZ528" s="79"/>
      <c r="BA528">
        <v>23</v>
      </c>
      <c r="BB528" s="78" t="str">
        <f>REPLACE(INDEX(GroupVertices[Group],MATCH(Edges[[#This Row],[Vertex 1]],GroupVertices[Vertex],0)),1,1,"")</f>
        <v>2</v>
      </c>
      <c r="BC528" s="78" t="str">
        <f>REPLACE(INDEX(GroupVertices[Group],MATCH(Edges[[#This Row],[Vertex 2]],GroupVertices[Vertex],0)),1,1,"")</f>
        <v>1</v>
      </c>
      <c r="BD528" s="48">
        <v>0</v>
      </c>
      <c r="BE528" s="49">
        <v>0</v>
      </c>
      <c r="BF528" s="48">
        <v>1</v>
      </c>
      <c r="BG528" s="49">
        <v>12.5</v>
      </c>
      <c r="BH528" s="48">
        <v>0</v>
      </c>
      <c r="BI528" s="49">
        <v>0</v>
      </c>
      <c r="BJ528" s="48">
        <v>7</v>
      </c>
      <c r="BK528" s="49">
        <v>87.5</v>
      </c>
      <c r="BL528" s="48">
        <v>8</v>
      </c>
    </row>
    <row r="529" spans="1:64" ht="15">
      <c r="A529" s="64" t="s">
        <v>303</v>
      </c>
      <c r="B529" s="64" t="s">
        <v>292</v>
      </c>
      <c r="C529" s="65" t="s">
        <v>3752</v>
      </c>
      <c r="D529" s="66">
        <v>10</v>
      </c>
      <c r="E529" s="67" t="s">
        <v>136</v>
      </c>
      <c r="F529" s="68">
        <v>12</v>
      </c>
      <c r="G529" s="65"/>
      <c r="H529" s="69"/>
      <c r="I529" s="70"/>
      <c r="J529" s="70"/>
      <c r="K529" s="34" t="s">
        <v>66</v>
      </c>
      <c r="L529" s="77">
        <v>529</v>
      </c>
      <c r="M529" s="77"/>
      <c r="N529" s="72"/>
      <c r="O529" s="79" t="s">
        <v>418</v>
      </c>
      <c r="P529" s="81">
        <v>43536.050150462965</v>
      </c>
      <c r="Q529" s="79" t="s">
        <v>542</v>
      </c>
      <c r="R529" s="82" t="s">
        <v>651</v>
      </c>
      <c r="S529" s="79" t="s">
        <v>691</v>
      </c>
      <c r="T529" s="79"/>
      <c r="U529" s="79"/>
      <c r="V529" s="82" t="s">
        <v>825</v>
      </c>
      <c r="W529" s="81">
        <v>43536.050150462965</v>
      </c>
      <c r="X529" s="82" t="s">
        <v>984</v>
      </c>
      <c r="Y529" s="79"/>
      <c r="Z529" s="79"/>
      <c r="AA529" s="85" t="s">
        <v>1207</v>
      </c>
      <c r="AB529" s="79"/>
      <c r="AC529" s="79" t="b">
        <v>0</v>
      </c>
      <c r="AD529" s="79">
        <v>0</v>
      </c>
      <c r="AE529" s="85" t="s">
        <v>1289</v>
      </c>
      <c r="AF529" s="79" t="b">
        <v>0</v>
      </c>
      <c r="AG529" s="79" t="s">
        <v>1302</v>
      </c>
      <c r="AH529" s="79"/>
      <c r="AI529" s="85" t="s">
        <v>1289</v>
      </c>
      <c r="AJ529" s="79" t="b">
        <v>0</v>
      </c>
      <c r="AK529" s="79">
        <v>0</v>
      </c>
      <c r="AL529" s="85" t="s">
        <v>1289</v>
      </c>
      <c r="AM529" s="79" t="s">
        <v>1307</v>
      </c>
      <c r="AN529" s="79" t="b">
        <v>0</v>
      </c>
      <c r="AO529" s="85" t="s">
        <v>1207</v>
      </c>
      <c r="AP529" s="79" t="s">
        <v>176</v>
      </c>
      <c r="AQ529" s="79">
        <v>0</v>
      </c>
      <c r="AR529" s="79">
        <v>0</v>
      </c>
      <c r="AS529" s="79"/>
      <c r="AT529" s="79"/>
      <c r="AU529" s="79"/>
      <c r="AV529" s="79"/>
      <c r="AW529" s="79"/>
      <c r="AX529" s="79"/>
      <c r="AY529" s="79"/>
      <c r="AZ529" s="79"/>
      <c r="BA529">
        <v>23</v>
      </c>
      <c r="BB529" s="78" t="str">
        <f>REPLACE(INDEX(GroupVertices[Group],MATCH(Edges[[#This Row],[Vertex 1]],GroupVertices[Vertex],0)),1,1,"")</f>
        <v>2</v>
      </c>
      <c r="BC529" s="78" t="str">
        <f>REPLACE(INDEX(GroupVertices[Group],MATCH(Edges[[#This Row],[Vertex 2]],GroupVertices[Vertex],0)),1,1,"")</f>
        <v>1</v>
      </c>
      <c r="BD529" s="48"/>
      <c r="BE529" s="49"/>
      <c r="BF529" s="48"/>
      <c r="BG529" s="49"/>
      <c r="BH529" s="48"/>
      <c r="BI529" s="49"/>
      <c r="BJ529" s="48"/>
      <c r="BK529" s="49"/>
      <c r="BL529" s="48"/>
    </row>
    <row r="530" spans="1:64" ht="15">
      <c r="A530" s="64" t="s">
        <v>303</v>
      </c>
      <c r="B530" s="64" t="s">
        <v>292</v>
      </c>
      <c r="C530" s="65" t="s">
        <v>3752</v>
      </c>
      <c r="D530" s="66">
        <v>10</v>
      </c>
      <c r="E530" s="67" t="s">
        <v>136</v>
      </c>
      <c r="F530" s="68">
        <v>12</v>
      </c>
      <c r="G530" s="65"/>
      <c r="H530" s="69"/>
      <c r="I530" s="70"/>
      <c r="J530" s="70"/>
      <c r="K530" s="34" t="s">
        <v>66</v>
      </c>
      <c r="L530" s="77">
        <v>530</v>
      </c>
      <c r="M530" s="77"/>
      <c r="N530" s="72"/>
      <c r="O530" s="79" t="s">
        <v>418</v>
      </c>
      <c r="P530" s="81">
        <v>43538.70324074074</v>
      </c>
      <c r="Q530" s="79" t="s">
        <v>578</v>
      </c>
      <c r="R530" s="82" t="s">
        <v>660</v>
      </c>
      <c r="S530" s="79" t="s">
        <v>671</v>
      </c>
      <c r="T530" s="79"/>
      <c r="U530" s="79"/>
      <c r="V530" s="82" t="s">
        <v>825</v>
      </c>
      <c r="W530" s="81">
        <v>43538.70324074074</v>
      </c>
      <c r="X530" s="82" t="s">
        <v>1036</v>
      </c>
      <c r="Y530" s="79"/>
      <c r="Z530" s="79"/>
      <c r="AA530" s="85" t="s">
        <v>1259</v>
      </c>
      <c r="AB530" s="79"/>
      <c r="AC530" s="79" t="b">
        <v>0</v>
      </c>
      <c r="AD530" s="79">
        <v>0</v>
      </c>
      <c r="AE530" s="85" t="s">
        <v>1289</v>
      </c>
      <c r="AF530" s="79" t="b">
        <v>0</v>
      </c>
      <c r="AG530" s="79" t="s">
        <v>1302</v>
      </c>
      <c r="AH530" s="79"/>
      <c r="AI530" s="85" t="s">
        <v>1289</v>
      </c>
      <c r="AJ530" s="79" t="b">
        <v>0</v>
      </c>
      <c r="AK530" s="79">
        <v>0</v>
      </c>
      <c r="AL530" s="85" t="s">
        <v>1289</v>
      </c>
      <c r="AM530" s="79" t="s">
        <v>1307</v>
      </c>
      <c r="AN530" s="79" t="b">
        <v>0</v>
      </c>
      <c r="AO530" s="85" t="s">
        <v>1259</v>
      </c>
      <c r="AP530" s="79" t="s">
        <v>176</v>
      </c>
      <c r="AQ530" s="79">
        <v>0</v>
      </c>
      <c r="AR530" s="79">
        <v>0</v>
      </c>
      <c r="AS530" s="79"/>
      <c r="AT530" s="79"/>
      <c r="AU530" s="79"/>
      <c r="AV530" s="79"/>
      <c r="AW530" s="79"/>
      <c r="AX530" s="79"/>
      <c r="AY530" s="79"/>
      <c r="AZ530" s="79"/>
      <c r="BA530">
        <v>23</v>
      </c>
      <c r="BB530" s="78" t="str">
        <f>REPLACE(INDEX(GroupVertices[Group],MATCH(Edges[[#This Row],[Vertex 1]],GroupVertices[Vertex],0)),1,1,"")</f>
        <v>2</v>
      </c>
      <c r="BC530" s="78" t="str">
        <f>REPLACE(INDEX(GroupVertices[Group],MATCH(Edges[[#This Row],[Vertex 2]],GroupVertices[Vertex],0)),1,1,"")</f>
        <v>1</v>
      </c>
      <c r="BD530" s="48">
        <v>0</v>
      </c>
      <c r="BE530" s="49">
        <v>0</v>
      </c>
      <c r="BF530" s="48">
        <v>0</v>
      </c>
      <c r="BG530" s="49">
        <v>0</v>
      </c>
      <c r="BH530" s="48">
        <v>0</v>
      </c>
      <c r="BI530" s="49">
        <v>0</v>
      </c>
      <c r="BJ530" s="48">
        <v>9</v>
      </c>
      <c r="BK530" s="49">
        <v>100</v>
      </c>
      <c r="BL530" s="48">
        <v>9</v>
      </c>
    </row>
    <row r="531" spans="1:64" ht="15">
      <c r="A531" s="64" t="s">
        <v>303</v>
      </c>
      <c r="B531" s="64" t="s">
        <v>292</v>
      </c>
      <c r="C531" s="65" t="s">
        <v>3752</v>
      </c>
      <c r="D531" s="66">
        <v>10</v>
      </c>
      <c r="E531" s="67" t="s">
        <v>136</v>
      </c>
      <c r="F531" s="68">
        <v>12</v>
      </c>
      <c r="G531" s="65"/>
      <c r="H531" s="69"/>
      <c r="I531" s="70"/>
      <c r="J531" s="70"/>
      <c r="K531" s="34" t="s">
        <v>66</v>
      </c>
      <c r="L531" s="77">
        <v>531</v>
      </c>
      <c r="M531" s="77"/>
      <c r="N531" s="72"/>
      <c r="O531" s="79" t="s">
        <v>418</v>
      </c>
      <c r="P531" s="81">
        <v>43545.61945601852</v>
      </c>
      <c r="Q531" s="79" t="s">
        <v>579</v>
      </c>
      <c r="R531" s="82" t="s">
        <v>661</v>
      </c>
      <c r="S531" s="79" t="s">
        <v>671</v>
      </c>
      <c r="T531" s="79"/>
      <c r="U531" s="79"/>
      <c r="V531" s="82" t="s">
        <v>825</v>
      </c>
      <c r="W531" s="81">
        <v>43545.61945601852</v>
      </c>
      <c r="X531" s="82" t="s">
        <v>1037</v>
      </c>
      <c r="Y531" s="79"/>
      <c r="Z531" s="79"/>
      <c r="AA531" s="85" t="s">
        <v>1260</v>
      </c>
      <c r="AB531" s="79"/>
      <c r="AC531" s="79" t="b">
        <v>0</v>
      </c>
      <c r="AD531" s="79">
        <v>0</v>
      </c>
      <c r="AE531" s="85" t="s">
        <v>1289</v>
      </c>
      <c r="AF531" s="79" t="b">
        <v>0</v>
      </c>
      <c r="AG531" s="79" t="s">
        <v>1302</v>
      </c>
      <c r="AH531" s="79"/>
      <c r="AI531" s="85" t="s">
        <v>1289</v>
      </c>
      <c r="AJ531" s="79" t="b">
        <v>0</v>
      </c>
      <c r="AK531" s="79">
        <v>0</v>
      </c>
      <c r="AL531" s="85" t="s">
        <v>1289</v>
      </c>
      <c r="AM531" s="79" t="s">
        <v>1307</v>
      </c>
      <c r="AN531" s="79" t="b">
        <v>0</v>
      </c>
      <c r="AO531" s="85" t="s">
        <v>1260</v>
      </c>
      <c r="AP531" s="79" t="s">
        <v>176</v>
      </c>
      <c r="AQ531" s="79">
        <v>0</v>
      </c>
      <c r="AR531" s="79">
        <v>0</v>
      </c>
      <c r="AS531" s="79"/>
      <c r="AT531" s="79"/>
      <c r="AU531" s="79"/>
      <c r="AV531" s="79"/>
      <c r="AW531" s="79"/>
      <c r="AX531" s="79"/>
      <c r="AY531" s="79"/>
      <c r="AZ531" s="79"/>
      <c r="BA531">
        <v>23</v>
      </c>
      <c r="BB531" s="78" t="str">
        <f>REPLACE(INDEX(GroupVertices[Group],MATCH(Edges[[#This Row],[Vertex 1]],GroupVertices[Vertex],0)),1,1,"")</f>
        <v>2</v>
      </c>
      <c r="BC531" s="78" t="str">
        <f>REPLACE(INDEX(GroupVertices[Group],MATCH(Edges[[#This Row],[Vertex 2]],GroupVertices[Vertex],0)),1,1,"")</f>
        <v>1</v>
      </c>
      <c r="BD531" s="48">
        <v>0</v>
      </c>
      <c r="BE531" s="49">
        <v>0</v>
      </c>
      <c r="BF531" s="48">
        <v>0</v>
      </c>
      <c r="BG531" s="49">
        <v>0</v>
      </c>
      <c r="BH531" s="48">
        <v>0</v>
      </c>
      <c r="BI531" s="49">
        <v>0</v>
      </c>
      <c r="BJ531" s="48">
        <v>10</v>
      </c>
      <c r="BK531" s="49">
        <v>100</v>
      </c>
      <c r="BL531" s="48">
        <v>10</v>
      </c>
    </row>
    <row r="532" spans="1:64" ht="15">
      <c r="A532" s="64" t="s">
        <v>303</v>
      </c>
      <c r="B532" s="64" t="s">
        <v>292</v>
      </c>
      <c r="C532" s="65" t="s">
        <v>3752</v>
      </c>
      <c r="D532" s="66">
        <v>10</v>
      </c>
      <c r="E532" s="67" t="s">
        <v>136</v>
      </c>
      <c r="F532" s="68">
        <v>12</v>
      </c>
      <c r="G532" s="65"/>
      <c r="H532" s="69"/>
      <c r="I532" s="70"/>
      <c r="J532" s="70"/>
      <c r="K532" s="34" t="s">
        <v>66</v>
      </c>
      <c r="L532" s="77">
        <v>532</v>
      </c>
      <c r="M532" s="77"/>
      <c r="N532" s="72"/>
      <c r="O532" s="79" t="s">
        <v>418</v>
      </c>
      <c r="P532" s="81">
        <v>43546.001122685186</v>
      </c>
      <c r="Q532" s="79" t="s">
        <v>451</v>
      </c>
      <c r="R532" s="82" t="s">
        <v>610</v>
      </c>
      <c r="S532" s="79" t="s">
        <v>677</v>
      </c>
      <c r="T532" s="79"/>
      <c r="U532" s="79"/>
      <c r="V532" s="82" t="s">
        <v>825</v>
      </c>
      <c r="W532" s="81">
        <v>43546.001122685186</v>
      </c>
      <c r="X532" s="82" t="s">
        <v>998</v>
      </c>
      <c r="Y532" s="79"/>
      <c r="Z532" s="79"/>
      <c r="AA532" s="85" t="s">
        <v>1221</v>
      </c>
      <c r="AB532" s="79"/>
      <c r="AC532" s="79" t="b">
        <v>0</v>
      </c>
      <c r="AD532" s="79">
        <v>0</v>
      </c>
      <c r="AE532" s="85" t="s">
        <v>1289</v>
      </c>
      <c r="AF532" s="79" t="b">
        <v>0</v>
      </c>
      <c r="AG532" s="79" t="s">
        <v>1302</v>
      </c>
      <c r="AH532" s="79"/>
      <c r="AI532" s="85" t="s">
        <v>1289</v>
      </c>
      <c r="AJ532" s="79" t="b">
        <v>0</v>
      </c>
      <c r="AK532" s="79">
        <v>3</v>
      </c>
      <c r="AL532" s="85" t="s">
        <v>1217</v>
      </c>
      <c r="AM532" s="79" t="s">
        <v>1304</v>
      </c>
      <c r="AN532" s="79" t="b">
        <v>0</v>
      </c>
      <c r="AO532" s="85" t="s">
        <v>1217</v>
      </c>
      <c r="AP532" s="79" t="s">
        <v>176</v>
      </c>
      <c r="AQ532" s="79">
        <v>0</v>
      </c>
      <c r="AR532" s="79">
        <v>0</v>
      </c>
      <c r="AS532" s="79"/>
      <c r="AT532" s="79"/>
      <c r="AU532" s="79"/>
      <c r="AV532" s="79"/>
      <c r="AW532" s="79"/>
      <c r="AX532" s="79"/>
      <c r="AY532" s="79"/>
      <c r="AZ532" s="79"/>
      <c r="BA532">
        <v>23</v>
      </c>
      <c r="BB532" s="78" t="str">
        <f>REPLACE(INDEX(GroupVertices[Group],MATCH(Edges[[#This Row],[Vertex 1]],GroupVertices[Vertex],0)),1,1,"")</f>
        <v>2</v>
      </c>
      <c r="BC532" s="78" t="str">
        <f>REPLACE(INDEX(GroupVertices[Group],MATCH(Edges[[#This Row],[Vertex 2]],GroupVertices[Vertex],0)),1,1,"")</f>
        <v>1</v>
      </c>
      <c r="BD532" s="48"/>
      <c r="BE532" s="49"/>
      <c r="BF532" s="48"/>
      <c r="BG532" s="49"/>
      <c r="BH532" s="48"/>
      <c r="BI532" s="49"/>
      <c r="BJ532" s="48"/>
      <c r="BK532" s="49"/>
      <c r="BL532" s="48"/>
    </row>
    <row r="533" spans="1:64" ht="15">
      <c r="A533" s="64" t="s">
        <v>303</v>
      </c>
      <c r="B533" s="64" t="s">
        <v>309</v>
      </c>
      <c r="C533" s="65" t="s">
        <v>3751</v>
      </c>
      <c r="D533" s="66">
        <v>8.833333333333332</v>
      </c>
      <c r="E533" s="67" t="s">
        <v>136</v>
      </c>
      <c r="F533" s="68">
        <v>15.833333333333332</v>
      </c>
      <c r="G533" s="65"/>
      <c r="H533" s="69"/>
      <c r="I533" s="70"/>
      <c r="J533" s="70"/>
      <c r="K533" s="34" t="s">
        <v>66</v>
      </c>
      <c r="L533" s="77">
        <v>533</v>
      </c>
      <c r="M533" s="77"/>
      <c r="N533" s="72"/>
      <c r="O533" s="79" t="s">
        <v>418</v>
      </c>
      <c r="P533" s="81">
        <v>43546.001122685186</v>
      </c>
      <c r="Q533" s="79" t="s">
        <v>451</v>
      </c>
      <c r="R533" s="82" t="s">
        <v>610</v>
      </c>
      <c r="S533" s="79" t="s">
        <v>677</v>
      </c>
      <c r="T533" s="79"/>
      <c r="U533" s="79"/>
      <c r="V533" s="82" t="s">
        <v>825</v>
      </c>
      <c r="W533" s="81">
        <v>43546.001122685186</v>
      </c>
      <c r="X533" s="82" t="s">
        <v>998</v>
      </c>
      <c r="Y533" s="79"/>
      <c r="Z533" s="79"/>
      <c r="AA533" s="85" t="s">
        <v>1221</v>
      </c>
      <c r="AB533" s="79"/>
      <c r="AC533" s="79" t="b">
        <v>0</v>
      </c>
      <c r="AD533" s="79">
        <v>0</v>
      </c>
      <c r="AE533" s="85" t="s">
        <v>1289</v>
      </c>
      <c r="AF533" s="79" t="b">
        <v>0</v>
      </c>
      <c r="AG533" s="79" t="s">
        <v>1302</v>
      </c>
      <c r="AH533" s="79"/>
      <c r="AI533" s="85" t="s">
        <v>1289</v>
      </c>
      <c r="AJ533" s="79" t="b">
        <v>0</v>
      </c>
      <c r="AK533" s="79">
        <v>3</v>
      </c>
      <c r="AL533" s="85" t="s">
        <v>1217</v>
      </c>
      <c r="AM533" s="79" t="s">
        <v>1304</v>
      </c>
      <c r="AN533" s="79" t="b">
        <v>0</v>
      </c>
      <c r="AO533" s="85" t="s">
        <v>1217</v>
      </c>
      <c r="AP533" s="79" t="s">
        <v>176</v>
      </c>
      <c r="AQ533" s="79">
        <v>0</v>
      </c>
      <c r="AR533" s="79">
        <v>0</v>
      </c>
      <c r="AS533" s="79"/>
      <c r="AT533" s="79"/>
      <c r="AU533" s="79"/>
      <c r="AV533" s="79"/>
      <c r="AW533" s="79"/>
      <c r="AX533" s="79"/>
      <c r="AY533" s="79"/>
      <c r="AZ533" s="79"/>
      <c r="BA533">
        <v>6</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303</v>
      </c>
      <c r="B534" s="64" t="s">
        <v>292</v>
      </c>
      <c r="C534" s="65" t="s">
        <v>3752</v>
      </c>
      <c r="D534" s="66">
        <v>10</v>
      </c>
      <c r="E534" s="67" t="s">
        <v>136</v>
      </c>
      <c r="F534" s="68">
        <v>12</v>
      </c>
      <c r="G534" s="65"/>
      <c r="H534" s="69"/>
      <c r="I534" s="70"/>
      <c r="J534" s="70"/>
      <c r="K534" s="34" t="s">
        <v>66</v>
      </c>
      <c r="L534" s="77">
        <v>534</v>
      </c>
      <c r="M534" s="77"/>
      <c r="N534" s="72"/>
      <c r="O534" s="79" t="s">
        <v>418</v>
      </c>
      <c r="P534" s="81">
        <v>43552.693506944444</v>
      </c>
      <c r="Q534" s="79" t="s">
        <v>580</v>
      </c>
      <c r="R534" s="82" t="s">
        <v>611</v>
      </c>
      <c r="S534" s="79" t="s">
        <v>671</v>
      </c>
      <c r="T534" s="79"/>
      <c r="U534" s="79"/>
      <c r="V534" s="82" t="s">
        <v>825</v>
      </c>
      <c r="W534" s="81">
        <v>43552.693506944444</v>
      </c>
      <c r="X534" s="82" t="s">
        <v>1038</v>
      </c>
      <c r="Y534" s="79"/>
      <c r="Z534" s="79"/>
      <c r="AA534" s="85" t="s">
        <v>1261</v>
      </c>
      <c r="AB534" s="79"/>
      <c r="AC534" s="79" t="b">
        <v>0</v>
      </c>
      <c r="AD534" s="79">
        <v>0</v>
      </c>
      <c r="AE534" s="85" t="s">
        <v>1289</v>
      </c>
      <c r="AF534" s="79" t="b">
        <v>0</v>
      </c>
      <c r="AG534" s="79" t="s">
        <v>1302</v>
      </c>
      <c r="AH534" s="79"/>
      <c r="AI534" s="85" t="s">
        <v>1289</v>
      </c>
      <c r="AJ534" s="79" t="b">
        <v>0</v>
      </c>
      <c r="AK534" s="79">
        <v>0</v>
      </c>
      <c r="AL534" s="85" t="s">
        <v>1289</v>
      </c>
      <c r="AM534" s="79" t="s">
        <v>1304</v>
      </c>
      <c r="AN534" s="79" t="b">
        <v>0</v>
      </c>
      <c r="AO534" s="85" t="s">
        <v>1261</v>
      </c>
      <c r="AP534" s="79" t="s">
        <v>176</v>
      </c>
      <c r="AQ534" s="79">
        <v>0</v>
      </c>
      <c r="AR534" s="79">
        <v>0</v>
      </c>
      <c r="AS534" s="79"/>
      <c r="AT534" s="79"/>
      <c r="AU534" s="79"/>
      <c r="AV534" s="79"/>
      <c r="AW534" s="79"/>
      <c r="AX534" s="79"/>
      <c r="AY534" s="79"/>
      <c r="AZ534" s="79"/>
      <c r="BA534">
        <v>23</v>
      </c>
      <c r="BB534" s="78" t="str">
        <f>REPLACE(INDEX(GroupVertices[Group],MATCH(Edges[[#This Row],[Vertex 1]],GroupVertices[Vertex],0)),1,1,"")</f>
        <v>2</v>
      </c>
      <c r="BC534" s="78" t="str">
        <f>REPLACE(INDEX(GroupVertices[Group],MATCH(Edges[[#This Row],[Vertex 2]],GroupVertices[Vertex],0)),1,1,"")</f>
        <v>1</v>
      </c>
      <c r="BD534" s="48">
        <v>0</v>
      </c>
      <c r="BE534" s="49">
        <v>0</v>
      </c>
      <c r="BF534" s="48">
        <v>1</v>
      </c>
      <c r="BG534" s="49">
        <v>10</v>
      </c>
      <c r="BH534" s="48">
        <v>0</v>
      </c>
      <c r="BI534" s="49">
        <v>0</v>
      </c>
      <c r="BJ534" s="48">
        <v>9</v>
      </c>
      <c r="BK534" s="49">
        <v>90</v>
      </c>
      <c r="BL534" s="48">
        <v>10</v>
      </c>
    </row>
    <row r="535" spans="1:64" ht="15">
      <c r="A535" s="64" t="s">
        <v>303</v>
      </c>
      <c r="B535" s="64" t="s">
        <v>292</v>
      </c>
      <c r="C535" s="65" t="s">
        <v>3752</v>
      </c>
      <c r="D535" s="66">
        <v>10</v>
      </c>
      <c r="E535" s="67" t="s">
        <v>136</v>
      </c>
      <c r="F535" s="68">
        <v>12</v>
      </c>
      <c r="G535" s="65"/>
      <c r="H535" s="69"/>
      <c r="I535" s="70"/>
      <c r="J535" s="70"/>
      <c r="K535" s="34" t="s">
        <v>66</v>
      </c>
      <c r="L535" s="77">
        <v>535</v>
      </c>
      <c r="M535" s="77"/>
      <c r="N535" s="72"/>
      <c r="O535" s="79" t="s">
        <v>418</v>
      </c>
      <c r="P535" s="81">
        <v>43559.60869212963</v>
      </c>
      <c r="Q535" s="79" t="s">
        <v>581</v>
      </c>
      <c r="R535" s="82" t="s">
        <v>662</v>
      </c>
      <c r="S535" s="79" t="s">
        <v>671</v>
      </c>
      <c r="T535" s="79"/>
      <c r="U535" s="82" t="s">
        <v>743</v>
      </c>
      <c r="V535" s="82" t="s">
        <v>743</v>
      </c>
      <c r="W535" s="81">
        <v>43559.60869212963</v>
      </c>
      <c r="X535" s="82" t="s">
        <v>1039</v>
      </c>
      <c r="Y535" s="79"/>
      <c r="Z535" s="79"/>
      <c r="AA535" s="85" t="s">
        <v>1262</v>
      </c>
      <c r="AB535" s="79"/>
      <c r="AC535" s="79" t="b">
        <v>0</v>
      </c>
      <c r="AD535" s="79">
        <v>1</v>
      </c>
      <c r="AE535" s="85" t="s">
        <v>1289</v>
      </c>
      <c r="AF535" s="79" t="b">
        <v>0</v>
      </c>
      <c r="AG535" s="79" t="s">
        <v>1302</v>
      </c>
      <c r="AH535" s="79"/>
      <c r="AI535" s="85" t="s">
        <v>1289</v>
      </c>
      <c r="AJ535" s="79" t="b">
        <v>0</v>
      </c>
      <c r="AK535" s="79">
        <v>1</v>
      </c>
      <c r="AL535" s="85" t="s">
        <v>1289</v>
      </c>
      <c r="AM535" s="79" t="s">
        <v>1307</v>
      </c>
      <c r="AN535" s="79" t="b">
        <v>0</v>
      </c>
      <c r="AO535" s="85" t="s">
        <v>1262</v>
      </c>
      <c r="AP535" s="79" t="s">
        <v>176</v>
      </c>
      <c r="AQ535" s="79">
        <v>0</v>
      </c>
      <c r="AR535" s="79">
        <v>0</v>
      </c>
      <c r="AS535" s="79"/>
      <c r="AT535" s="79"/>
      <c r="AU535" s="79"/>
      <c r="AV535" s="79"/>
      <c r="AW535" s="79"/>
      <c r="AX535" s="79"/>
      <c r="AY535" s="79"/>
      <c r="AZ535" s="79"/>
      <c r="BA535">
        <v>23</v>
      </c>
      <c r="BB535" s="78" t="str">
        <f>REPLACE(INDEX(GroupVertices[Group],MATCH(Edges[[#This Row],[Vertex 1]],GroupVertices[Vertex],0)),1,1,"")</f>
        <v>2</v>
      </c>
      <c r="BC535" s="78" t="str">
        <f>REPLACE(INDEX(GroupVertices[Group],MATCH(Edges[[#This Row],[Vertex 2]],GroupVertices[Vertex],0)),1,1,"")</f>
        <v>1</v>
      </c>
      <c r="BD535" s="48">
        <v>0</v>
      </c>
      <c r="BE535" s="49">
        <v>0</v>
      </c>
      <c r="BF535" s="48">
        <v>2</v>
      </c>
      <c r="BG535" s="49">
        <v>28.571428571428573</v>
      </c>
      <c r="BH535" s="48">
        <v>0</v>
      </c>
      <c r="BI535" s="49">
        <v>0</v>
      </c>
      <c r="BJ535" s="48">
        <v>5</v>
      </c>
      <c r="BK535" s="49">
        <v>71.42857142857143</v>
      </c>
      <c r="BL535" s="48">
        <v>7</v>
      </c>
    </row>
    <row r="536" spans="1:64" ht="15">
      <c r="A536" s="64" t="s">
        <v>303</v>
      </c>
      <c r="B536" s="64" t="s">
        <v>292</v>
      </c>
      <c r="C536" s="65" t="s">
        <v>3752</v>
      </c>
      <c r="D536" s="66">
        <v>10</v>
      </c>
      <c r="E536" s="67" t="s">
        <v>136</v>
      </c>
      <c r="F536" s="68">
        <v>12</v>
      </c>
      <c r="G536" s="65"/>
      <c r="H536" s="69"/>
      <c r="I536" s="70"/>
      <c r="J536" s="70"/>
      <c r="K536" s="34" t="s">
        <v>66</v>
      </c>
      <c r="L536" s="77">
        <v>536</v>
      </c>
      <c r="M536" s="77"/>
      <c r="N536" s="72"/>
      <c r="O536" s="79" t="s">
        <v>418</v>
      </c>
      <c r="P536" s="81">
        <v>43565.10261574074</v>
      </c>
      <c r="Q536" s="79" t="s">
        <v>543</v>
      </c>
      <c r="R536" s="82" t="s">
        <v>652</v>
      </c>
      <c r="S536" s="79" t="s">
        <v>671</v>
      </c>
      <c r="T536" s="79" t="s">
        <v>721</v>
      </c>
      <c r="U536" s="79"/>
      <c r="V536" s="82" t="s">
        <v>825</v>
      </c>
      <c r="W536" s="81">
        <v>43565.10261574074</v>
      </c>
      <c r="X536" s="82" t="s">
        <v>988</v>
      </c>
      <c r="Y536" s="79"/>
      <c r="Z536" s="79"/>
      <c r="AA536" s="85" t="s">
        <v>1211</v>
      </c>
      <c r="AB536" s="79"/>
      <c r="AC536" s="79" t="b">
        <v>0</v>
      </c>
      <c r="AD536" s="79">
        <v>2</v>
      </c>
      <c r="AE536" s="85" t="s">
        <v>1289</v>
      </c>
      <c r="AF536" s="79" t="b">
        <v>0</v>
      </c>
      <c r="AG536" s="79" t="s">
        <v>1302</v>
      </c>
      <c r="AH536" s="79"/>
      <c r="AI536" s="85" t="s">
        <v>1289</v>
      </c>
      <c r="AJ536" s="79" t="b">
        <v>0</v>
      </c>
      <c r="AK536" s="79">
        <v>1</v>
      </c>
      <c r="AL536" s="85" t="s">
        <v>1289</v>
      </c>
      <c r="AM536" s="79" t="s">
        <v>1307</v>
      </c>
      <c r="AN536" s="79" t="b">
        <v>0</v>
      </c>
      <c r="AO536" s="85" t="s">
        <v>1211</v>
      </c>
      <c r="AP536" s="79" t="s">
        <v>176</v>
      </c>
      <c r="AQ536" s="79">
        <v>0</v>
      </c>
      <c r="AR536" s="79">
        <v>0</v>
      </c>
      <c r="AS536" s="79"/>
      <c r="AT536" s="79"/>
      <c r="AU536" s="79"/>
      <c r="AV536" s="79"/>
      <c r="AW536" s="79"/>
      <c r="AX536" s="79"/>
      <c r="AY536" s="79"/>
      <c r="AZ536" s="79"/>
      <c r="BA536">
        <v>23</v>
      </c>
      <c r="BB536" s="78" t="str">
        <f>REPLACE(INDEX(GroupVertices[Group],MATCH(Edges[[#This Row],[Vertex 1]],GroupVertices[Vertex],0)),1,1,"")</f>
        <v>2</v>
      </c>
      <c r="BC536" s="78" t="str">
        <f>REPLACE(INDEX(GroupVertices[Group],MATCH(Edges[[#This Row],[Vertex 2]],GroupVertices[Vertex],0)),1,1,"")</f>
        <v>1</v>
      </c>
      <c r="BD536" s="48"/>
      <c r="BE536" s="49"/>
      <c r="BF536" s="48"/>
      <c r="BG536" s="49"/>
      <c r="BH536" s="48"/>
      <c r="BI536" s="49"/>
      <c r="BJ536" s="48"/>
      <c r="BK536" s="49"/>
      <c r="BL536" s="48"/>
    </row>
    <row r="537" spans="1:64" ht="15">
      <c r="A537" s="64" t="s">
        <v>303</v>
      </c>
      <c r="B537" s="64" t="s">
        <v>309</v>
      </c>
      <c r="C537" s="65" t="s">
        <v>3751</v>
      </c>
      <c r="D537" s="66">
        <v>8.833333333333332</v>
      </c>
      <c r="E537" s="67" t="s">
        <v>136</v>
      </c>
      <c r="F537" s="68">
        <v>15.833333333333332</v>
      </c>
      <c r="G537" s="65"/>
      <c r="H537" s="69"/>
      <c r="I537" s="70"/>
      <c r="J537" s="70"/>
      <c r="K537" s="34" t="s">
        <v>66</v>
      </c>
      <c r="L537" s="77">
        <v>537</v>
      </c>
      <c r="M537" s="77"/>
      <c r="N537" s="72"/>
      <c r="O537" s="79" t="s">
        <v>418</v>
      </c>
      <c r="P537" s="81">
        <v>43565.10261574074</v>
      </c>
      <c r="Q537" s="79" t="s">
        <v>543</v>
      </c>
      <c r="R537" s="82" t="s">
        <v>652</v>
      </c>
      <c r="S537" s="79" t="s">
        <v>671</v>
      </c>
      <c r="T537" s="79" t="s">
        <v>721</v>
      </c>
      <c r="U537" s="79"/>
      <c r="V537" s="82" t="s">
        <v>825</v>
      </c>
      <c r="W537" s="81">
        <v>43565.10261574074</v>
      </c>
      <c r="X537" s="82" t="s">
        <v>988</v>
      </c>
      <c r="Y537" s="79"/>
      <c r="Z537" s="79"/>
      <c r="AA537" s="85" t="s">
        <v>1211</v>
      </c>
      <c r="AB537" s="79"/>
      <c r="AC537" s="79" t="b">
        <v>0</v>
      </c>
      <c r="AD537" s="79">
        <v>2</v>
      </c>
      <c r="AE537" s="85" t="s">
        <v>1289</v>
      </c>
      <c r="AF537" s="79" t="b">
        <v>0</v>
      </c>
      <c r="AG537" s="79" t="s">
        <v>1302</v>
      </c>
      <c r="AH537" s="79"/>
      <c r="AI537" s="85" t="s">
        <v>1289</v>
      </c>
      <c r="AJ537" s="79" t="b">
        <v>0</v>
      </c>
      <c r="AK537" s="79">
        <v>1</v>
      </c>
      <c r="AL537" s="85" t="s">
        <v>1289</v>
      </c>
      <c r="AM537" s="79" t="s">
        <v>1307</v>
      </c>
      <c r="AN537" s="79" t="b">
        <v>0</v>
      </c>
      <c r="AO537" s="85" t="s">
        <v>1211</v>
      </c>
      <c r="AP537" s="79" t="s">
        <v>176</v>
      </c>
      <c r="AQ537" s="79">
        <v>0</v>
      </c>
      <c r="AR537" s="79">
        <v>0</v>
      </c>
      <c r="AS537" s="79"/>
      <c r="AT537" s="79"/>
      <c r="AU537" s="79"/>
      <c r="AV537" s="79"/>
      <c r="AW537" s="79"/>
      <c r="AX537" s="79"/>
      <c r="AY537" s="79"/>
      <c r="AZ537" s="79"/>
      <c r="BA537">
        <v>6</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303</v>
      </c>
      <c r="B538" s="64" t="s">
        <v>292</v>
      </c>
      <c r="C538" s="65" t="s">
        <v>3752</v>
      </c>
      <c r="D538" s="66">
        <v>10</v>
      </c>
      <c r="E538" s="67" t="s">
        <v>136</v>
      </c>
      <c r="F538" s="68">
        <v>12</v>
      </c>
      <c r="G538" s="65"/>
      <c r="H538" s="69"/>
      <c r="I538" s="70"/>
      <c r="J538" s="70"/>
      <c r="K538" s="34" t="s">
        <v>66</v>
      </c>
      <c r="L538" s="77">
        <v>538</v>
      </c>
      <c r="M538" s="77"/>
      <c r="N538" s="72"/>
      <c r="O538" s="79" t="s">
        <v>418</v>
      </c>
      <c r="P538" s="81">
        <v>43565.45648148148</v>
      </c>
      <c r="Q538" s="79" t="s">
        <v>582</v>
      </c>
      <c r="R538" s="82" t="s">
        <v>616</v>
      </c>
      <c r="S538" s="79" t="s">
        <v>671</v>
      </c>
      <c r="T538" s="79"/>
      <c r="U538" s="82" t="s">
        <v>744</v>
      </c>
      <c r="V538" s="82" t="s">
        <v>744</v>
      </c>
      <c r="W538" s="81">
        <v>43565.45648148148</v>
      </c>
      <c r="X538" s="82" t="s">
        <v>1040</v>
      </c>
      <c r="Y538" s="79"/>
      <c r="Z538" s="79"/>
      <c r="AA538" s="85" t="s">
        <v>1263</v>
      </c>
      <c r="AB538" s="79"/>
      <c r="AC538" s="79" t="b">
        <v>0</v>
      </c>
      <c r="AD538" s="79">
        <v>2</v>
      </c>
      <c r="AE538" s="85" t="s">
        <v>1289</v>
      </c>
      <c r="AF538" s="79" t="b">
        <v>0</v>
      </c>
      <c r="AG538" s="79" t="s">
        <v>1302</v>
      </c>
      <c r="AH538" s="79"/>
      <c r="AI538" s="85" t="s">
        <v>1289</v>
      </c>
      <c r="AJ538" s="79" t="b">
        <v>0</v>
      </c>
      <c r="AK538" s="79">
        <v>3</v>
      </c>
      <c r="AL538" s="85" t="s">
        <v>1289</v>
      </c>
      <c r="AM538" s="79" t="s">
        <v>1304</v>
      </c>
      <c r="AN538" s="79" t="b">
        <v>0</v>
      </c>
      <c r="AO538" s="85" t="s">
        <v>1263</v>
      </c>
      <c r="AP538" s="79" t="s">
        <v>176</v>
      </c>
      <c r="AQ538" s="79">
        <v>0</v>
      </c>
      <c r="AR538" s="79">
        <v>0</v>
      </c>
      <c r="AS538" s="79"/>
      <c r="AT538" s="79"/>
      <c r="AU538" s="79"/>
      <c r="AV538" s="79"/>
      <c r="AW538" s="79"/>
      <c r="AX538" s="79"/>
      <c r="AY538" s="79"/>
      <c r="AZ538" s="79"/>
      <c r="BA538">
        <v>23</v>
      </c>
      <c r="BB538" s="78" t="str">
        <f>REPLACE(INDEX(GroupVertices[Group],MATCH(Edges[[#This Row],[Vertex 1]],GroupVertices[Vertex],0)),1,1,"")</f>
        <v>2</v>
      </c>
      <c r="BC538" s="78" t="str">
        <f>REPLACE(INDEX(GroupVertices[Group],MATCH(Edges[[#This Row],[Vertex 2]],GroupVertices[Vertex],0)),1,1,"")</f>
        <v>1</v>
      </c>
      <c r="BD538" s="48"/>
      <c r="BE538" s="49"/>
      <c r="BF538" s="48"/>
      <c r="BG538" s="49"/>
      <c r="BH538" s="48"/>
      <c r="BI538" s="49"/>
      <c r="BJ538" s="48"/>
      <c r="BK538" s="49"/>
      <c r="BL538" s="48"/>
    </row>
    <row r="539" spans="1:64" ht="15">
      <c r="A539" s="64" t="s">
        <v>303</v>
      </c>
      <c r="B539" s="64" t="s">
        <v>381</v>
      </c>
      <c r="C539" s="65" t="s">
        <v>3747</v>
      </c>
      <c r="D539" s="66">
        <v>3</v>
      </c>
      <c r="E539" s="67" t="s">
        <v>132</v>
      </c>
      <c r="F539" s="68">
        <v>35</v>
      </c>
      <c r="G539" s="65"/>
      <c r="H539" s="69"/>
      <c r="I539" s="70"/>
      <c r="J539" s="70"/>
      <c r="K539" s="34" t="s">
        <v>65</v>
      </c>
      <c r="L539" s="77">
        <v>539</v>
      </c>
      <c r="M539" s="77"/>
      <c r="N539" s="72"/>
      <c r="O539" s="79" t="s">
        <v>418</v>
      </c>
      <c r="P539" s="81">
        <v>43565.45648148148</v>
      </c>
      <c r="Q539" s="79" t="s">
        <v>582</v>
      </c>
      <c r="R539" s="82" t="s">
        <v>616</v>
      </c>
      <c r="S539" s="79" t="s">
        <v>671</v>
      </c>
      <c r="T539" s="79"/>
      <c r="U539" s="82" t="s">
        <v>744</v>
      </c>
      <c r="V539" s="82" t="s">
        <v>744</v>
      </c>
      <c r="W539" s="81">
        <v>43565.45648148148</v>
      </c>
      <c r="X539" s="82" t="s">
        <v>1040</v>
      </c>
      <c r="Y539" s="79"/>
      <c r="Z539" s="79"/>
      <c r="AA539" s="85" t="s">
        <v>1263</v>
      </c>
      <c r="AB539" s="79"/>
      <c r="AC539" s="79" t="b">
        <v>0</v>
      </c>
      <c r="AD539" s="79">
        <v>2</v>
      </c>
      <c r="AE539" s="85" t="s">
        <v>1289</v>
      </c>
      <c r="AF539" s="79" t="b">
        <v>0</v>
      </c>
      <c r="AG539" s="79" t="s">
        <v>1302</v>
      </c>
      <c r="AH539" s="79"/>
      <c r="AI539" s="85" t="s">
        <v>1289</v>
      </c>
      <c r="AJ539" s="79" t="b">
        <v>0</v>
      </c>
      <c r="AK539" s="79">
        <v>3</v>
      </c>
      <c r="AL539" s="85" t="s">
        <v>1289</v>
      </c>
      <c r="AM539" s="79" t="s">
        <v>1304</v>
      </c>
      <c r="AN539" s="79" t="b">
        <v>0</v>
      </c>
      <c r="AO539" s="85" t="s">
        <v>1263</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2</v>
      </c>
      <c r="BC539" s="78" t="str">
        <f>REPLACE(INDEX(GroupVertices[Group],MATCH(Edges[[#This Row],[Vertex 2]],GroupVertices[Vertex],0)),1,1,"")</f>
        <v>3</v>
      </c>
      <c r="BD539" s="48">
        <v>1</v>
      </c>
      <c r="BE539" s="49">
        <v>4</v>
      </c>
      <c r="BF539" s="48">
        <v>0</v>
      </c>
      <c r="BG539" s="49">
        <v>0</v>
      </c>
      <c r="BH539" s="48">
        <v>0</v>
      </c>
      <c r="BI539" s="49">
        <v>0</v>
      </c>
      <c r="BJ539" s="48">
        <v>24</v>
      </c>
      <c r="BK539" s="49">
        <v>96</v>
      </c>
      <c r="BL539" s="48">
        <v>25</v>
      </c>
    </row>
    <row r="540" spans="1:64" ht="15">
      <c r="A540" s="64" t="s">
        <v>303</v>
      </c>
      <c r="B540" s="64" t="s">
        <v>380</v>
      </c>
      <c r="C540" s="65" t="s">
        <v>3747</v>
      </c>
      <c r="D540" s="66">
        <v>3</v>
      </c>
      <c r="E540" s="67" t="s">
        <v>132</v>
      </c>
      <c r="F540" s="68">
        <v>35</v>
      </c>
      <c r="G540" s="65"/>
      <c r="H540" s="69"/>
      <c r="I540" s="70"/>
      <c r="J540" s="70"/>
      <c r="K540" s="34" t="s">
        <v>65</v>
      </c>
      <c r="L540" s="77">
        <v>540</v>
      </c>
      <c r="M540" s="77"/>
      <c r="N540" s="72"/>
      <c r="O540" s="79" t="s">
        <v>418</v>
      </c>
      <c r="P540" s="81">
        <v>43565.45648148148</v>
      </c>
      <c r="Q540" s="79" t="s">
        <v>582</v>
      </c>
      <c r="R540" s="82" t="s">
        <v>616</v>
      </c>
      <c r="S540" s="79" t="s">
        <v>671</v>
      </c>
      <c r="T540" s="79"/>
      <c r="U540" s="82" t="s">
        <v>744</v>
      </c>
      <c r="V540" s="82" t="s">
        <v>744</v>
      </c>
      <c r="W540" s="81">
        <v>43565.45648148148</v>
      </c>
      <c r="X540" s="82" t="s">
        <v>1040</v>
      </c>
      <c r="Y540" s="79"/>
      <c r="Z540" s="79"/>
      <c r="AA540" s="85" t="s">
        <v>1263</v>
      </c>
      <c r="AB540" s="79"/>
      <c r="AC540" s="79" t="b">
        <v>0</v>
      </c>
      <c r="AD540" s="79">
        <v>2</v>
      </c>
      <c r="AE540" s="85" t="s">
        <v>1289</v>
      </c>
      <c r="AF540" s="79" t="b">
        <v>0</v>
      </c>
      <c r="AG540" s="79" t="s">
        <v>1302</v>
      </c>
      <c r="AH540" s="79"/>
      <c r="AI540" s="85" t="s">
        <v>1289</v>
      </c>
      <c r="AJ540" s="79" t="b">
        <v>0</v>
      </c>
      <c r="AK540" s="79">
        <v>3</v>
      </c>
      <c r="AL540" s="85" t="s">
        <v>1289</v>
      </c>
      <c r="AM540" s="79" t="s">
        <v>1304</v>
      </c>
      <c r="AN540" s="79" t="b">
        <v>0</v>
      </c>
      <c r="AO540" s="85" t="s">
        <v>1263</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2</v>
      </c>
      <c r="BC540" s="78" t="str">
        <f>REPLACE(INDEX(GroupVertices[Group],MATCH(Edges[[#This Row],[Vertex 2]],GroupVertices[Vertex],0)),1,1,"")</f>
        <v>3</v>
      </c>
      <c r="BD540" s="48"/>
      <c r="BE540" s="49"/>
      <c r="BF540" s="48"/>
      <c r="BG540" s="49"/>
      <c r="BH540" s="48"/>
      <c r="BI540" s="49"/>
      <c r="BJ540" s="48"/>
      <c r="BK540" s="49"/>
      <c r="BL540" s="48"/>
    </row>
    <row r="541" spans="1:64" ht="15">
      <c r="A541" s="64" t="s">
        <v>303</v>
      </c>
      <c r="B541" s="64" t="s">
        <v>292</v>
      </c>
      <c r="C541" s="65" t="s">
        <v>3752</v>
      </c>
      <c r="D541" s="66">
        <v>10</v>
      </c>
      <c r="E541" s="67" t="s">
        <v>136</v>
      </c>
      <c r="F541" s="68">
        <v>12</v>
      </c>
      <c r="G541" s="65"/>
      <c r="H541" s="69"/>
      <c r="I541" s="70"/>
      <c r="J541" s="70"/>
      <c r="K541" s="34" t="s">
        <v>66</v>
      </c>
      <c r="L541" s="77">
        <v>541</v>
      </c>
      <c r="M541" s="77"/>
      <c r="N541" s="72"/>
      <c r="O541" s="79" t="s">
        <v>418</v>
      </c>
      <c r="P541" s="81">
        <v>43566.864849537036</v>
      </c>
      <c r="Q541" s="79" t="s">
        <v>583</v>
      </c>
      <c r="R541" s="82" t="s">
        <v>621</v>
      </c>
      <c r="S541" s="79" t="s">
        <v>671</v>
      </c>
      <c r="T541" s="79" t="s">
        <v>713</v>
      </c>
      <c r="U541" s="79"/>
      <c r="V541" s="82" t="s">
        <v>825</v>
      </c>
      <c r="W541" s="81">
        <v>43566.864849537036</v>
      </c>
      <c r="X541" s="82" t="s">
        <v>1041</v>
      </c>
      <c r="Y541" s="79"/>
      <c r="Z541" s="79"/>
      <c r="AA541" s="85" t="s">
        <v>1264</v>
      </c>
      <c r="AB541" s="79"/>
      <c r="AC541" s="79" t="b">
        <v>0</v>
      </c>
      <c r="AD541" s="79">
        <v>1</v>
      </c>
      <c r="AE541" s="85" t="s">
        <v>1289</v>
      </c>
      <c r="AF541" s="79" t="b">
        <v>0</v>
      </c>
      <c r="AG541" s="79" t="s">
        <v>1300</v>
      </c>
      <c r="AH541" s="79"/>
      <c r="AI541" s="85" t="s">
        <v>1289</v>
      </c>
      <c r="AJ541" s="79" t="b">
        <v>0</v>
      </c>
      <c r="AK541" s="79">
        <v>2</v>
      </c>
      <c r="AL541" s="85" t="s">
        <v>1289</v>
      </c>
      <c r="AM541" s="79" t="s">
        <v>1307</v>
      </c>
      <c r="AN541" s="79" t="b">
        <v>0</v>
      </c>
      <c r="AO541" s="85" t="s">
        <v>1264</v>
      </c>
      <c r="AP541" s="79" t="s">
        <v>176</v>
      </c>
      <c r="AQ541" s="79">
        <v>0</v>
      </c>
      <c r="AR541" s="79">
        <v>0</v>
      </c>
      <c r="AS541" s="79"/>
      <c r="AT541" s="79"/>
      <c r="AU541" s="79"/>
      <c r="AV541" s="79"/>
      <c r="AW541" s="79"/>
      <c r="AX541" s="79"/>
      <c r="AY541" s="79"/>
      <c r="AZ541" s="79"/>
      <c r="BA541">
        <v>23</v>
      </c>
      <c r="BB541" s="78" t="str">
        <f>REPLACE(INDEX(GroupVertices[Group],MATCH(Edges[[#This Row],[Vertex 1]],GroupVertices[Vertex],0)),1,1,"")</f>
        <v>2</v>
      </c>
      <c r="BC541" s="78" t="str">
        <f>REPLACE(INDEX(GroupVertices[Group],MATCH(Edges[[#This Row],[Vertex 2]],GroupVertices[Vertex],0)),1,1,"")</f>
        <v>1</v>
      </c>
      <c r="BD541" s="48">
        <v>0</v>
      </c>
      <c r="BE541" s="49">
        <v>0</v>
      </c>
      <c r="BF541" s="48">
        <v>0</v>
      </c>
      <c r="BG541" s="49">
        <v>0</v>
      </c>
      <c r="BH541" s="48">
        <v>0</v>
      </c>
      <c r="BI541" s="49">
        <v>0</v>
      </c>
      <c r="BJ541" s="48">
        <v>10</v>
      </c>
      <c r="BK541" s="49">
        <v>100</v>
      </c>
      <c r="BL541" s="48">
        <v>10</v>
      </c>
    </row>
    <row r="542" spans="1:64" ht="15">
      <c r="A542" s="64" t="s">
        <v>303</v>
      </c>
      <c r="B542" s="64" t="s">
        <v>292</v>
      </c>
      <c r="C542" s="65" t="s">
        <v>3752</v>
      </c>
      <c r="D542" s="66">
        <v>10</v>
      </c>
      <c r="E542" s="67" t="s">
        <v>136</v>
      </c>
      <c r="F542" s="68">
        <v>12</v>
      </c>
      <c r="G542" s="65"/>
      <c r="H542" s="69"/>
      <c r="I542" s="70"/>
      <c r="J542" s="70"/>
      <c r="K542" s="34" t="s">
        <v>66</v>
      </c>
      <c r="L542" s="77">
        <v>542</v>
      </c>
      <c r="M542" s="77"/>
      <c r="N542" s="72"/>
      <c r="O542" s="79" t="s">
        <v>418</v>
      </c>
      <c r="P542" s="81">
        <v>43572.88018518518</v>
      </c>
      <c r="Q542" s="79" t="s">
        <v>488</v>
      </c>
      <c r="R542" s="79"/>
      <c r="S542" s="79"/>
      <c r="T542" s="79"/>
      <c r="U542" s="79"/>
      <c r="V542" s="82" t="s">
        <v>825</v>
      </c>
      <c r="W542" s="81">
        <v>43572.88018518518</v>
      </c>
      <c r="X542" s="82" t="s">
        <v>991</v>
      </c>
      <c r="Y542" s="79"/>
      <c r="Z542" s="79"/>
      <c r="AA542" s="85" t="s">
        <v>1214</v>
      </c>
      <c r="AB542" s="79"/>
      <c r="AC542" s="79" t="b">
        <v>0</v>
      </c>
      <c r="AD542" s="79">
        <v>0</v>
      </c>
      <c r="AE542" s="85" t="s">
        <v>1289</v>
      </c>
      <c r="AF542" s="79" t="b">
        <v>0</v>
      </c>
      <c r="AG542" s="79" t="s">
        <v>1302</v>
      </c>
      <c r="AH542" s="79"/>
      <c r="AI542" s="85" t="s">
        <v>1289</v>
      </c>
      <c r="AJ542" s="79" t="b">
        <v>0</v>
      </c>
      <c r="AK542" s="79">
        <v>3</v>
      </c>
      <c r="AL542" s="85" t="s">
        <v>1212</v>
      </c>
      <c r="AM542" s="79" t="s">
        <v>1304</v>
      </c>
      <c r="AN542" s="79" t="b">
        <v>0</v>
      </c>
      <c r="AO542" s="85" t="s">
        <v>1212</v>
      </c>
      <c r="AP542" s="79" t="s">
        <v>176</v>
      </c>
      <c r="AQ542" s="79">
        <v>0</v>
      </c>
      <c r="AR542" s="79">
        <v>0</v>
      </c>
      <c r="AS542" s="79"/>
      <c r="AT542" s="79"/>
      <c r="AU542" s="79"/>
      <c r="AV542" s="79"/>
      <c r="AW542" s="79"/>
      <c r="AX542" s="79"/>
      <c r="AY542" s="79"/>
      <c r="AZ542" s="79"/>
      <c r="BA542">
        <v>23</v>
      </c>
      <c r="BB542" s="78" t="str">
        <f>REPLACE(INDEX(GroupVertices[Group],MATCH(Edges[[#This Row],[Vertex 1]],GroupVertices[Vertex],0)),1,1,"")</f>
        <v>2</v>
      </c>
      <c r="BC542" s="78" t="str">
        <f>REPLACE(INDEX(GroupVertices[Group],MATCH(Edges[[#This Row],[Vertex 2]],GroupVertices[Vertex],0)),1,1,"")</f>
        <v>1</v>
      </c>
      <c r="BD542" s="48"/>
      <c r="BE542" s="49"/>
      <c r="BF542" s="48"/>
      <c r="BG542" s="49"/>
      <c r="BH542" s="48"/>
      <c r="BI542" s="49"/>
      <c r="BJ542" s="48"/>
      <c r="BK542" s="49"/>
      <c r="BL542" s="48"/>
    </row>
    <row r="543" spans="1:64" ht="15">
      <c r="A543" s="64" t="s">
        <v>303</v>
      </c>
      <c r="B543" s="64" t="s">
        <v>292</v>
      </c>
      <c r="C543" s="65" t="s">
        <v>3752</v>
      </c>
      <c r="D543" s="66">
        <v>10</v>
      </c>
      <c r="E543" s="67" t="s">
        <v>136</v>
      </c>
      <c r="F543" s="68">
        <v>12</v>
      </c>
      <c r="G543" s="65"/>
      <c r="H543" s="69"/>
      <c r="I543" s="70"/>
      <c r="J543" s="70"/>
      <c r="K543" s="34" t="s">
        <v>66</v>
      </c>
      <c r="L543" s="77">
        <v>543</v>
      </c>
      <c r="M543" s="77"/>
      <c r="N543" s="72"/>
      <c r="O543" s="79" t="s">
        <v>418</v>
      </c>
      <c r="P543" s="81">
        <v>43573.70049768518</v>
      </c>
      <c r="Q543" s="79" t="s">
        <v>584</v>
      </c>
      <c r="R543" s="82" t="s">
        <v>664</v>
      </c>
      <c r="S543" s="79" t="s">
        <v>671</v>
      </c>
      <c r="T543" s="79"/>
      <c r="U543" s="79"/>
      <c r="V543" s="82" t="s">
        <v>825</v>
      </c>
      <c r="W543" s="81">
        <v>43573.70049768518</v>
      </c>
      <c r="X543" s="82" t="s">
        <v>1042</v>
      </c>
      <c r="Y543" s="79"/>
      <c r="Z543" s="79"/>
      <c r="AA543" s="85" t="s">
        <v>1265</v>
      </c>
      <c r="AB543" s="79"/>
      <c r="AC543" s="79" t="b">
        <v>0</v>
      </c>
      <c r="AD543" s="79">
        <v>0</v>
      </c>
      <c r="AE543" s="85" t="s">
        <v>1289</v>
      </c>
      <c r="AF543" s="79" t="b">
        <v>0</v>
      </c>
      <c r="AG543" s="79" t="s">
        <v>1302</v>
      </c>
      <c r="AH543" s="79"/>
      <c r="AI543" s="85" t="s">
        <v>1289</v>
      </c>
      <c r="AJ543" s="79" t="b">
        <v>0</v>
      </c>
      <c r="AK543" s="79">
        <v>0</v>
      </c>
      <c r="AL543" s="85" t="s">
        <v>1289</v>
      </c>
      <c r="AM543" s="79" t="s">
        <v>1307</v>
      </c>
      <c r="AN543" s="79" t="b">
        <v>0</v>
      </c>
      <c r="AO543" s="85" t="s">
        <v>1265</v>
      </c>
      <c r="AP543" s="79" t="s">
        <v>176</v>
      </c>
      <c r="AQ543" s="79">
        <v>0</v>
      </c>
      <c r="AR543" s="79">
        <v>0</v>
      </c>
      <c r="AS543" s="79"/>
      <c r="AT543" s="79"/>
      <c r="AU543" s="79"/>
      <c r="AV543" s="79"/>
      <c r="AW543" s="79"/>
      <c r="AX543" s="79"/>
      <c r="AY543" s="79"/>
      <c r="AZ543" s="79"/>
      <c r="BA543">
        <v>23</v>
      </c>
      <c r="BB543" s="78" t="str">
        <f>REPLACE(INDEX(GroupVertices[Group],MATCH(Edges[[#This Row],[Vertex 1]],GroupVertices[Vertex],0)),1,1,"")</f>
        <v>2</v>
      </c>
      <c r="BC543" s="78" t="str">
        <f>REPLACE(INDEX(GroupVertices[Group],MATCH(Edges[[#This Row],[Vertex 2]],GroupVertices[Vertex],0)),1,1,"")</f>
        <v>1</v>
      </c>
      <c r="BD543" s="48">
        <v>0</v>
      </c>
      <c r="BE543" s="49">
        <v>0</v>
      </c>
      <c r="BF543" s="48">
        <v>0</v>
      </c>
      <c r="BG543" s="49">
        <v>0</v>
      </c>
      <c r="BH543" s="48">
        <v>0</v>
      </c>
      <c r="BI543" s="49">
        <v>0</v>
      </c>
      <c r="BJ543" s="48">
        <v>8</v>
      </c>
      <c r="BK543" s="49">
        <v>100</v>
      </c>
      <c r="BL543" s="48">
        <v>8</v>
      </c>
    </row>
    <row r="544" spans="1:64" ht="15">
      <c r="A544" s="64" t="s">
        <v>303</v>
      </c>
      <c r="B544" s="64" t="s">
        <v>309</v>
      </c>
      <c r="C544" s="65" t="s">
        <v>3751</v>
      </c>
      <c r="D544" s="66">
        <v>8.833333333333332</v>
      </c>
      <c r="E544" s="67" t="s">
        <v>136</v>
      </c>
      <c r="F544" s="68">
        <v>15.833333333333332</v>
      </c>
      <c r="G544" s="65"/>
      <c r="H544" s="69"/>
      <c r="I544" s="70"/>
      <c r="J544" s="70"/>
      <c r="K544" s="34" t="s">
        <v>66</v>
      </c>
      <c r="L544" s="77">
        <v>544</v>
      </c>
      <c r="M544" s="77"/>
      <c r="N544" s="72"/>
      <c r="O544" s="79" t="s">
        <v>418</v>
      </c>
      <c r="P544" s="81">
        <v>43577.89616898148</v>
      </c>
      <c r="Q544" s="79" t="s">
        <v>545</v>
      </c>
      <c r="R544" s="82" t="s">
        <v>653</v>
      </c>
      <c r="S544" s="79" t="s">
        <v>671</v>
      </c>
      <c r="T544" s="79"/>
      <c r="U544" s="79"/>
      <c r="V544" s="82" t="s">
        <v>825</v>
      </c>
      <c r="W544" s="81">
        <v>43577.89616898148</v>
      </c>
      <c r="X544" s="82" t="s">
        <v>992</v>
      </c>
      <c r="Y544" s="79"/>
      <c r="Z544" s="79"/>
      <c r="AA544" s="85" t="s">
        <v>1215</v>
      </c>
      <c r="AB544" s="79"/>
      <c r="AC544" s="79" t="b">
        <v>0</v>
      </c>
      <c r="AD544" s="79">
        <v>2</v>
      </c>
      <c r="AE544" s="85" t="s">
        <v>1289</v>
      </c>
      <c r="AF544" s="79" t="b">
        <v>0</v>
      </c>
      <c r="AG544" s="79" t="s">
        <v>1302</v>
      </c>
      <c r="AH544" s="79"/>
      <c r="AI544" s="85" t="s">
        <v>1289</v>
      </c>
      <c r="AJ544" s="79" t="b">
        <v>0</v>
      </c>
      <c r="AK544" s="79">
        <v>1</v>
      </c>
      <c r="AL544" s="85" t="s">
        <v>1289</v>
      </c>
      <c r="AM544" s="79" t="s">
        <v>1304</v>
      </c>
      <c r="AN544" s="79" t="b">
        <v>0</v>
      </c>
      <c r="AO544" s="85" t="s">
        <v>1215</v>
      </c>
      <c r="AP544" s="79" t="s">
        <v>176</v>
      </c>
      <c r="AQ544" s="79">
        <v>0</v>
      </c>
      <c r="AR544" s="79">
        <v>0</v>
      </c>
      <c r="AS544" s="79"/>
      <c r="AT544" s="79"/>
      <c r="AU544" s="79"/>
      <c r="AV544" s="79"/>
      <c r="AW544" s="79"/>
      <c r="AX544" s="79"/>
      <c r="AY544" s="79"/>
      <c r="AZ544" s="79"/>
      <c r="BA544">
        <v>6</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309</v>
      </c>
      <c r="B545" s="64" t="s">
        <v>303</v>
      </c>
      <c r="C545" s="65" t="s">
        <v>3747</v>
      </c>
      <c r="D545" s="66">
        <v>3</v>
      </c>
      <c r="E545" s="67" t="s">
        <v>132</v>
      </c>
      <c r="F545" s="68">
        <v>35</v>
      </c>
      <c r="G545" s="65"/>
      <c r="H545" s="69"/>
      <c r="I545" s="70"/>
      <c r="J545" s="70"/>
      <c r="K545" s="34" t="s">
        <v>66</v>
      </c>
      <c r="L545" s="77">
        <v>545</v>
      </c>
      <c r="M545" s="77"/>
      <c r="N545" s="72"/>
      <c r="O545" s="79" t="s">
        <v>418</v>
      </c>
      <c r="P545" s="81">
        <v>43577.94269675926</v>
      </c>
      <c r="Q545" s="79" t="s">
        <v>585</v>
      </c>
      <c r="R545" s="79"/>
      <c r="S545" s="79"/>
      <c r="T545" s="79"/>
      <c r="U545" s="79"/>
      <c r="V545" s="82" t="s">
        <v>831</v>
      </c>
      <c r="W545" s="81">
        <v>43577.94269675926</v>
      </c>
      <c r="X545" s="82" t="s">
        <v>1043</v>
      </c>
      <c r="Y545" s="79"/>
      <c r="Z545" s="79"/>
      <c r="AA545" s="85" t="s">
        <v>1266</v>
      </c>
      <c r="AB545" s="79"/>
      <c r="AC545" s="79" t="b">
        <v>0</v>
      </c>
      <c r="AD545" s="79">
        <v>0</v>
      </c>
      <c r="AE545" s="85" t="s">
        <v>1289</v>
      </c>
      <c r="AF545" s="79" t="b">
        <v>0</v>
      </c>
      <c r="AG545" s="79" t="s">
        <v>1302</v>
      </c>
      <c r="AH545" s="79"/>
      <c r="AI545" s="85" t="s">
        <v>1289</v>
      </c>
      <c r="AJ545" s="79" t="b">
        <v>0</v>
      </c>
      <c r="AK545" s="79">
        <v>1</v>
      </c>
      <c r="AL545" s="85" t="s">
        <v>1215</v>
      </c>
      <c r="AM545" s="79" t="s">
        <v>1304</v>
      </c>
      <c r="AN545" s="79" t="b">
        <v>0</v>
      </c>
      <c r="AO545" s="85" t="s">
        <v>1215</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2</v>
      </c>
      <c r="BC545" s="78" t="str">
        <f>REPLACE(INDEX(GroupVertices[Group],MATCH(Edges[[#This Row],[Vertex 2]],GroupVertices[Vertex],0)),1,1,"")</f>
        <v>2</v>
      </c>
      <c r="BD545" s="48">
        <v>0</v>
      </c>
      <c r="BE545" s="49">
        <v>0</v>
      </c>
      <c r="BF545" s="48">
        <v>0</v>
      </c>
      <c r="BG545" s="49">
        <v>0</v>
      </c>
      <c r="BH545" s="48">
        <v>0</v>
      </c>
      <c r="BI545" s="49">
        <v>0</v>
      </c>
      <c r="BJ545" s="48">
        <v>29</v>
      </c>
      <c r="BK545" s="49">
        <v>100</v>
      </c>
      <c r="BL545" s="48">
        <v>29</v>
      </c>
    </row>
    <row r="546" spans="1:64" ht="15">
      <c r="A546" s="64" t="s">
        <v>292</v>
      </c>
      <c r="B546" s="64" t="s">
        <v>309</v>
      </c>
      <c r="C546" s="65" t="s">
        <v>3752</v>
      </c>
      <c r="D546" s="66">
        <v>10</v>
      </c>
      <c r="E546" s="67" t="s">
        <v>136</v>
      </c>
      <c r="F546" s="68">
        <v>12</v>
      </c>
      <c r="G546" s="65"/>
      <c r="H546" s="69"/>
      <c r="I546" s="70"/>
      <c r="J546" s="70"/>
      <c r="K546" s="34" t="s">
        <v>66</v>
      </c>
      <c r="L546" s="77">
        <v>546</v>
      </c>
      <c r="M546" s="77"/>
      <c r="N546" s="72"/>
      <c r="O546" s="79" t="s">
        <v>418</v>
      </c>
      <c r="P546" s="81">
        <v>43503.62459490741</v>
      </c>
      <c r="Q546" s="79" t="s">
        <v>528</v>
      </c>
      <c r="R546" s="82" t="s">
        <v>642</v>
      </c>
      <c r="S546" s="79" t="s">
        <v>677</v>
      </c>
      <c r="T546" s="79"/>
      <c r="U546" s="79"/>
      <c r="V546" s="82" t="s">
        <v>816</v>
      </c>
      <c r="W546" s="81">
        <v>43503.62459490741</v>
      </c>
      <c r="X546" s="82" t="s">
        <v>995</v>
      </c>
      <c r="Y546" s="79"/>
      <c r="Z546" s="79"/>
      <c r="AA546" s="85" t="s">
        <v>1218</v>
      </c>
      <c r="AB546" s="79"/>
      <c r="AC546" s="79" t="b">
        <v>0</v>
      </c>
      <c r="AD546" s="79">
        <v>0</v>
      </c>
      <c r="AE546" s="85" t="s">
        <v>1289</v>
      </c>
      <c r="AF546" s="79" t="b">
        <v>0</v>
      </c>
      <c r="AG546" s="79" t="s">
        <v>1302</v>
      </c>
      <c r="AH546" s="79"/>
      <c r="AI546" s="85" t="s">
        <v>1289</v>
      </c>
      <c r="AJ546" s="79" t="b">
        <v>0</v>
      </c>
      <c r="AK546" s="79">
        <v>3</v>
      </c>
      <c r="AL546" s="85" t="s">
        <v>1216</v>
      </c>
      <c r="AM546" s="79" t="s">
        <v>1307</v>
      </c>
      <c r="AN546" s="79" t="b">
        <v>0</v>
      </c>
      <c r="AO546" s="85" t="s">
        <v>1216</v>
      </c>
      <c r="AP546" s="79" t="s">
        <v>176</v>
      </c>
      <c r="AQ546" s="79">
        <v>0</v>
      </c>
      <c r="AR546" s="79">
        <v>0</v>
      </c>
      <c r="AS546" s="79"/>
      <c r="AT546" s="79"/>
      <c r="AU546" s="79"/>
      <c r="AV546" s="79"/>
      <c r="AW546" s="79"/>
      <c r="AX546" s="79"/>
      <c r="AY546" s="79"/>
      <c r="AZ546" s="79"/>
      <c r="BA546">
        <v>7</v>
      </c>
      <c r="BB546" s="78" t="str">
        <f>REPLACE(INDEX(GroupVertices[Group],MATCH(Edges[[#This Row],[Vertex 1]],GroupVertices[Vertex],0)),1,1,"")</f>
        <v>1</v>
      </c>
      <c r="BC546" s="78" t="str">
        <f>REPLACE(INDEX(GroupVertices[Group],MATCH(Edges[[#This Row],[Vertex 2]],GroupVertices[Vertex],0)),1,1,"")</f>
        <v>2</v>
      </c>
      <c r="BD546" s="48"/>
      <c r="BE546" s="49"/>
      <c r="BF546" s="48"/>
      <c r="BG546" s="49"/>
      <c r="BH546" s="48"/>
      <c r="BI546" s="49"/>
      <c r="BJ546" s="48"/>
      <c r="BK546" s="49"/>
      <c r="BL546" s="48"/>
    </row>
    <row r="547" spans="1:64" ht="15">
      <c r="A547" s="64" t="s">
        <v>292</v>
      </c>
      <c r="B547" s="64" t="s">
        <v>309</v>
      </c>
      <c r="C547" s="65" t="s">
        <v>3752</v>
      </c>
      <c r="D547" s="66">
        <v>10</v>
      </c>
      <c r="E547" s="67" t="s">
        <v>136</v>
      </c>
      <c r="F547" s="68">
        <v>12</v>
      </c>
      <c r="G547" s="65"/>
      <c r="H547" s="69"/>
      <c r="I547" s="70"/>
      <c r="J547" s="70"/>
      <c r="K547" s="34" t="s">
        <v>66</v>
      </c>
      <c r="L547" s="77">
        <v>547</v>
      </c>
      <c r="M547" s="77"/>
      <c r="N547" s="72"/>
      <c r="O547" s="79" t="s">
        <v>418</v>
      </c>
      <c r="P547" s="81">
        <v>43515.595729166664</v>
      </c>
      <c r="Q547" s="79" t="s">
        <v>574</v>
      </c>
      <c r="R547" s="82" t="s">
        <v>601</v>
      </c>
      <c r="S547" s="79" t="s">
        <v>671</v>
      </c>
      <c r="T547" s="79"/>
      <c r="U547" s="79"/>
      <c r="V547" s="82" t="s">
        <v>816</v>
      </c>
      <c r="W547" s="81">
        <v>43515.595729166664</v>
      </c>
      <c r="X547" s="82" t="s">
        <v>1044</v>
      </c>
      <c r="Y547" s="79"/>
      <c r="Z547" s="79"/>
      <c r="AA547" s="85" t="s">
        <v>1267</v>
      </c>
      <c r="AB547" s="79"/>
      <c r="AC547" s="79" t="b">
        <v>0</v>
      </c>
      <c r="AD547" s="79">
        <v>0</v>
      </c>
      <c r="AE547" s="85" t="s">
        <v>1289</v>
      </c>
      <c r="AF547" s="79" t="b">
        <v>0</v>
      </c>
      <c r="AG547" s="79" t="s">
        <v>1302</v>
      </c>
      <c r="AH547" s="79"/>
      <c r="AI547" s="85" t="s">
        <v>1289</v>
      </c>
      <c r="AJ547" s="79" t="b">
        <v>0</v>
      </c>
      <c r="AK547" s="79">
        <v>2</v>
      </c>
      <c r="AL547" s="85" t="s">
        <v>1268</v>
      </c>
      <c r="AM547" s="79" t="s">
        <v>1304</v>
      </c>
      <c r="AN547" s="79" t="b">
        <v>0</v>
      </c>
      <c r="AO547" s="85" t="s">
        <v>1268</v>
      </c>
      <c r="AP547" s="79" t="s">
        <v>176</v>
      </c>
      <c r="AQ547" s="79">
        <v>0</v>
      </c>
      <c r="AR547" s="79">
        <v>0</v>
      </c>
      <c r="AS547" s="79"/>
      <c r="AT547" s="79"/>
      <c r="AU547" s="79"/>
      <c r="AV547" s="79"/>
      <c r="AW547" s="79"/>
      <c r="AX547" s="79"/>
      <c r="AY547" s="79"/>
      <c r="AZ547" s="79"/>
      <c r="BA547">
        <v>7</v>
      </c>
      <c r="BB547" s="78" t="str">
        <f>REPLACE(INDEX(GroupVertices[Group],MATCH(Edges[[#This Row],[Vertex 1]],GroupVertices[Vertex],0)),1,1,"")</f>
        <v>1</v>
      </c>
      <c r="BC547" s="78" t="str">
        <f>REPLACE(INDEX(GroupVertices[Group],MATCH(Edges[[#This Row],[Vertex 2]],GroupVertices[Vertex],0)),1,1,"")</f>
        <v>2</v>
      </c>
      <c r="BD547" s="48">
        <v>0</v>
      </c>
      <c r="BE547" s="49">
        <v>0</v>
      </c>
      <c r="BF547" s="48">
        <v>0</v>
      </c>
      <c r="BG547" s="49">
        <v>0</v>
      </c>
      <c r="BH547" s="48">
        <v>0</v>
      </c>
      <c r="BI547" s="49">
        <v>0</v>
      </c>
      <c r="BJ547" s="48">
        <v>14</v>
      </c>
      <c r="BK547" s="49">
        <v>100</v>
      </c>
      <c r="BL547" s="48">
        <v>14</v>
      </c>
    </row>
    <row r="548" spans="1:64" ht="15">
      <c r="A548" s="64" t="s">
        <v>292</v>
      </c>
      <c r="B548" s="64" t="s">
        <v>309</v>
      </c>
      <c r="C548" s="65" t="s">
        <v>3752</v>
      </c>
      <c r="D548" s="66">
        <v>10</v>
      </c>
      <c r="E548" s="67" t="s">
        <v>136</v>
      </c>
      <c r="F548" s="68">
        <v>12</v>
      </c>
      <c r="G548" s="65"/>
      <c r="H548" s="69"/>
      <c r="I548" s="70"/>
      <c r="J548" s="70"/>
      <c r="K548" s="34" t="s">
        <v>66</v>
      </c>
      <c r="L548" s="77">
        <v>548</v>
      </c>
      <c r="M548" s="77"/>
      <c r="N548" s="72"/>
      <c r="O548" s="79" t="s">
        <v>418</v>
      </c>
      <c r="P548" s="81">
        <v>43545.58883101852</v>
      </c>
      <c r="Q548" s="79" t="s">
        <v>451</v>
      </c>
      <c r="R548" s="82" t="s">
        <v>610</v>
      </c>
      <c r="S548" s="79" t="s">
        <v>677</v>
      </c>
      <c r="T548" s="79"/>
      <c r="U548" s="79"/>
      <c r="V548" s="82" t="s">
        <v>816</v>
      </c>
      <c r="W548" s="81">
        <v>43545.58883101852</v>
      </c>
      <c r="X548" s="82" t="s">
        <v>996</v>
      </c>
      <c r="Y548" s="79"/>
      <c r="Z548" s="79"/>
      <c r="AA548" s="85" t="s">
        <v>1219</v>
      </c>
      <c r="AB548" s="79"/>
      <c r="AC548" s="79" t="b">
        <v>0</v>
      </c>
      <c r="AD548" s="79">
        <v>0</v>
      </c>
      <c r="AE548" s="85" t="s">
        <v>1289</v>
      </c>
      <c r="AF548" s="79" t="b">
        <v>0</v>
      </c>
      <c r="AG548" s="79" t="s">
        <v>1302</v>
      </c>
      <c r="AH548" s="79"/>
      <c r="AI548" s="85" t="s">
        <v>1289</v>
      </c>
      <c r="AJ548" s="79" t="b">
        <v>0</v>
      </c>
      <c r="AK548" s="79">
        <v>1</v>
      </c>
      <c r="AL548" s="85" t="s">
        <v>1217</v>
      </c>
      <c r="AM548" s="79" t="s">
        <v>1307</v>
      </c>
      <c r="AN548" s="79" t="b">
        <v>0</v>
      </c>
      <c r="AO548" s="85" t="s">
        <v>1217</v>
      </c>
      <c r="AP548" s="79" t="s">
        <v>176</v>
      </c>
      <c r="AQ548" s="79">
        <v>0</v>
      </c>
      <c r="AR548" s="79">
        <v>0</v>
      </c>
      <c r="AS548" s="79"/>
      <c r="AT548" s="79"/>
      <c r="AU548" s="79"/>
      <c r="AV548" s="79"/>
      <c r="AW548" s="79"/>
      <c r="AX548" s="79"/>
      <c r="AY548" s="79"/>
      <c r="AZ548" s="79"/>
      <c r="BA548">
        <v>7</v>
      </c>
      <c r="BB548" s="78" t="str">
        <f>REPLACE(INDEX(GroupVertices[Group],MATCH(Edges[[#This Row],[Vertex 1]],GroupVertices[Vertex],0)),1,1,"")</f>
        <v>1</v>
      </c>
      <c r="BC548" s="78" t="str">
        <f>REPLACE(INDEX(GroupVertices[Group],MATCH(Edges[[#This Row],[Vertex 2]],GroupVertices[Vertex],0)),1,1,"")</f>
        <v>2</v>
      </c>
      <c r="BD548" s="48"/>
      <c r="BE548" s="49"/>
      <c r="BF548" s="48"/>
      <c r="BG548" s="49"/>
      <c r="BH548" s="48"/>
      <c r="BI548" s="49"/>
      <c r="BJ548" s="48"/>
      <c r="BK548" s="49"/>
      <c r="BL548" s="48"/>
    </row>
    <row r="549" spans="1:64" ht="15">
      <c r="A549" s="64" t="s">
        <v>292</v>
      </c>
      <c r="B549" s="64" t="s">
        <v>309</v>
      </c>
      <c r="C549" s="65" t="s">
        <v>3752</v>
      </c>
      <c r="D549" s="66">
        <v>10</v>
      </c>
      <c r="E549" s="67" t="s">
        <v>136</v>
      </c>
      <c r="F549" s="68">
        <v>12</v>
      </c>
      <c r="G549" s="65"/>
      <c r="H549" s="69"/>
      <c r="I549" s="70"/>
      <c r="J549" s="70"/>
      <c r="K549" s="34" t="s">
        <v>66</v>
      </c>
      <c r="L549" s="77">
        <v>549</v>
      </c>
      <c r="M549" s="77"/>
      <c r="N549" s="72"/>
      <c r="O549" s="79" t="s">
        <v>418</v>
      </c>
      <c r="P549" s="81">
        <v>43549.9071412037</v>
      </c>
      <c r="Q549" s="79" t="s">
        <v>553</v>
      </c>
      <c r="R549" s="82" t="s">
        <v>654</v>
      </c>
      <c r="S549" s="79" t="s">
        <v>676</v>
      </c>
      <c r="T549" s="79"/>
      <c r="U549" s="79"/>
      <c r="V549" s="82" t="s">
        <v>816</v>
      </c>
      <c r="W549" s="81">
        <v>43549.9071412037</v>
      </c>
      <c r="X549" s="82" t="s">
        <v>1004</v>
      </c>
      <c r="Y549" s="79"/>
      <c r="Z549" s="79"/>
      <c r="AA549" s="85" t="s">
        <v>1227</v>
      </c>
      <c r="AB549" s="79"/>
      <c r="AC549" s="79" t="b">
        <v>0</v>
      </c>
      <c r="AD549" s="79">
        <v>2</v>
      </c>
      <c r="AE549" s="85" t="s">
        <v>1289</v>
      </c>
      <c r="AF549" s="79" t="b">
        <v>1</v>
      </c>
      <c r="AG549" s="79" t="s">
        <v>1302</v>
      </c>
      <c r="AH549" s="79"/>
      <c r="AI549" s="85" t="s">
        <v>1303</v>
      </c>
      <c r="AJ549" s="79" t="b">
        <v>0</v>
      </c>
      <c r="AK549" s="79">
        <v>0</v>
      </c>
      <c r="AL549" s="85" t="s">
        <v>1289</v>
      </c>
      <c r="AM549" s="79" t="s">
        <v>1307</v>
      </c>
      <c r="AN549" s="79" t="b">
        <v>0</v>
      </c>
      <c r="AO549" s="85" t="s">
        <v>1227</v>
      </c>
      <c r="AP549" s="79" t="s">
        <v>176</v>
      </c>
      <c r="AQ549" s="79">
        <v>0</v>
      </c>
      <c r="AR549" s="79">
        <v>0</v>
      </c>
      <c r="AS549" s="79"/>
      <c r="AT549" s="79"/>
      <c r="AU549" s="79"/>
      <c r="AV549" s="79"/>
      <c r="AW549" s="79"/>
      <c r="AX549" s="79"/>
      <c r="AY549" s="79"/>
      <c r="AZ549" s="79"/>
      <c r="BA549">
        <v>7</v>
      </c>
      <c r="BB549" s="78" t="str">
        <f>REPLACE(INDEX(GroupVertices[Group],MATCH(Edges[[#This Row],[Vertex 1]],GroupVertices[Vertex],0)),1,1,"")</f>
        <v>1</v>
      </c>
      <c r="BC549" s="78" t="str">
        <f>REPLACE(INDEX(GroupVertices[Group],MATCH(Edges[[#This Row],[Vertex 2]],GroupVertices[Vertex],0)),1,1,"")</f>
        <v>2</v>
      </c>
      <c r="BD549" s="48"/>
      <c r="BE549" s="49"/>
      <c r="BF549" s="48"/>
      <c r="BG549" s="49"/>
      <c r="BH549" s="48"/>
      <c r="BI549" s="49"/>
      <c r="BJ549" s="48"/>
      <c r="BK549" s="49"/>
      <c r="BL549" s="48"/>
    </row>
    <row r="550" spans="1:64" ht="15">
      <c r="A550" s="64" t="s">
        <v>292</v>
      </c>
      <c r="B550" s="64" t="s">
        <v>309</v>
      </c>
      <c r="C550" s="65" t="s">
        <v>3752</v>
      </c>
      <c r="D550" s="66">
        <v>10</v>
      </c>
      <c r="E550" s="67" t="s">
        <v>136</v>
      </c>
      <c r="F550" s="68">
        <v>12</v>
      </c>
      <c r="G550" s="65"/>
      <c r="H550" s="69"/>
      <c r="I550" s="70"/>
      <c r="J550" s="70"/>
      <c r="K550" s="34" t="s">
        <v>66</v>
      </c>
      <c r="L550" s="77">
        <v>550</v>
      </c>
      <c r="M550" s="77"/>
      <c r="N550" s="72"/>
      <c r="O550" s="79" t="s">
        <v>418</v>
      </c>
      <c r="P550" s="81">
        <v>43556.789930555555</v>
      </c>
      <c r="Q550" s="79" t="s">
        <v>550</v>
      </c>
      <c r="R550" s="79"/>
      <c r="S550" s="79"/>
      <c r="T550" s="79"/>
      <c r="U550" s="79"/>
      <c r="V550" s="82" t="s">
        <v>816</v>
      </c>
      <c r="W550" s="81">
        <v>43556.789930555555</v>
      </c>
      <c r="X550" s="82" t="s">
        <v>1001</v>
      </c>
      <c r="Y550" s="79"/>
      <c r="Z550" s="79"/>
      <c r="AA550" s="85" t="s">
        <v>1224</v>
      </c>
      <c r="AB550" s="79"/>
      <c r="AC550" s="79" t="b">
        <v>0</v>
      </c>
      <c r="AD550" s="79">
        <v>0</v>
      </c>
      <c r="AE550" s="85" t="s">
        <v>1289</v>
      </c>
      <c r="AF550" s="79" t="b">
        <v>0</v>
      </c>
      <c r="AG550" s="79" t="s">
        <v>1302</v>
      </c>
      <c r="AH550" s="79"/>
      <c r="AI550" s="85" t="s">
        <v>1289</v>
      </c>
      <c r="AJ550" s="79" t="b">
        <v>0</v>
      </c>
      <c r="AK550" s="79">
        <v>2</v>
      </c>
      <c r="AL550" s="85" t="s">
        <v>1223</v>
      </c>
      <c r="AM550" s="79" t="s">
        <v>1307</v>
      </c>
      <c r="AN550" s="79" t="b">
        <v>0</v>
      </c>
      <c r="AO550" s="85" t="s">
        <v>1223</v>
      </c>
      <c r="AP550" s="79" t="s">
        <v>176</v>
      </c>
      <c r="AQ550" s="79">
        <v>0</v>
      </c>
      <c r="AR550" s="79">
        <v>0</v>
      </c>
      <c r="AS550" s="79"/>
      <c r="AT550" s="79"/>
      <c r="AU550" s="79"/>
      <c r="AV550" s="79"/>
      <c r="AW550" s="79"/>
      <c r="AX550" s="79"/>
      <c r="AY550" s="79"/>
      <c r="AZ550" s="79"/>
      <c r="BA550">
        <v>7</v>
      </c>
      <c r="BB550" s="78" t="str">
        <f>REPLACE(INDEX(GroupVertices[Group],MATCH(Edges[[#This Row],[Vertex 1]],GroupVertices[Vertex],0)),1,1,"")</f>
        <v>1</v>
      </c>
      <c r="BC550" s="78" t="str">
        <f>REPLACE(INDEX(GroupVertices[Group],MATCH(Edges[[#This Row],[Vertex 2]],GroupVertices[Vertex],0)),1,1,"")</f>
        <v>2</v>
      </c>
      <c r="BD550" s="48"/>
      <c r="BE550" s="49"/>
      <c r="BF550" s="48"/>
      <c r="BG550" s="49"/>
      <c r="BH550" s="48"/>
      <c r="BI550" s="49"/>
      <c r="BJ550" s="48"/>
      <c r="BK550" s="49"/>
      <c r="BL550" s="48"/>
    </row>
    <row r="551" spans="1:64" ht="15">
      <c r="A551" s="64" t="s">
        <v>292</v>
      </c>
      <c r="B551" s="64" t="s">
        <v>309</v>
      </c>
      <c r="C551" s="65" t="s">
        <v>3752</v>
      </c>
      <c r="D551" s="66">
        <v>10</v>
      </c>
      <c r="E551" s="67" t="s">
        <v>136</v>
      </c>
      <c r="F551" s="68">
        <v>12</v>
      </c>
      <c r="G551" s="65"/>
      <c r="H551" s="69"/>
      <c r="I551" s="70"/>
      <c r="J551" s="70"/>
      <c r="K551" s="34" t="s">
        <v>66</v>
      </c>
      <c r="L551" s="77">
        <v>551</v>
      </c>
      <c r="M551" s="77"/>
      <c r="N551" s="72"/>
      <c r="O551" s="79" t="s">
        <v>418</v>
      </c>
      <c r="P551" s="81">
        <v>43565.798622685186</v>
      </c>
      <c r="Q551" s="79" t="s">
        <v>551</v>
      </c>
      <c r="R551" s="79"/>
      <c r="S551" s="79"/>
      <c r="T551" s="79"/>
      <c r="U551" s="79"/>
      <c r="V551" s="82" t="s">
        <v>816</v>
      </c>
      <c r="W551" s="81">
        <v>43565.798622685186</v>
      </c>
      <c r="X551" s="82" t="s">
        <v>1002</v>
      </c>
      <c r="Y551" s="79"/>
      <c r="Z551" s="79"/>
      <c r="AA551" s="85" t="s">
        <v>1225</v>
      </c>
      <c r="AB551" s="79"/>
      <c r="AC551" s="79" t="b">
        <v>0</v>
      </c>
      <c r="AD551" s="79">
        <v>0</v>
      </c>
      <c r="AE551" s="85" t="s">
        <v>1289</v>
      </c>
      <c r="AF551" s="79" t="b">
        <v>0</v>
      </c>
      <c r="AG551" s="79" t="s">
        <v>1302</v>
      </c>
      <c r="AH551" s="79"/>
      <c r="AI551" s="85" t="s">
        <v>1289</v>
      </c>
      <c r="AJ551" s="79" t="b">
        <v>0</v>
      </c>
      <c r="AK551" s="79">
        <v>1</v>
      </c>
      <c r="AL551" s="85" t="s">
        <v>1211</v>
      </c>
      <c r="AM551" s="79" t="s">
        <v>1312</v>
      </c>
      <c r="AN551" s="79" t="b">
        <v>0</v>
      </c>
      <c r="AO551" s="85" t="s">
        <v>1211</v>
      </c>
      <c r="AP551" s="79" t="s">
        <v>176</v>
      </c>
      <c r="AQ551" s="79">
        <v>0</v>
      </c>
      <c r="AR551" s="79">
        <v>0</v>
      </c>
      <c r="AS551" s="79"/>
      <c r="AT551" s="79"/>
      <c r="AU551" s="79"/>
      <c r="AV551" s="79"/>
      <c r="AW551" s="79"/>
      <c r="AX551" s="79"/>
      <c r="AY551" s="79"/>
      <c r="AZ551" s="79"/>
      <c r="BA551">
        <v>7</v>
      </c>
      <c r="BB551" s="78" t="str">
        <f>REPLACE(INDEX(GroupVertices[Group],MATCH(Edges[[#This Row],[Vertex 1]],GroupVertices[Vertex],0)),1,1,"")</f>
        <v>1</v>
      </c>
      <c r="BC551" s="78" t="str">
        <f>REPLACE(INDEX(GroupVertices[Group],MATCH(Edges[[#This Row],[Vertex 2]],GroupVertices[Vertex],0)),1,1,"")</f>
        <v>2</v>
      </c>
      <c r="BD551" s="48"/>
      <c r="BE551" s="49"/>
      <c r="BF551" s="48"/>
      <c r="BG551" s="49"/>
      <c r="BH551" s="48"/>
      <c r="BI551" s="49"/>
      <c r="BJ551" s="48"/>
      <c r="BK551" s="49"/>
      <c r="BL551" s="48"/>
    </row>
    <row r="552" spans="1:64" ht="15">
      <c r="A552" s="64" t="s">
        <v>292</v>
      </c>
      <c r="B552" s="64" t="s">
        <v>309</v>
      </c>
      <c r="C552" s="65" t="s">
        <v>3752</v>
      </c>
      <c r="D552" s="66">
        <v>10</v>
      </c>
      <c r="E552" s="67" t="s">
        <v>136</v>
      </c>
      <c r="F552" s="68">
        <v>12</v>
      </c>
      <c r="G552" s="65"/>
      <c r="H552" s="69"/>
      <c r="I552" s="70"/>
      <c r="J552" s="70"/>
      <c r="K552" s="34" t="s">
        <v>66</v>
      </c>
      <c r="L552" s="77">
        <v>552</v>
      </c>
      <c r="M552" s="77"/>
      <c r="N552" s="72"/>
      <c r="O552" s="79" t="s">
        <v>418</v>
      </c>
      <c r="P552" s="81">
        <v>43566.83755787037</v>
      </c>
      <c r="Q552" s="79" t="s">
        <v>509</v>
      </c>
      <c r="R552" s="79"/>
      <c r="S552" s="79"/>
      <c r="T552" s="79" t="s">
        <v>717</v>
      </c>
      <c r="U552" s="79"/>
      <c r="V552" s="82" t="s">
        <v>816</v>
      </c>
      <c r="W552" s="81">
        <v>43566.83755787037</v>
      </c>
      <c r="X552" s="82" t="s">
        <v>946</v>
      </c>
      <c r="Y552" s="79"/>
      <c r="Z552" s="79"/>
      <c r="AA552" s="85" t="s">
        <v>1169</v>
      </c>
      <c r="AB552" s="79"/>
      <c r="AC552" s="79" t="b">
        <v>0</v>
      </c>
      <c r="AD552" s="79">
        <v>0</v>
      </c>
      <c r="AE552" s="85" t="s">
        <v>1289</v>
      </c>
      <c r="AF552" s="79" t="b">
        <v>0</v>
      </c>
      <c r="AG552" s="79" t="s">
        <v>1302</v>
      </c>
      <c r="AH552" s="79"/>
      <c r="AI552" s="85" t="s">
        <v>1289</v>
      </c>
      <c r="AJ552" s="79" t="b">
        <v>0</v>
      </c>
      <c r="AK552" s="79">
        <v>2</v>
      </c>
      <c r="AL552" s="85" t="s">
        <v>1168</v>
      </c>
      <c r="AM552" s="79" t="s">
        <v>1307</v>
      </c>
      <c r="AN552" s="79" t="b">
        <v>0</v>
      </c>
      <c r="AO552" s="85" t="s">
        <v>1168</v>
      </c>
      <c r="AP552" s="79" t="s">
        <v>176</v>
      </c>
      <c r="AQ552" s="79">
        <v>0</v>
      </c>
      <c r="AR552" s="79">
        <v>0</v>
      </c>
      <c r="AS552" s="79"/>
      <c r="AT552" s="79"/>
      <c r="AU552" s="79"/>
      <c r="AV552" s="79"/>
      <c r="AW552" s="79"/>
      <c r="AX552" s="79"/>
      <c r="AY552" s="79"/>
      <c r="AZ552" s="79"/>
      <c r="BA552">
        <v>7</v>
      </c>
      <c r="BB552" s="78" t="str">
        <f>REPLACE(INDEX(GroupVertices[Group],MATCH(Edges[[#This Row],[Vertex 1]],GroupVertices[Vertex],0)),1,1,"")</f>
        <v>1</v>
      </c>
      <c r="BC552" s="78" t="str">
        <f>REPLACE(INDEX(GroupVertices[Group],MATCH(Edges[[#This Row],[Vertex 2]],GroupVertices[Vertex],0)),1,1,"")</f>
        <v>2</v>
      </c>
      <c r="BD552" s="48"/>
      <c r="BE552" s="49"/>
      <c r="BF552" s="48"/>
      <c r="BG552" s="49"/>
      <c r="BH552" s="48"/>
      <c r="BI552" s="49"/>
      <c r="BJ552" s="48"/>
      <c r="BK552" s="49"/>
      <c r="BL552" s="48"/>
    </row>
    <row r="553" spans="1:64" ht="15">
      <c r="A553" s="64" t="s">
        <v>309</v>
      </c>
      <c r="B553" s="64" t="s">
        <v>292</v>
      </c>
      <c r="C553" s="65" t="s">
        <v>3750</v>
      </c>
      <c r="D553" s="66">
        <v>5.333333333333334</v>
      </c>
      <c r="E553" s="67" t="s">
        <v>136</v>
      </c>
      <c r="F553" s="68">
        <v>27.333333333333332</v>
      </c>
      <c r="G553" s="65"/>
      <c r="H553" s="69"/>
      <c r="I553" s="70"/>
      <c r="J553" s="70"/>
      <c r="K553" s="34" t="s">
        <v>66</v>
      </c>
      <c r="L553" s="77">
        <v>553</v>
      </c>
      <c r="M553" s="77"/>
      <c r="N553" s="72"/>
      <c r="O553" s="79" t="s">
        <v>418</v>
      </c>
      <c r="P553" s="81">
        <v>43515.119525462964</v>
      </c>
      <c r="Q553" s="79" t="s">
        <v>586</v>
      </c>
      <c r="R553" s="82" t="s">
        <v>601</v>
      </c>
      <c r="S553" s="79" t="s">
        <v>671</v>
      </c>
      <c r="T553" s="79"/>
      <c r="U553" s="79"/>
      <c r="V553" s="82" t="s">
        <v>831</v>
      </c>
      <c r="W553" s="81">
        <v>43515.119525462964</v>
      </c>
      <c r="X553" s="82" t="s">
        <v>1045</v>
      </c>
      <c r="Y553" s="79"/>
      <c r="Z553" s="79"/>
      <c r="AA553" s="85" t="s">
        <v>1268</v>
      </c>
      <c r="AB553" s="79"/>
      <c r="AC553" s="79" t="b">
        <v>0</v>
      </c>
      <c r="AD553" s="79">
        <v>3</v>
      </c>
      <c r="AE553" s="85" t="s">
        <v>1289</v>
      </c>
      <c r="AF553" s="79" t="b">
        <v>0</v>
      </c>
      <c r="AG553" s="79" t="s">
        <v>1302</v>
      </c>
      <c r="AH553" s="79"/>
      <c r="AI553" s="85" t="s">
        <v>1289</v>
      </c>
      <c r="AJ553" s="79" t="b">
        <v>0</v>
      </c>
      <c r="AK553" s="79">
        <v>2</v>
      </c>
      <c r="AL553" s="85" t="s">
        <v>1289</v>
      </c>
      <c r="AM553" s="79" t="s">
        <v>1307</v>
      </c>
      <c r="AN553" s="79" t="b">
        <v>0</v>
      </c>
      <c r="AO553" s="85" t="s">
        <v>1268</v>
      </c>
      <c r="AP553" s="79" t="s">
        <v>176</v>
      </c>
      <c r="AQ553" s="79">
        <v>0</v>
      </c>
      <c r="AR553" s="79">
        <v>0</v>
      </c>
      <c r="AS553" s="79"/>
      <c r="AT553" s="79"/>
      <c r="AU553" s="79"/>
      <c r="AV553" s="79"/>
      <c r="AW553" s="79"/>
      <c r="AX553" s="79"/>
      <c r="AY553" s="79"/>
      <c r="AZ553" s="79"/>
      <c r="BA553">
        <v>3</v>
      </c>
      <c r="BB553" s="78" t="str">
        <f>REPLACE(INDEX(GroupVertices[Group],MATCH(Edges[[#This Row],[Vertex 1]],GroupVertices[Vertex],0)),1,1,"")</f>
        <v>2</v>
      </c>
      <c r="BC553" s="78" t="str">
        <f>REPLACE(INDEX(GroupVertices[Group],MATCH(Edges[[#This Row],[Vertex 2]],GroupVertices[Vertex],0)),1,1,"")</f>
        <v>1</v>
      </c>
      <c r="BD553" s="48">
        <v>0</v>
      </c>
      <c r="BE553" s="49">
        <v>0</v>
      </c>
      <c r="BF553" s="48">
        <v>0</v>
      </c>
      <c r="BG553" s="49">
        <v>0</v>
      </c>
      <c r="BH553" s="48">
        <v>0</v>
      </c>
      <c r="BI553" s="49">
        <v>0</v>
      </c>
      <c r="BJ553" s="48">
        <v>12</v>
      </c>
      <c r="BK553" s="49">
        <v>100</v>
      </c>
      <c r="BL553" s="48">
        <v>12</v>
      </c>
    </row>
    <row r="554" spans="1:64" ht="15">
      <c r="A554" s="64" t="s">
        <v>309</v>
      </c>
      <c r="B554" s="64" t="s">
        <v>292</v>
      </c>
      <c r="C554" s="65" t="s">
        <v>3750</v>
      </c>
      <c r="D554" s="66">
        <v>5.333333333333334</v>
      </c>
      <c r="E554" s="67" t="s">
        <v>136</v>
      </c>
      <c r="F554" s="68">
        <v>27.333333333333332</v>
      </c>
      <c r="G554" s="65"/>
      <c r="H554" s="69"/>
      <c r="I554" s="70"/>
      <c r="J554" s="70"/>
      <c r="K554" s="34" t="s">
        <v>66</v>
      </c>
      <c r="L554" s="77">
        <v>554</v>
      </c>
      <c r="M554" s="77"/>
      <c r="N554" s="72"/>
      <c r="O554" s="79" t="s">
        <v>418</v>
      </c>
      <c r="P554" s="81">
        <v>43546.73670138889</v>
      </c>
      <c r="Q554" s="79" t="s">
        <v>548</v>
      </c>
      <c r="R554" s="82" t="s">
        <v>610</v>
      </c>
      <c r="S554" s="79" t="s">
        <v>677</v>
      </c>
      <c r="T554" s="79"/>
      <c r="U554" s="79"/>
      <c r="V554" s="82" t="s">
        <v>831</v>
      </c>
      <c r="W554" s="81">
        <v>43546.73670138889</v>
      </c>
      <c r="X554" s="82" t="s">
        <v>999</v>
      </c>
      <c r="Y554" s="79"/>
      <c r="Z554" s="79"/>
      <c r="AA554" s="85" t="s">
        <v>1222</v>
      </c>
      <c r="AB554" s="79"/>
      <c r="AC554" s="79" t="b">
        <v>0</v>
      </c>
      <c r="AD554" s="79">
        <v>4</v>
      </c>
      <c r="AE554" s="85" t="s">
        <v>1289</v>
      </c>
      <c r="AF554" s="79" t="b">
        <v>0</v>
      </c>
      <c r="AG554" s="79" t="s">
        <v>1302</v>
      </c>
      <c r="AH554" s="79"/>
      <c r="AI554" s="85" t="s">
        <v>1289</v>
      </c>
      <c r="AJ554" s="79" t="b">
        <v>0</v>
      </c>
      <c r="AK554" s="79">
        <v>0</v>
      </c>
      <c r="AL554" s="85" t="s">
        <v>1289</v>
      </c>
      <c r="AM554" s="79" t="s">
        <v>1307</v>
      </c>
      <c r="AN554" s="79" t="b">
        <v>0</v>
      </c>
      <c r="AO554" s="85" t="s">
        <v>1222</v>
      </c>
      <c r="AP554" s="79" t="s">
        <v>176</v>
      </c>
      <c r="AQ554" s="79">
        <v>0</v>
      </c>
      <c r="AR554" s="79">
        <v>0</v>
      </c>
      <c r="AS554" s="79"/>
      <c r="AT554" s="79"/>
      <c r="AU554" s="79"/>
      <c r="AV554" s="79"/>
      <c r="AW554" s="79"/>
      <c r="AX554" s="79"/>
      <c r="AY554" s="79"/>
      <c r="AZ554" s="79"/>
      <c r="BA554">
        <v>3</v>
      </c>
      <c r="BB554" s="78" t="str">
        <f>REPLACE(INDEX(GroupVertices[Group],MATCH(Edges[[#This Row],[Vertex 1]],GroupVertices[Vertex],0)),1,1,"")</f>
        <v>2</v>
      </c>
      <c r="BC554" s="78" t="str">
        <f>REPLACE(INDEX(GroupVertices[Group],MATCH(Edges[[#This Row],[Vertex 2]],GroupVertices[Vertex],0)),1,1,"")</f>
        <v>1</v>
      </c>
      <c r="BD554" s="48"/>
      <c r="BE554" s="49"/>
      <c r="BF554" s="48"/>
      <c r="BG554" s="49"/>
      <c r="BH554" s="48"/>
      <c r="BI554" s="49"/>
      <c r="BJ554" s="48"/>
      <c r="BK554" s="49"/>
      <c r="BL554" s="48"/>
    </row>
    <row r="555" spans="1:64" ht="15">
      <c r="A555" s="64" t="s">
        <v>309</v>
      </c>
      <c r="B555" s="64" t="s">
        <v>292</v>
      </c>
      <c r="C555" s="65" t="s">
        <v>3750</v>
      </c>
      <c r="D555" s="66">
        <v>5.333333333333334</v>
      </c>
      <c r="E555" s="67" t="s">
        <v>136</v>
      </c>
      <c r="F555" s="68">
        <v>27.333333333333332</v>
      </c>
      <c r="G555" s="65"/>
      <c r="H555" s="69"/>
      <c r="I555" s="70"/>
      <c r="J555" s="70"/>
      <c r="K555" s="34" t="s">
        <v>66</v>
      </c>
      <c r="L555" s="77">
        <v>555</v>
      </c>
      <c r="M555" s="77"/>
      <c r="N555" s="72"/>
      <c r="O555" s="79" t="s">
        <v>418</v>
      </c>
      <c r="P555" s="81">
        <v>43552.76318287037</v>
      </c>
      <c r="Q555" s="79" t="s">
        <v>552</v>
      </c>
      <c r="R555" s="79"/>
      <c r="S555" s="79"/>
      <c r="T555" s="79"/>
      <c r="U555" s="79"/>
      <c r="V555" s="82" t="s">
        <v>831</v>
      </c>
      <c r="W555" s="81">
        <v>43552.76318287037</v>
      </c>
      <c r="X555" s="82" t="s">
        <v>1003</v>
      </c>
      <c r="Y555" s="79"/>
      <c r="Z555" s="79"/>
      <c r="AA555" s="85" t="s">
        <v>1226</v>
      </c>
      <c r="AB555" s="79"/>
      <c r="AC555" s="79" t="b">
        <v>0</v>
      </c>
      <c r="AD555" s="79">
        <v>0</v>
      </c>
      <c r="AE555" s="85" t="s">
        <v>1289</v>
      </c>
      <c r="AF555" s="79" t="b">
        <v>0</v>
      </c>
      <c r="AG555" s="79" t="s">
        <v>1302</v>
      </c>
      <c r="AH555" s="79"/>
      <c r="AI555" s="85" t="s">
        <v>1289</v>
      </c>
      <c r="AJ555" s="79" t="b">
        <v>0</v>
      </c>
      <c r="AK555" s="79">
        <v>1</v>
      </c>
      <c r="AL555" s="85" t="s">
        <v>1223</v>
      </c>
      <c r="AM555" s="79" t="s">
        <v>1304</v>
      </c>
      <c r="AN555" s="79" t="b">
        <v>0</v>
      </c>
      <c r="AO555" s="85" t="s">
        <v>1223</v>
      </c>
      <c r="AP555" s="79" t="s">
        <v>176</v>
      </c>
      <c r="AQ555" s="79">
        <v>0</v>
      </c>
      <c r="AR555" s="79">
        <v>0</v>
      </c>
      <c r="AS555" s="79"/>
      <c r="AT555" s="79"/>
      <c r="AU555" s="79"/>
      <c r="AV555" s="79"/>
      <c r="AW555" s="79"/>
      <c r="AX555" s="79"/>
      <c r="AY555" s="79"/>
      <c r="AZ555" s="79"/>
      <c r="BA555">
        <v>3</v>
      </c>
      <c r="BB555" s="78" t="str">
        <f>REPLACE(INDEX(GroupVertices[Group],MATCH(Edges[[#This Row],[Vertex 1]],GroupVertices[Vertex],0)),1,1,"")</f>
        <v>2</v>
      </c>
      <c r="BC555" s="78" t="str">
        <f>REPLACE(INDEX(GroupVertices[Group],MATCH(Edges[[#This Row],[Vertex 2]],GroupVertices[Vertex],0)),1,1,"")</f>
        <v>1</v>
      </c>
      <c r="BD555" s="48"/>
      <c r="BE555" s="49"/>
      <c r="BF555" s="48"/>
      <c r="BG555" s="49"/>
      <c r="BH555" s="48"/>
      <c r="BI555" s="49"/>
      <c r="BJ555" s="48"/>
      <c r="BK555" s="49"/>
      <c r="BL555" s="48"/>
    </row>
    <row r="556" spans="1:64" ht="15">
      <c r="A556" s="64" t="s">
        <v>292</v>
      </c>
      <c r="B556" s="64" t="s">
        <v>310</v>
      </c>
      <c r="C556" s="65" t="s">
        <v>3747</v>
      </c>
      <c r="D556" s="66">
        <v>3</v>
      </c>
      <c r="E556" s="67" t="s">
        <v>132</v>
      </c>
      <c r="F556" s="68">
        <v>35</v>
      </c>
      <c r="G556" s="65"/>
      <c r="H556" s="69"/>
      <c r="I556" s="70"/>
      <c r="J556" s="70"/>
      <c r="K556" s="34" t="s">
        <v>66</v>
      </c>
      <c r="L556" s="77">
        <v>556</v>
      </c>
      <c r="M556" s="77"/>
      <c r="N556" s="72"/>
      <c r="O556" s="79" t="s">
        <v>418</v>
      </c>
      <c r="P556" s="81">
        <v>43568.75209490741</v>
      </c>
      <c r="Q556" s="79" t="s">
        <v>587</v>
      </c>
      <c r="R556" s="82" t="s">
        <v>665</v>
      </c>
      <c r="S556" s="79" t="s">
        <v>698</v>
      </c>
      <c r="T556" s="79"/>
      <c r="U556" s="82" t="s">
        <v>745</v>
      </c>
      <c r="V556" s="82" t="s">
        <v>745</v>
      </c>
      <c r="W556" s="81">
        <v>43568.75209490741</v>
      </c>
      <c r="X556" s="82" t="s">
        <v>1046</v>
      </c>
      <c r="Y556" s="79"/>
      <c r="Z556" s="79"/>
      <c r="AA556" s="85" t="s">
        <v>1269</v>
      </c>
      <c r="AB556" s="79"/>
      <c r="AC556" s="79" t="b">
        <v>0</v>
      </c>
      <c r="AD556" s="79">
        <v>0</v>
      </c>
      <c r="AE556" s="85" t="s">
        <v>1289</v>
      </c>
      <c r="AF556" s="79" t="b">
        <v>0</v>
      </c>
      <c r="AG556" s="79" t="s">
        <v>1302</v>
      </c>
      <c r="AH556" s="79"/>
      <c r="AI556" s="85" t="s">
        <v>1289</v>
      </c>
      <c r="AJ556" s="79" t="b">
        <v>0</v>
      </c>
      <c r="AK556" s="79">
        <v>1</v>
      </c>
      <c r="AL556" s="85" t="s">
        <v>1271</v>
      </c>
      <c r="AM556" s="79" t="s">
        <v>1312</v>
      </c>
      <c r="AN556" s="79" t="b">
        <v>0</v>
      </c>
      <c r="AO556" s="85" t="s">
        <v>1271</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1</v>
      </c>
      <c r="BC556" s="78" t="str">
        <f>REPLACE(INDEX(GroupVertices[Group],MATCH(Edges[[#This Row],[Vertex 2]],GroupVertices[Vertex],0)),1,1,"")</f>
        <v>1</v>
      </c>
      <c r="BD556" s="48">
        <v>0</v>
      </c>
      <c r="BE556" s="49">
        <v>0</v>
      </c>
      <c r="BF556" s="48">
        <v>0</v>
      </c>
      <c r="BG556" s="49">
        <v>0</v>
      </c>
      <c r="BH556" s="48">
        <v>0</v>
      </c>
      <c r="BI556" s="49">
        <v>0</v>
      </c>
      <c r="BJ556" s="48">
        <v>13</v>
      </c>
      <c r="BK556" s="49">
        <v>100</v>
      </c>
      <c r="BL556" s="48">
        <v>13</v>
      </c>
    </row>
    <row r="557" spans="1:64" ht="15">
      <c r="A557" s="64" t="s">
        <v>310</v>
      </c>
      <c r="B557" s="64" t="s">
        <v>292</v>
      </c>
      <c r="C557" s="65" t="s">
        <v>3750</v>
      </c>
      <c r="D557" s="66">
        <v>5.333333333333334</v>
      </c>
      <c r="E557" s="67" t="s">
        <v>136</v>
      </c>
      <c r="F557" s="68">
        <v>27.333333333333332</v>
      </c>
      <c r="G557" s="65"/>
      <c r="H557" s="69"/>
      <c r="I557" s="70"/>
      <c r="J557" s="70"/>
      <c r="K557" s="34" t="s">
        <v>66</v>
      </c>
      <c r="L557" s="77">
        <v>557</v>
      </c>
      <c r="M557" s="77"/>
      <c r="N557" s="72"/>
      <c r="O557" s="79" t="s">
        <v>418</v>
      </c>
      <c r="P557" s="81">
        <v>43549.500810185185</v>
      </c>
      <c r="Q557" s="79" t="s">
        <v>588</v>
      </c>
      <c r="R557" s="82" t="s">
        <v>666</v>
      </c>
      <c r="S557" s="79" t="s">
        <v>700</v>
      </c>
      <c r="T557" s="79"/>
      <c r="U557" s="79"/>
      <c r="V557" s="82" t="s">
        <v>832</v>
      </c>
      <c r="W557" s="81">
        <v>43549.500810185185</v>
      </c>
      <c r="X557" s="82" t="s">
        <v>1047</v>
      </c>
      <c r="Y557" s="79"/>
      <c r="Z557" s="79"/>
      <c r="AA557" s="85" t="s">
        <v>1270</v>
      </c>
      <c r="AB557" s="79"/>
      <c r="AC557" s="79" t="b">
        <v>0</v>
      </c>
      <c r="AD557" s="79">
        <v>0</v>
      </c>
      <c r="AE557" s="85" t="s">
        <v>1289</v>
      </c>
      <c r="AF557" s="79" t="b">
        <v>0</v>
      </c>
      <c r="AG557" s="79" t="s">
        <v>1302</v>
      </c>
      <c r="AH557" s="79"/>
      <c r="AI557" s="85" t="s">
        <v>1289</v>
      </c>
      <c r="AJ557" s="79" t="b">
        <v>0</v>
      </c>
      <c r="AK557" s="79">
        <v>0</v>
      </c>
      <c r="AL557" s="85" t="s">
        <v>1289</v>
      </c>
      <c r="AM557" s="79" t="s">
        <v>1309</v>
      </c>
      <c r="AN557" s="79" t="b">
        <v>0</v>
      </c>
      <c r="AO557" s="85" t="s">
        <v>1270</v>
      </c>
      <c r="AP557" s="79" t="s">
        <v>176</v>
      </c>
      <c r="AQ557" s="79">
        <v>0</v>
      </c>
      <c r="AR557" s="79">
        <v>0</v>
      </c>
      <c r="AS557" s="79"/>
      <c r="AT557" s="79"/>
      <c r="AU557" s="79"/>
      <c r="AV557" s="79"/>
      <c r="AW557" s="79"/>
      <c r="AX557" s="79"/>
      <c r="AY557" s="79"/>
      <c r="AZ557" s="79"/>
      <c r="BA557">
        <v>3</v>
      </c>
      <c r="BB557" s="78" t="str">
        <f>REPLACE(INDEX(GroupVertices[Group],MATCH(Edges[[#This Row],[Vertex 1]],GroupVertices[Vertex],0)),1,1,"")</f>
        <v>1</v>
      </c>
      <c r="BC557" s="78" t="str">
        <f>REPLACE(INDEX(GroupVertices[Group],MATCH(Edges[[#This Row],[Vertex 2]],GroupVertices[Vertex],0)),1,1,"")</f>
        <v>1</v>
      </c>
      <c r="BD557" s="48">
        <v>1</v>
      </c>
      <c r="BE557" s="49">
        <v>8.333333333333334</v>
      </c>
      <c r="BF557" s="48">
        <v>0</v>
      </c>
      <c r="BG557" s="49">
        <v>0</v>
      </c>
      <c r="BH557" s="48">
        <v>0</v>
      </c>
      <c r="BI557" s="49">
        <v>0</v>
      </c>
      <c r="BJ557" s="48">
        <v>11</v>
      </c>
      <c r="BK557" s="49">
        <v>91.66666666666667</v>
      </c>
      <c r="BL557" s="48">
        <v>12</v>
      </c>
    </row>
    <row r="558" spans="1:64" ht="15">
      <c r="A558" s="64" t="s">
        <v>310</v>
      </c>
      <c r="B558" s="64" t="s">
        <v>292</v>
      </c>
      <c r="C558" s="65" t="s">
        <v>3750</v>
      </c>
      <c r="D558" s="66">
        <v>5.333333333333334</v>
      </c>
      <c r="E558" s="67" t="s">
        <v>136</v>
      </c>
      <c r="F558" s="68">
        <v>27.333333333333332</v>
      </c>
      <c r="G558" s="65"/>
      <c r="H558" s="69"/>
      <c r="I558" s="70"/>
      <c r="J558" s="70"/>
      <c r="K558" s="34" t="s">
        <v>66</v>
      </c>
      <c r="L558" s="77">
        <v>558</v>
      </c>
      <c r="M558" s="77"/>
      <c r="N558" s="72"/>
      <c r="O558" s="79" t="s">
        <v>418</v>
      </c>
      <c r="P558" s="81">
        <v>43567.78240740741</v>
      </c>
      <c r="Q558" s="79" t="s">
        <v>589</v>
      </c>
      <c r="R558" s="82" t="s">
        <v>665</v>
      </c>
      <c r="S558" s="79" t="s">
        <v>698</v>
      </c>
      <c r="T558" s="79"/>
      <c r="U558" s="82" t="s">
        <v>745</v>
      </c>
      <c r="V558" s="82" t="s">
        <v>745</v>
      </c>
      <c r="W558" s="81">
        <v>43567.78240740741</v>
      </c>
      <c r="X558" s="82" t="s">
        <v>1048</v>
      </c>
      <c r="Y558" s="79"/>
      <c r="Z558" s="79"/>
      <c r="AA558" s="85" t="s">
        <v>1271</v>
      </c>
      <c r="AB558" s="79"/>
      <c r="AC558" s="79" t="b">
        <v>0</v>
      </c>
      <c r="AD558" s="79">
        <v>0</v>
      </c>
      <c r="AE558" s="85" t="s">
        <v>1289</v>
      </c>
      <c r="AF558" s="79" t="b">
        <v>0</v>
      </c>
      <c r="AG558" s="79" t="s">
        <v>1302</v>
      </c>
      <c r="AH558" s="79"/>
      <c r="AI558" s="85" t="s">
        <v>1289</v>
      </c>
      <c r="AJ558" s="79" t="b">
        <v>0</v>
      </c>
      <c r="AK558" s="79">
        <v>0</v>
      </c>
      <c r="AL558" s="85" t="s">
        <v>1289</v>
      </c>
      <c r="AM558" s="79" t="s">
        <v>1309</v>
      </c>
      <c r="AN558" s="79" t="b">
        <v>0</v>
      </c>
      <c r="AO558" s="85" t="s">
        <v>1271</v>
      </c>
      <c r="AP558" s="79" t="s">
        <v>176</v>
      </c>
      <c r="AQ558" s="79">
        <v>0</v>
      </c>
      <c r="AR558" s="79">
        <v>0</v>
      </c>
      <c r="AS558" s="79"/>
      <c r="AT558" s="79"/>
      <c r="AU558" s="79"/>
      <c r="AV558" s="79"/>
      <c r="AW558" s="79"/>
      <c r="AX558" s="79"/>
      <c r="AY558" s="79"/>
      <c r="AZ558" s="79"/>
      <c r="BA558">
        <v>3</v>
      </c>
      <c r="BB558" s="78" t="str">
        <f>REPLACE(INDEX(GroupVertices[Group],MATCH(Edges[[#This Row],[Vertex 1]],GroupVertices[Vertex],0)),1,1,"")</f>
        <v>1</v>
      </c>
      <c r="BC558" s="78" t="str">
        <f>REPLACE(INDEX(GroupVertices[Group],MATCH(Edges[[#This Row],[Vertex 2]],GroupVertices[Vertex],0)),1,1,"")</f>
        <v>1</v>
      </c>
      <c r="BD558" s="48">
        <v>0</v>
      </c>
      <c r="BE558" s="49">
        <v>0</v>
      </c>
      <c r="BF558" s="48">
        <v>0</v>
      </c>
      <c r="BG558" s="49">
        <v>0</v>
      </c>
      <c r="BH558" s="48">
        <v>0</v>
      </c>
      <c r="BI558" s="49">
        <v>0</v>
      </c>
      <c r="BJ558" s="48">
        <v>11</v>
      </c>
      <c r="BK558" s="49">
        <v>100</v>
      </c>
      <c r="BL558" s="48">
        <v>11</v>
      </c>
    </row>
    <row r="559" spans="1:64" ht="15">
      <c r="A559" s="64" t="s">
        <v>310</v>
      </c>
      <c r="B559" s="64" t="s">
        <v>292</v>
      </c>
      <c r="C559" s="65" t="s">
        <v>3750</v>
      </c>
      <c r="D559" s="66">
        <v>5.333333333333334</v>
      </c>
      <c r="E559" s="67" t="s">
        <v>136</v>
      </c>
      <c r="F559" s="68">
        <v>27.333333333333332</v>
      </c>
      <c r="G559" s="65"/>
      <c r="H559" s="69"/>
      <c r="I559" s="70"/>
      <c r="J559" s="70"/>
      <c r="K559" s="34" t="s">
        <v>66</v>
      </c>
      <c r="L559" s="77">
        <v>559</v>
      </c>
      <c r="M559" s="77"/>
      <c r="N559" s="72"/>
      <c r="O559" s="79" t="s">
        <v>418</v>
      </c>
      <c r="P559" s="81">
        <v>43578.56269675926</v>
      </c>
      <c r="Q559" s="79" t="s">
        <v>590</v>
      </c>
      <c r="R559" s="82" t="s">
        <v>667</v>
      </c>
      <c r="S559" s="79" t="s">
        <v>698</v>
      </c>
      <c r="T559" s="79"/>
      <c r="U559" s="82" t="s">
        <v>746</v>
      </c>
      <c r="V559" s="82" t="s">
        <v>746</v>
      </c>
      <c r="W559" s="81">
        <v>43578.56269675926</v>
      </c>
      <c r="X559" s="82" t="s">
        <v>1049</v>
      </c>
      <c r="Y559" s="79"/>
      <c r="Z559" s="79"/>
      <c r="AA559" s="85" t="s">
        <v>1272</v>
      </c>
      <c r="AB559" s="79"/>
      <c r="AC559" s="79" t="b">
        <v>0</v>
      </c>
      <c r="AD559" s="79">
        <v>0</v>
      </c>
      <c r="AE559" s="85" t="s">
        <v>1289</v>
      </c>
      <c r="AF559" s="79" t="b">
        <v>0</v>
      </c>
      <c r="AG559" s="79" t="s">
        <v>1302</v>
      </c>
      <c r="AH559" s="79"/>
      <c r="AI559" s="85" t="s">
        <v>1289</v>
      </c>
      <c r="AJ559" s="79" t="b">
        <v>0</v>
      </c>
      <c r="AK559" s="79">
        <v>0</v>
      </c>
      <c r="AL559" s="85" t="s">
        <v>1289</v>
      </c>
      <c r="AM559" s="79" t="s">
        <v>1309</v>
      </c>
      <c r="AN559" s="79" t="b">
        <v>0</v>
      </c>
      <c r="AO559" s="85" t="s">
        <v>1272</v>
      </c>
      <c r="AP559" s="79" t="s">
        <v>176</v>
      </c>
      <c r="AQ559" s="79">
        <v>0</v>
      </c>
      <c r="AR559" s="79">
        <v>0</v>
      </c>
      <c r="AS559" s="79"/>
      <c r="AT559" s="79"/>
      <c r="AU559" s="79"/>
      <c r="AV559" s="79"/>
      <c r="AW559" s="79"/>
      <c r="AX559" s="79"/>
      <c r="AY559" s="79"/>
      <c r="AZ559" s="79"/>
      <c r="BA559">
        <v>3</v>
      </c>
      <c r="BB559" s="78" t="str">
        <f>REPLACE(INDEX(GroupVertices[Group],MATCH(Edges[[#This Row],[Vertex 1]],GroupVertices[Vertex],0)),1,1,"")</f>
        <v>1</v>
      </c>
      <c r="BC559" s="78" t="str">
        <f>REPLACE(INDEX(GroupVertices[Group],MATCH(Edges[[#This Row],[Vertex 2]],GroupVertices[Vertex],0)),1,1,"")</f>
        <v>1</v>
      </c>
      <c r="BD559" s="48">
        <v>1</v>
      </c>
      <c r="BE559" s="49">
        <v>7.6923076923076925</v>
      </c>
      <c r="BF559" s="48">
        <v>0</v>
      </c>
      <c r="BG559" s="49">
        <v>0</v>
      </c>
      <c r="BH559" s="48">
        <v>0</v>
      </c>
      <c r="BI559" s="49">
        <v>0</v>
      </c>
      <c r="BJ559" s="48">
        <v>12</v>
      </c>
      <c r="BK559" s="49">
        <v>92.3076923076923</v>
      </c>
      <c r="BL559" s="48">
        <v>13</v>
      </c>
    </row>
    <row r="560" spans="1:64" ht="15">
      <c r="A560" s="64" t="s">
        <v>311</v>
      </c>
      <c r="B560" s="64" t="s">
        <v>292</v>
      </c>
      <c r="C560" s="65" t="s">
        <v>3747</v>
      </c>
      <c r="D560" s="66">
        <v>3</v>
      </c>
      <c r="E560" s="67" t="s">
        <v>132</v>
      </c>
      <c r="F560" s="68">
        <v>35</v>
      </c>
      <c r="G560" s="65"/>
      <c r="H560" s="69"/>
      <c r="I560" s="70"/>
      <c r="J560" s="70"/>
      <c r="K560" s="34" t="s">
        <v>65</v>
      </c>
      <c r="L560" s="77">
        <v>560</v>
      </c>
      <c r="M560" s="77"/>
      <c r="N560" s="72"/>
      <c r="O560" s="79" t="s">
        <v>418</v>
      </c>
      <c r="P560" s="81">
        <v>43578.500925925924</v>
      </c>
      <c r="Q560" s="79" t="s">
        <v>591</v>
      </c>
      <c r="R560" s="79"/>
      <c r="S560" s="79"/>
      <c r="T560" s="79"/>
      <c r="U560" s="79"/>
      <c r="V560" s="82" t="s">
        <v>833</v>
      </c>
      <c r="W560" s="81">
        <v>43578.500925925924</v>
      </c>
      <c r="X560" s="82" t="s">
        <v>1050</v>
      </c>
      <c r="Y560" s="79"/>
      <c r="Z560" s="79"/>
      <c r="AA560" s="85" t="s">
        <v>1273</v>
      </c>
      <c r="AB560" s="85" t="s">
        <v>1287</v>
      </c>
      <c r="AC560" s="79" t="b">
        <v>0</v>
      </c>
      <c r="AD560" s="79">
        <v>4</v>
      </c>
      <c r="AE560" s="85" t="s">
        <v>1298</v>
      </c>
      <c r="AF560" s="79" t="b">
        <v>0</v>
      </c>
      <c r="AG560" s="79" t="s">
        <v>1302</v>
      </c>
      <c r="AH560" s="79"/>
      <c r="AI560" s="85" t="s">
        <v>1289</v>
      </c>
      <c r="AJ560" s="79" t="b">
        <v>0</v>
      </c>
      <c r="AK560" s="79">
        <v>1</v>
      </c>
      <c r="AL560" s="85" t="s">
        <v>1289</v>
      </c>
      <c r="AM560" s="79" t="s">
        <v>1304</v>
      </c>
      <c r="AN560" s="79" t="b">
        <v>0</v>
      </c>
      <c r="AO560" s="85" t="s">
        <v>1287</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1</v>
      </c>
      <c r="BC560" s="78" t="str">
        <f>REPLACE(INDEX(GroupVertices[Group],MATCH(Edges[[#This Row],[Vertex 2]],GroupVertices[Vertex],0)),1,1,"")</f>
        <v>1</v>
      </c>
      <c r="BD560" s="48">
        <v>2</v>
      </c>
      <c r="BE560" s="49">
        <v>6.666666666666667</v>
      </c>
      <c r="BF560" s="48">
        <v>0</v>
      </c>
      <c r="BG560" s="49">
        <v>0</v>
      </c>
      <c r="BH560" s="48">
        <v>0</v>
      </c>
      <c r="BI560" s="49">
        <v>0</v>
      </c>
      <c r="BJ560" s="48">
        <v>28</v>
      </c>
      <c r="BK560" s="49">
        <v>93.33333333333333</v>
      </c>
      <c r="BL560" s="48">
        <v>30</v>
      </c>
    </row>
    <row r="561" spans="1:64" ht="15">
      <c r="A561" s="64" t="s">
        <v>312</v>
      </c>
      <c r="B561" s="64" t="s">
        <v>311</v>
      </c>
      <c r="C561" s="65" t="s">
        <v>3747</v>
      </c>
      <c r="D561" s="66">
        <v>3</v>
      </c>
      <c r="E561" s="67" t="s">
        <v>132</v>
      </c>
      <c r="F561" s="68">
        <v>35</v>
      </c>
      <c r="G561" s="65"/>
      <c r="H561" s="69"/>
      <c r="I561" s="70"/>
      <c r="J561" s="70"/>
      <c r="K561" s="34" t="s">
        <v>65</v>
      </c>
      <c r="L561" s="77">
        <v>561</v>
      </c>
      <c r="M561" s="77"/>
      <c r="N561" s="72"/>
      <c r="O561" s="79" t="s">
        <v>418</v>
      </c>
      <c r="P561" s="81">
        <v>43578.65542824074</v>
      </c>
      <c r="Q561" s="79" t="s">
        <v>592</v>
      </c>
      <c r="R561" s="79"/>
      <c r="S561" s="79"/>
      <c r="T561" s="79"/>
      <c r="U561" s="79"/>
      <c r="V561" s="82" t="s">
        <v>834</v>
      </c>
      <c r="W561" s="81">
        <v>43578.65542824074</v>
      </c>
      <c r="X561" s="82" t="s">
        <v>1051</v>
      </c>
      <c r="Y561" s="79"/>
      <c r="Z561" s="79"/>
      <c r="AA561" s="85" t="s">
        <v>1274</v>
      </c>
      <c r="AB561" s="79"/>
      <c r="AC561" s="79" t="b">
        <v>0</v>
      </c>
      <c r="AD561" s="79">
        <v>0</v>
      </c>
      <c r="AE561" s="85" t="s">
        <v>1289</v>
      </c>
      <c r="AF561" s="79" t="b">
        <v>0</v>
      </c>
      <c r="AG561" s="79" t="s">
        <v>1302</v>
      </c>
      <c r="AH561" s="79"/>
      <c r="AI561" s="85" t="s">
        <v>1289</v>
      </c>
      <c r="AJ561" s="79" t="b">
        <v>0</v>
      </c>
      <c r="AK561" s="79">
        <v>1</v>
      </c>
      <c r="AL561" s="85" t="s">
        <v>1273</v>
      </c>
      <c r="AM561" s="79" t="s">
        <v>1304</v>
      </c>
      <c r="AN561" s="79" t="b">
        <v>0</v>
      </c>
      <c r="AO561" s="85" t="s">
        <v>1273</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1</v>
      </c>
      <c r="BC561" s="78" t="str">
        <f>REPLACE(INDEX(GroupVertices[Group],MATCH(Edges[[#This Row],[Vertex 2]],GroupVertices[Vertex],0)),1,1,"")</f>
        <v>1</v>
      </c>
      <c r="BD561" s="48">
        <v>2</v>
      </c>
      <c r="BE561" s="49">
        <v>8</v>
      </c>
      <c r="BF561" s="48">
        <v>0</v>
      </c>
      <c r="BG561" s="49">
        <v>0</v>
      </c>
      <c r="BH561" s="48">
        <v>0</v>
      </c>
      <c r="BI561" s="49">
        <v>0</v>
      </c>
      <c r="BJ561" s="48">
        <v>23</v>
      </c>
      <c r="BK561" s="49">
        <v>92</v>
      </c>
      <c r="BL561" s="48">
        <v>25</v>
      </c>
    </row>
    <row r="562" spans="1:64" ht="15">
      <c r="A562" s="64" t="s">
        <v>292</v>
      </c>
      <c r="B562" s="64" t="s">
        <v>381</v>
      </c>
      <c r="C562" s="65" t="s">
        <v>3747</v>
      </c>
      <c r="D562" s="66">
        <v>3</v>
      </c>
      <c r="E562" s="67" t="s">
        <v>132</v>
      </c>
      <c r="F562" s="68">
        <v>35</v>
      </c>
      <c r="G562" s="65"/>
      <c r="H562" s="69"/>
      <c r="I562" s="70"/>
      <c r="J562" s="70"/>
      <c r="K562" s="34" t="s">
        <v>65</v>
      </c>
      <c r="L562" s="77">
        <v>562</v>
      </c>
      <c r="M562" s="77"/>
      <c r="N562" s="72"/>
      <c r="O562" s="79" t="s">
        <v>418</v>
      </c>
      <c r="P562" s="81">
        <v>43565.589583333334</v>
      </c>
      <c r="Q562" s="79" t="s">
        <v>463</v>
      </c>
      <c r="R562" s="79"/>
      <c r="S562" s="79"/>
      <c r="T562" s="79"/>
      <c r="U562" s="79"/>
      <c r="V562" s="82" t="s">
        <v>816</v>
      </c>
      <c r="W562" s="81">
        <v>43565.589583333334</v>
      </c>
      <c r="X562" s="82" t="s">
        <v>1025</v>
      </c>
      <c r="Y562" s="79"/>
      <c r="Z562" s="79"/>
      <c r="AA562" s="85" t="s">
        <v>1248</v>
      </c>
      <c r="AB562" s="79"/>
      <c r="AC562" s="79" t="b">
        <v>0</v>
      </c>
      <c r="AD562" s="79">
        <v>0</v>
      </c>
      <c r="AE562" s="85" t="s">
        <v>1289</v>
      </c>
      <c r="AF562" s="79" t="b">
        <v>0</v>
      </c>
      <c r="AG562" s="79" t="s">
        <v>1302</v>
      </c>
      <c r="AH562" s="79"/>
      <c r="AI562" s="85" t="s">
        <v>1289</v>
      </c>
      <c r="AJ562" s="79" t="b">
        <v>0</v>
      </c>
      <c r="AK562" s="79">
        <v>3</v>
      </c>
      <c r="AL562" s="85" t="s">
        <v>1263</v>
      </c>
      <c r="AM562" s="79" t="s">
        <v>1307</v>
      </c>
      <c r="AN562" s="79" t="b">
        <v>0</v>
      </c>
      <c r="AO562" s="85" t="s">
        <v>1263</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1</v>
      </c>
      <c r="BC562" s="78" t="str">
        <f>REPLACE(INDEX(GroupVertices[Group],MATCH(Edges[[#This Row],[Vertex 2]],GroupVertices[Vertex],0)),1,1,"")</f>
        <v>3</v>
      </c>
      <c r="BD562" s="48">
        <v>0</v>
      </c>
      <c r="BE562" s="49">
        <v>0</v>
      </c>
      <c r="BF562" s="48">
        <v>0</v>
      </c>
      <c r="BG562" s="49">
        <v>0</v>
      </c>
      <c r="BH562" s="48">
        <v>0</v>
      </c>
      <c r="BI562" s="49">
        <v>0</v>
      </c>
      <c r="BJ562" s="48">
        <v>22</v>
      </c>
      <c r="BK562" s="49">
        <v>100</v>
      </c>
      <c r="BL562" s="48">
        <v>22</v>
      </c>
    </row>
    <row r="563" spans="1:64" ht="15">
      <c r="A563" s="64" t="s">
        <v>313</v>
      </c>
      <c r="B563" s="64" t="s">
        <v>381</v>
      </c>
      <c r="C563" s="65" t="s">
        <v>3747</v>
      </c>
      <c r="D563" s="66">
        <v>3</v>
      </c>
      <c r="E563" s="67" t="s">
        <v>132</v>
      </c>
      <c r="F563" s="68">
        <v>35</v>
      </c>
      <c r="G563" s="65"/>
      <c r="H563" s="69"/>
      <c r="I563" s="70"/>
      <c r="J563" s="70"/>
      <c r="K563" s="34" t="s">
        <v>65</v>
      </c>
      <c r="L563" s="77">
        <v>563</v>
      </c>
      <c r="M563" s="77"/>
      <c r="N563" s="72"/>
      <c r="O563" s="79" t="s">
        <v>418</v>
      </c>
      <c r="P563" s="81">
        <v>43578.78560185185</v>
      </c>
      <c r="Q563" s="79" t="s">
        <v>593</v>
      </c>
      <c r="R563" s="82" t="s">
        <v>668</v>
      </c>
      <c r="S563" s="79" t="s">
        <v>701</v>
      </c>
      <c r="T563" s="79"/>
      <c r="U563" s="82" t="s">
        <v>747</v>
      </c>
      <c r="V563" s="82" t="s">
        <v>747</v>
      </c>
      <c r="W563" s="81">
        <v>43578.78560185185</v>
      </c>
      <c r="X563" s="82" t="s">
        <v>1052</v>
      </c>
      <c r="Y563" s="79"/>
      <c r="Z563" s="79"/>
      <c r="AA563" s="85" t="s">
        <v>1275</v>
      </c>
      <c r="AB563" s="79"/>
      <c r="AC563" s="79" t="b">
        <v>0</v>
      </c>
      <c r="AD563" s="79">
        <v>0</v>
      </c>
      <c r="AE563" s="85" t="s">
        <v>1289</v>
      </c>
      <c r="AF563" s="79" t="b">
        <v>0</v>
      </c>
      <c r="AG563" s="79" t="s">
        <v>1302</v>
      </c>
      <c r="AH563" s="79"/>
      <c r="AI563" s="85" t="s">
        <v>1289</v>
      </c>
      <c r="AJ563" s="79" t="b">
        <v>0</v>
      </c>
      <c r="AK563" s="79">
        <v>0</v>
      </c>
      <c r="AL563" s="85" t="s">
        <v>1289</v>
      </c>
      <c r="AM563" s="79" t="s">
        <v>1307</v>
      </c>
      <c r="AN563" s="79" t="b">
        <v>0</v>
      </c>
      <c r="AO563" s="85" t="s">
        <v>1275</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3</v>
      </c>
      <c r="BC563" s="78" t="str">
        <f>REPLACE(INDEX(GroupVertices[Group],MATCH(Edges[[#This Row],[Vertex 2]],GroupVertices[Vertex],0)),1,1,"")</f>
        <v>3</v>
      </c>
      <c r="BD563" s="48"/>
      <c r="BE563" s="49"/>
      <c r="BF563" s="48"/>
      <c r="BG563" s="49"/>
      <c r="BH563" s="48"/>
      <c r="BI563" s="49"/>
      <c r="BJ563" s="48"/>
      <c r="BK563" s="49"/>
      <c r="BL563" s="48"/>
    </row>
    <row r="564" spans="1:64" ht="15">
      <c r="A564" s="64" t="s">
        <v>292</v>
      </c>
      <c r="B564" s="64" t="s">
        <v>380</v>
      </c>
      <c r="C564" s="65" t="s">
        <v>3749</v>
      </c>
      <c r="D564" s="66">
        <v>6.5</v>
      </c>
      <c r="E564" s="67" t="s">
        <v>136</v>
      </c>
      <c r="F564" s="68">
        <v>23.5</v>
      </c>
      <c r="G564" s="65"/>
      <c r="H564" s="69"/>
      <c r="I564" s="70"/>
      <c r="J564" s="70"/>
      <c r="K564" s="34" t="s">
        <v>65</v>
      </c>
      <c r="L564" s="77">
        <v>564</v>
      </c>
      <c r="M564" s="77"/>
      <c r="N564" s="72"/>
      <c r="O564" s="79" t="s">
        <v>418</v>
      </c>
      <c r="P564" s="81">
        <v>43565.5781712963</v>
      </c>
      <c r="Q564" s="79" t="s">
        <v>594</v>
      </c>
      <c r="R564" s="82" t="s">
        <v>616</v>
      </c>
      <c r="S564" s="79" t="s">
        <v>671</v>
      </c>
      <c r="T564" s="79"/>
      <c r="U564" s="79"/>
      <c r="V564" s="82" t="s">
        <v>816</v>
      </c>
      <c r="W564" s="81">
        <v>43565.5781712963</v>
      </c>
      <c r="X564" s="82" t="s">
        <v>1053</v>
      </c>
      <c r="Y564" s="79"/>
      <c r="Z564" s="79"/>
      <c r="AA564" s="85" t="s">
        <v>1276</v>
      </c>
      <c r="AB564" s="79"/>
      <c r="AC564" s="79" t="b">
        <v>0</v>
      </c>
      <c r="AD564" s="79">
        <v>3</v>
      </c>
      <c r="AE564" s="85" t="s">
        <v>1289</v>
      </c>
      <c r="AF564" s="79" t="b">
        <v>0</v>
      </c>
      <c r="AG564" s="79" t="s">
        <v>1302</v>
      </c>
      <c r="AH564" s="79"/>
      <c r="AI564" s="85" t="s">
        <v>1289</v>
      </c>
      <c r="AJ564" s="79" t="b">
        <v>0</v>
      </c>
      <c r="AK564" s="79">
        <v>3</v>
      </c>
      <c r="AL564" s="85" t="s">
        <v>1289</v>
      </c>
      <c r="AM564" s="79" t="s">
        <v>1307</v>
      </c>
      <c r="AN564" s="79" t="b">
        <v>0</v>
      </c>
      <c r="AO564" s="85" t="s">
        <v>1276</v>
      </c>
      <c r="AP564" s="79" t="s">
        <v>176</v>
      </c>
      <c r="AQ564" s="79">
        <v>0</v>
      </c>
      <c r="AR564" s="79">
        <v>0</v>
      </c>
      <c r="AS564" s="79"/>
      <c r="AT564" s="79"/>
      <c r="AU564" s="79"/>
      <c r="AV564" s="79"/>
      <c r="AW564" s="79"/>
      <c r="AX564" s="79"/>
      <c r="AY564" s="79"/>
      <c r="AZ564" s="79"/>
      <c r="BA564">
        <v>4</v>
      </c>
      <c r="BB564" s="78" t="str">
        <f>REPLACE(INDEX(GroupVertices[Group],MATCH(Edges[[#This Row],[Vertex 1]],GroupVertices[Vertex],0)),1,1,"")</f>
        <v>1</v>
      </c>
      <c r="BC564" s="78" t="str">
        <f>REPLACE(INDEX(GroupVertices[Group],MATCH(Edges[[#This Row],[Vertex 2]],GroupVertices[Vertex],0)),1,1,"")</f>
        <v>3</v>
      </c>
      <c r="BD564" s="48">
        <v>2</v>
      </c>
      <c r="BE564" s="49">
        <v>9.090909090909092</v>
      </c>
      <c r="BF564" s="48">
        <v>0</v>
      </c>
      <c r="BG564" s="49">
        <v>0</v>
      </c>
      <c r="BH564" s="48">
        <v>0</v>
      </c>
      <c r="BI564" s="49">
        <v>0</v>
      </c>
      <c r="BJ564" s="48">
        <v>20</v>
      </c>
      <c r="BK564" s="49">
        <v>90.9090909090909</v>
      </c>
      <c r="BL564" s="48">
        <v>22</v>
      </c>
    </row>
    <row r="565" spans="1:64" ht="15">
      <c r="A565" s="64" t="s">
        <v>292</v>
      </c>
      <c r="B565" s="64" t="s">
        <v>380</v>
      </c>
      <c r="C565" s="65" t="s">
        <v>3749</v>
      </c>
      <c r="D565" s="66">
        <v>6.5</v>
      </c>
      <c r="E565" s="67" t="s">
        <v>136</v>
      </c>
      <c r="F565" s="68">
        <v>23.5</v>
      </c>
      <c r="G565" s="65"/>
      <c r="H565" s="69"/>
      <c r="I565" s="70"/>
      <c r="J565" s="70"/>
      <c r="K565" s="34" t="s">
        <v>65</v>
      </c>
      <c r="L565" s="77">
        <v>565</v>
      </c>
      <c r="M565" s="77"/>
      <c r="N565" s="72"/>
      <c r="O565" s="79" t="s">
        <v>418</v>
      </c>
      <c r="P565" s="81">
        <v>43565.589583333334</v>
      </c>
      <c r="Q565" s="79" t="s">
        <v>463</v>
      </c>
      <c r="R565" s="79"/>
      <c r="S565" s="79"/>
      <c r="T565" s="79"/>
      <c r="U565" s="79"/>
      <c r="V565" s="82" t="s">
        <v>816</v>
      </c>
      <c r="W565" s="81">
        <v>43565.589583333334</v>
      </c>
      <c r="X565" s="82" t="s">
        <v>1025</v>
      </c>
      <c r="Y565" s="79"/>
      <c r="Z565" s="79"/>
      <c r="AA565" s="85" t="s">
        <v>1248</v>
      </c>
      <c r="AB565" s="79"/>
      <c r="AC565" s="79" t="b">
        <v>0</v>
      </c>
      <c r="AD565" s="79">
        <v>0</v>
      </c>
      <c r="AE565" s="85" t="s">
        <v>1289</v>
      </c>
      <c r="AF565" s="79" t="b">
        <v>0</v>
      </c>
      <c r="AG565" s="79" t="s">
        <v>1302</v>
      </c>
      <c r="AH565" s="79"/>
      <c r="AI565" s="85" t="s">
        <v>1289</v>
      </c>
      <c r="AJ565" s="79" t="b">
        <v>0</v>
      </c>
      <c r="AK565" s="79">
        <v>3</v>
      </c>
      <c r="AL565" s="85" t="s">
        <v>1263</v>
      </c>
      <c r="AM565" s="79" t="s">
        <v>1307</v>
      </c>
      <c r="AN565" s="79" t="b">
        <v>0</v>
      </c>
      <c r="AO565" s="85" t="s">
        <v>1263</v>
      </c>
      <c r="AP565" s="79" t="s">
        <v>176</v>
      </c>
      <c r="AQ565" s="79">
        <v>0</v>
      </c>
      <c r="AR565" s="79">
        <v>0</v>
      </c>
      <c r="AS565" s="79"/>
      <c r="AT565" s="79"/>
      <c r="AU565" s="79"/>
      <c r="AV565" s="79"/>
      <c r="AW565" s="79"/>
      <c r="AX565" s="79"/>
      <c r="AY565" s="79"/>
      <c r="AZ565" s="79"/>
      <c r="BA565">
        <v>4</v>
      </c>
      <c r="BB565" s="78" t="str">
        <f>REPLACE(INDEX(GroupVertices[Group],MATCH(Edges[[#This Row],[Vertex 1]],GroupVertices[Vertex],0)),1,1,"")</f>
        <v>1</v>
      </c>
      <c r="BC565" s="78" t="str">
        <f>REPLACE(INDEX(GroupVertices[Group],MATCH(Edges[[#This Row],[Vertex 2]],GroupVertices[Vertex],0)),1,1,"")</f>
        <v>3</v>
      </c>
      <c r="BD565" s="48"/>
      <c r="BE565" s="49"/>
      <c r="BF565" s="48"/>
      <c r="BG565" s="49"/>
      <c r="BH565" s="48"/>
      <c r="BI565" s="49"/>
      <c r="BJ565" s="48"/>
      <c r="BK565" s="49"/>
      <c r="BL565" s="48"/>
    </row>
    <row r="566" spans="1:64" ht="15">
      <c r="A566" s="64" t="s">
        <v>292</v>
      </c>
      <c r="B566" s="64" t="s">
        <v>380</v>
      </c>
      <c r="C566" s="65" t="s">
        <v>3749</v>
      </c>
      <c r="D566" s="66">
        <v>6.5</v>
      </c>
      <c r="E566" s="67" t="s">
        <v>136</v>
      </c>
      <c r="F566" s="68">
        <v>23.5</v>
      </c>
      <c r="G566" s="65"/>
      <c r="H566" s="69"/>
      <c r="I566" s="70"/>
      <c r="J566" s="70"/>
      <c r="K566" s="34" t="s">
        <v>65</v>
      </c>
      <c r="L566" s="77">
        <v>566</v>
      </c>
      <c r="M566" s="77"/>
      <c r="N566" s="72"/>
      <c r="O566" s="79" t="s">
        <v>418</v>
      </c>
      <c r="P566" s="81">
        <v>43565.63125</v>
      </c>
      <c r="Q566" s="79" t="s">
        <v>465</v>
      </c>
      <c r="R566" s="79"/>
      <c r="S566" s="79"/>
      <c r="T566" s="79"/>
      <c r="U566" s="79"/>
      <c r="V566" s="82" t="s">
        <v>816</v>
      </c>
      <c r="W566" s="81">
        <v>43565.63125</v>
      </c>
      <c r="X566" s="82" t="s">
        <v>944</v>
      </c>
      <c r="Y566" s="79"/>
      <c r="Z566" s="79"/>
      <c r="AA566" s="85" t="s">
        <v>1167</v>
      </c>
      <c r="AB566" s="79"/>
      <c r="AC566" s="79" t="b">
        <v>0</v>
      </c>
      <c r="AD566" s="79">
        <v>0</v>
      </c>
      <c r="AE566" s="85" t="s">
        <v>1289</v>
      </c>
      <c r="AF566" s="79" t="b">
        <v>0</v>
      </c>
      <c r="AG566" s="79" t="s">
        <v>1302</v>
      </c>
      <c r="AH566" s="79"/>
      <c r="AI566" s="85" t="s">
        <v>1289</v>
      </c>
      <c r="AJ566" s="79" t="b">
        <v>0</v>
      </c>
      <c r="AK566" s="79">
        <v>2</v>
      </c>
      <c r="AL566" s="85" t="s">
        <v>1166</v>
      </c>
      <c r="AM566" s="79" t="s">
        <v>1312</v>
      </c>
      <c r="AN566" s="79" t="b">
        <v>0</v>
      </c>
      <c r="AO566" s="85" t="s">
        <v>1166</v>
      </c>
      <c r="AP566" s="79" t="s">
        <v>176</v>
      </c>
      <c r="AQ566" s="79">
        <v>0</v>
      </c>
      <c r="AR566" s="79">
        <v>0</v>
      </c>
      <c r="AS566" s="79"/>
      <c r="AT566" s="79"/>
      <c r="AU566" s="79"/>
      <c r="AV566" s="79"/>
      <c r="AW566" s="79"/>
      <c r="AX566" s="79"/>
      <c r="AY566" s="79"/>
      <c r="AZ566" s="79"/>
      <c r="BA566">
        <v>4</v>
      </c>
      <c r="BB566" s="78" t="str">
        <f>REPLACE(INDEX(GroupVertices[Group],MATCH(Edges[[#This Row],[Vertex 1]],GroupVertices[Vertex],0)),1,1,"")</f>
        <v>1</v>
      </c>
      <c r="BC566" s="78" t="str">
        <f>REPLACE(INDEX(GroupVertices[Group],MATCH(Edges[[#This Row],[Vertex 2]],GroupVertices[Vertex],0)),1,1,"")</f>
        <v>3</v>
      </c>
      <c r="BD566" s="48"/>
      <c r="BE566" s="49"/>
      <c r="BF566" s="48"/>
      <c r="BG566" s="49"/>
      <c r="BH566" s="48"/>
      <c r="BI566" s="49"/>
      <c r="BJ566" s="48"/>
      <c r="BK566" s="49"/>
      <c r="BL566" s="48"/>
    </row>
    <row r="567" spans="1:64" ht="15">
      <c r="A567" s="64" t="s">
        <v>292</v>
      </c>
      <c r="B567" s="64" t="s">
        <v>380</v>
      </c>
      <c r="C567" s="65" t="s">
        <v>3749</v>
      </c>
      <c r="D567" s="66">
        <v>6.5</v>
      </c>
      <c r="E567" s="67" t="s">
        <v>136</v>
      </c>
      <c r="F567" s="68">
        <v>23.5</v>
      </c>
      <c r="G567" s="65"/>
      <c r="H567" s="69"/>
      <c r="I567" s="70"/>
      <c r="J567" s="70"/>
      <c r="K567" s="34" t="s">
        <v>65</v>
      </c>
      <c r="L567" s="77">
        <v>567</v>
      </c>
      <c r="M567" s="77"/>
      <c r="N567" s="72"/>
      <c r="O567" s="79" t="s">
        <v>418</v>
      </c>
      <c r="P567" s="81">
        <v>43567.686203703706</v>
      </c>
      <c r="Q567" s="79" t="s">
        <v>514</v>
      </c>
      <c r="R567" s="79"/>
      <c r="S567" s="79"/>
      <c r="T567" s="79"/>
      <c r="U567" s="79"/>
      <c r="V567" s="82" t="s">
        <v>816</v>
      </c>
      <c r="W567" s="81">
        <v>43567.686203703706</v>
      </c>
      <c r="X567" s="82" t="s">
        <v>952</v>
      </c>
      <c r="Y567" s="79"/>
      <c r="Z567" s="79"/>
      <c r="AA567" s="85" t="s">
        <v>1175</v>
      </c>
      <c r="AB567" s="79"/>
      <c r="AC567" s="79" t="b">
        <v>0</v>
      </c>
      <c r="AD567" s="79">
        <v>0</v>
      </c>
      <c r="AE567" s="85" t="s">
        <v>1289</v>
      </c>
      <c r="AF567" s="79" t="b">
        <v>0</v>
      </c>
      <c r="AG567" s="79" t="s">
        <v>1302</v>
      </c>
      <c r="AH567" s="79"/>
      <c r="AI567" s="85" t="s">
        <v>1289</v>
      </c>
      <c r="AJ567" s="79" t="b">
        <v>0</v>
      </c>
      <c r="AK567" s="79">
        <v>2</v>
      </c>
      <c r="AL567" s="85" t="s">
        <v>1137</v>
      </c>
      <c r="AM567" s="79" t="s">
        <v>1307</v>
      </c>
      <c r="AN567" s="79" t="b">
        <v>0</v>
      </c>
      <c r="AO567" s="85" t="s">
        <v>1137</v>
      </c>
      <c r="AP567" s="79" t="s">
        <v>176</v>
      </c>
      <c r="AQ567" s="79">
        <v>0</v>
      </c>
      <c r="AR567" s="79">
        <v>0</v>
      </c>
      <c r="AS567" s="79"/>
      <c r="AT567" s="79"/>
      <c r="AU567" s="79"/>
      <c r="AV567" s="79"/>
      <c r="AW567" s="79"/>
      <c r="AX567" s="79"/>
      <c r="AY567" s="79"/>
      <c r="AZ567" s="79"/>
      <c r="BA567">
        <v>4</v>
      </c>
      <c r="BB567" s="78" t="str">
        <f>REPLACE(INDEX(GroupVertices[Group],MATCH(Edges[[#This Row],[Vertex 1]],GroupVertices[Vertex],0)),1,1,"")</f>
        <v>1</v>
      </c>
      <c r="BC567" s="78" t="str">
        <f>REPLACE(INDEX(GroupVertices[Group],MATCH(Edges[[#This Row],[Vertex 2]],GroupVertices[Vertex],0)),1,1,"")</f>
        <v>3</v>
      </c>
      <c r="BD567" s="48">
        <v>1</v>
      </c>
      <c r="BE567" s="49">
        <v>5.2631578947368425</v>
      </c>
      <c r="BF567" s="48">
        <v>0</v>
      </c>
      <c r="BG567" s="49">
        <v>0</v>
      </c>
      <c r="BH567" s="48">
        <v>0</v>
      </c>
      <c r="BI567" s="49">
        <v>0</v>
      </c>
      <c r="BJ567" s="48">
        <v>18</v>
      </c>
      <c r="BK567" s="49">
        <v>94.73684210526316</v>
      </c>
      <c r="BL567" s="48">
        <v>19</v>
      </c>
    </row>
    <row r="568" spans="1:64" ht="15">
      <c r="A568" s="64" t="s">
        <v>313</v>
      </c>
      <c r="B568" s="64" t="s">
        <v>380</v>
      </c>
      <c r="C568" s="65" t="s">
        <v>3747</v>
      </c>
      <c r="D568" s="66">
        <v>3</v>
      </c>
      <c r="E568" s="67" t="s">
        <v>132</v>
      </c>
      <c r="F568" s="68">
        <v>35</v>
      </c>
      <c r="G568" s="65"/>
      <c r="H568" s="69"/>
      <c r="I568" s="70"/>
      <c r="J568" s="70"/>
      <c r="K568" s="34" t="s">
        <v>65</v>
      </c>
      <c r="L568" s="77">
        <v>568</v>
      </c>
      <c r="M568" s="77"/>
      <c r="N568" s="72"/>
      <c r="O568" s="79" t="s">
        <v>418</v>
      </c>
      <c r="P568" s="81">
        <v>43578.78560185185</v>
      </c>
      <c r="Q568" s="79" t="s">
        <v>593</v>
      </c>
      <c r="R568" s="82" t="s">
        <v>668</v>
      </c>
      <c r="S568" s="79" t="s">
        <v>701</v>
      </c>
      <c r="T568" s="79"/>
      <c r="U568" s="82" t="s">
        <v>747</v>
      </c>
      <c r="V568" s="82" t="s">
        <v>747</v>
      </c>
      <c r="W568" s="81">
        <v>43578.78560185185</v>
      </c>
      <c r="X568" s="82" t="s">
        <v>1052</v>
      </c>
      <c r="Y568" s="79"/>
      <c r="Z568" s="79"/>
      <c r="AA568" s="85" t="s">
        <v>1275</v>
      </c>
      <c r="AB568" s="79"/>
      <c r="AC568" s="79" t="b">
        <v>0</v>
      </c>
      <c r="AD568" s="79">
        <v>0</v>
      </c>
      <c r="AE568" s="85" t="s">
        <v>1289</v>
      </c>
      <c r="AF568" s="79" t="b">
        <v>0</v>
      </c>
      <c r="AG568" s="79" t="s">
        <v>1302</v>
      </c>
      <c r="AH568" s="79"/>
      <c r="AI568" s="85" t="s">
        <v>1289</v>
      </c>
      <c r="AJ568" s="79" t="b">
        <v>0</v>
      </c>
      <c r="AK568" s="79">
        <v>0</v>
      </c>
      <c r="AL568" s="85" t="s">
        <v>1289</v>
      </c>
      <c r="AM568" s="79" t="s">
        <v>1307</v>
      </c>
      <c r="AN568" s="79" t="b">
        <v>0</v>
      </c>
      <c r="AO568" s="85" t="s">
        <v>1275</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3</v>
      </c>
      <c r="BC568" s="78" t="str">
        <f>REPLACE(INDEX(GroupVertices[Group],MATCH(Edges[[#This Row],[Vertex 2]],GroupVertices[Vertex],0)),1,1,"")</f>
        <v>3</v>
      </c>
      <c r="BD568" s="48"/>
      <c r="BE568" s="49"/>
      <c r="BF568" s="48"/>
      <c r="BG568" s="49"/>
      <c r="BH568" s="48"/>
      <c r="BI568" s="49"/>
      <c r="BJ568" s="48"/>
      <c r="BK568" s="49"/>
      <c r="BL568" s="48"/>
    </row>
    <row r="569" spans="1:64" ht="15">
      <c r="A569" s="64" t="s">
        <v>313</v>
      </c>
      <c r="B569" s="64" t="s">
        <v>292</v>
      </c>
      <c r="C569" s="65" t="s">
        <v>3747</v>
      </c>
      <c r="D569" s="66">
        <v>3</v>
      </c>
      <c r="E569" s="67" t="s">
        <v>132</v>
      </c>
      <c r="F569" s="68">
        <v>35</v>
      </c>
      <c r="G569" s="65"/>
      <c r="H569" s="69"/>
      <c r="I569" s="70"/>
      <c r="J569" s="70"/>
      <c r="K569" s="34" t="s">
        <v>65</v>
      </c>
      <c r="L569" s="77">
        <v>569</v>
      </c>
      <c r="M569" s="77"/>
      <c r="N569" s="72"/>
      <c r="O569" s="79" t="s">
        <v>418</v>
      </c>
      <c r="P569" s="81">
        <v>43578.78560185185</v>
      </c>
      <c r="Q569" s="79" t="s">
        <v>593</v>
      </c>
      <c r="R569" s="82" t="s">
        <v>668</v>
      </c>
      <c r="S569" s="79" t="s">
        <v>701</v>
      </c>
      <c r="T569" s="79"/>
      <c r="U569" s="82" t="s">
        <v>747</v>
      </c>
      <c r="V569" s="82" t="s">
        <v>747</v>
      </c>
      <c r="W569" s="81">
        <v>43578.78560185185</v>
      </c>
      <c r="X569" s="82" t="s">
        <v>1052</v>
      </c>
      <c r="Y569" s="79"/>
      <c r="Z569" s="79"/>
      <c r="AA569" s="85" t="s">
        <v>1275</v>
      </c>
      <c r="AB569" s="79"/>
      <c r="AC569" s="79" t="b">
        <v>0</v>
      </c>
      <c r="AD569" s="79">
        <v>0</v>
      </c>
      <c r="AE569" s="85" t="s">
        <v>1289</v>
      </c>
      <c r="AF569" s="79" t="b">
        <v>0</v>
      </c>
      <c r="AG569" s="79" t="s">
        <v>1302</v>
      </c>
      <c r="AH569" s="79"/>
      <c r="AI569" s="85" t="s">
        <v>1289</v>
      </c>
      <c r="AJ569" s="79" t="b">
        <v>0</v>
      </c>
      <c r="AK569" s="79">
        <v>0</v>
      </c>
      <c r="AL569" s="85" t="s">
        <v>1289</v>
      </c>
      <c r="AM569" s="79" t="s">
        <v>1307</v>
      </c>
      <c r="AN569" s="79" t="b">
        <v>0</v>
      </c>
      <c r="AO569" s="85" t="s">
        <v>1275</v>
      </c>
      <c r="AP569" s="79" t="s">
        <v>176</v>
      </c>
      <c r="AQ569" s="79">
        <v>0</v>
      </c>
      <c r="AR569" s="79">
        <v>0</v>
      </c>
      <c r="AS569" s="79"/>
      <c r="AT569" s="79"/>
      <c r="AU569" s="79"/>
      <c r="AV569" s="79"/>
      <c r="AW569" s="79"/>
      <c r="AX569" s="79"/>
      <c r="AY569" s="79"/>
      <c r="AZ569" s="79"/>
      <c r="BA569">
        <v>1</v>
      </c>
      <c r="BB569" s="78" t="str">
        <f>REPLACE(INDEX(GroupVertices[Group],MATCH(Edges[[#This Row],[Vertex 1]],GroupVertices[Vertex],0)),1,1,"")</f>
        <v>3</v>
      </c>
      <c r="BC569" s="78" t="str">
        <f>REPLACE(INDEX(GroupVertices[Group],MATCH(Edges[[#This Row],[Vertex 2]],GroupVertices[Vertex],0)),1,1,"")</f>
        <v>1</v>
      </c>
      <c r="BD569" s="48">
        <v>0</v>
      </c>
      <c r="BE569" s="49">
        <v>0</v>
      </c>
      <c r="BF569" s="48">
        <v>0</v>
      </c>
      <c r="BG569" s="49">
        <v>0</v>
      </c>
      <c r="BH569" s="48">
        <v>0</v>
      </c>
      <c r="BI569" s="49">
        <v>0</v>
      </c>
      <c r="BJ569" s="48">
        <v>25</v>
      </c>
      <c r="BK569" s="49">
        <v>100</v>
      </c>
      <c r="BL569" s="48">
        <v>25</v>
      </c>
    </row>
    <row r="570" spans="1:64" ht="15">
      <c r="A570" s="64" t="s">
        <v>292</v>
      </c>
      <c r="B570" s="64" t="s">
        <v>292</v>
      </c>
      <c r="C570" s="65" t="s">
        <v>3750</v>
      </c>
      <c r="D570" s="66">
        <v>5.333333333333334</v>
      </c>
      <c r="E570" s="67" t="s">
        <v>136</v>
      </c>
      <c r="F570" s="68">
        <v>27.333333333333332</v>
      </c>
      <c r="G570" s="65"/>
      <c r="H570" s="69"/>
      <c r="I570" s="70"/>
      <c r="J570" s="70"/>
      <c r="K570" s="34" t="s">
        <v>65</v>
      </c>
      <c r="L570" s="77">
        <v>570</v>
      </c>
      <c r="M570" s="77"/>
      <c r="N570" s="72"/>
      <c r="O570" s="79" t="s">
        <v>176</v>
      </c>
      <c r="P570" s="81">
        <v>43501.815567129626</v>
      </c>
      <c r="Q570" s="79" t="s">
        <v>595</v>
      </c>
      <c r="R570" s="82" t="s">
        <v>669</v>
      </c>
      <c r="S570" s="79" t="s">
        <v>671</v>
      </c>
      <c r="T570" s="79"/>
      <c r="U570" s="79"/>
      <c r="V570" s="82" t="s">
        <v>816</v>
      </c>
      <c r="W570" s="81">
        <v>43501.815567129626</v>
      </c>
      <c r="X570" s="82" t="s">
        <v>1054</v>
      </c>
      <c r="Y570" s="79"/>
      <c r="Z570" s="79"/>
      <c r="AA570" s="85" t="s">
        <v>1277</v>
      </c>
      <c r="AB570" s="79"/>
      <c r="AC570" s="79" t="b">
        <v>0</v>
      </c>
      <c r="AD570" s="79">
        <v>1</v>
      </c>
      <c r="AE570" s="85" t="s">
        <v>1289</v>
      </c>
      <c r="AF570" s="79" t="b">
        <v>0</v>
      </c>
      <c r="AG570" s="79" t="s">
        <v>1302</v>
      </c>
      <c r="AH570" s="79"/>
      <c r="AI570" s="85" t="s">
        <v>1289</v>
      </c>
      <c r="AJ570" s="79" t="b">
        <v>0</v>
      </c>
      <c r="AK570" s="79">
        <v>0</v>
      </c>
      <c r="AL570" s="85" t="s">
        <v>1289</v>
      </c>
      <c r="AM570" s="79" t="s">
        <v>1307</v>
      </c>
      <c r="AN570" s="79" t="b">
        <v>0</v>
      </c>
      <c r="AO570" s="85" t="s">
        <v>1277</v>
      </c>
      <c r="AP570" s="79" t="s">
        <v>176</v>
      </c>
      <c r="AQ570" s="79">
        <v>0</v>
      </c>
      <c r="AR570" s="79">
        <v>0</v>
      </c>
      <c r="AS570" s="79"/>
      <c r="AT570" s="79"/>
      <c r="AU570" s="79"/>
      <c r="AV570" s="79"/>
      <c r="AW570" s="79"/>
      <c r="AX570" s="79"/>
      <c r="AY570" s="79"/>
      <c r="AZ570" s="79"/>
      <c r="BA570">
        <v>3</v>
      </c>
      <c r="BB570" s="78" t="str">
        <f>REPLACE(INDEX(GroupVertices[Group],MATCH(Edges[[#This Row],[Vertex 1]],GroupVertices[Vertex],0)),1,1,"")</f>
        <v>1</v>
      </c>
      <c r="BC570" s="78" t="str">
        <f>REPLACE(INDEX(GroupVertices[Group],MATCH(Edges[[#This Row],[Vertex 2]],GroupVertices[Vertex],0)),1,1,"")</f>
        <v>1</v>
      </c>
      <c r="BD570" s="48">
        <v>0</v>
      </c>
      <c r="BE570" s="49">
        <v>0</v>
      </c>
      <c r="BF570" s="48">
        <v>0</v>
      </c>
      <c r="BG570" s="49">
        <v>0</v>
      </c>
      <c r="BH570" s="48">
        <v>0</v>
      </c>
      <c r="BI570" s="49">
        <v>0</v>
      </c>
      <c r="BJ570" s="48">
        <v>24</v>
      </c>
      <c r="BK570" s="49">
        <v>100</v>
      </c>
      <c r="BL570" s="48">
        <v>24</v>
      </c>
    </row>
    <row r="571" spans="1:64" ht="15">
      <c r="A571" s="64" t="s">
        <v>292</v>
      </c>
      <c r="B571" s="64" t="s">
        <v>292</v>
      </c>
      <c r="C571" s="65" t="s">
        <v>3750</v>
      </c>
      <c r="D571" s="66">
        <v>5.333333333333334</v>
      </c>
      <c r="E571" s="67" t="s">
        <v>136</v>
      </c>
      <c r="F571" s="68">
        <v>27.333333333333332</v>
      </c>
      <c r="G571" s="65"/>
      <c r="H571" s="69"/>
      <c r="I571" s="70"/>
      <c r="J571" s="70"/>
      <c r="K571" s="34" t="s">
        <v>65</v>
      </c>
      <c r="L571" s="77">
        <v>571</v>
      </c>
      <c r="M571" s="77"/>
      <c r="N571" s="72"/>
      <c r="O571" s="79" t="s">
        <v>176</v>
      </c>
      <c r="P571" s="81">
        <v>43502.678761574076</v>
      </c>
      <c r="Q571" s="79" t="s">
        <v>596</v>
      </c>
      <c r="R571" s="82" t="s">
        <v>605</v>
      </c>
      <c r="S571" s="79" t="s">
        <v>671</v>
      </c>
      <c r="T571" s="79" t="s">
        <v>707</v>
      </c>
      <c r="U571" s="79"/>
      <c r="V571" s="82" t="s">
        <v>816</v>
      </c>
      <c r="W571" s="81">
        <v>43502.678761574076</v>
      </c>
      <c r="X571" s="82" t="s">
        <v>1055</v>
      </c>
      <c r="Y571" s="79"/>
      <c r="Z571" s="79"/>
      <c r="AA571" s="85" t="s">
        <v>1278</v>
      </c>
      <c r="AB571" s="79"/>
      <c r="AC571" s="79" t="b">
        <v>0</v>
      </c>
      <c r="AD571" s="79">
        <v>3</v>
      </c>
      <c r="AE571" s="85" t="s">
        <v>1289</v>
      </c>
      <c r="AF571" s="79" t="b">
        <v>0</v>
      </c>
      <c r="AG571" s="79" t="s">
        <v>1302</v>
      </c>
      <c r="AH571" s="79"/>
      <c r="AI571" s="85" t="s">
        <v>1289</v>
      </c>
      <c r="AJ571" s="79" t="b">
        <v>0</v>
      </c>
      <c r="AK571" s="79">
        <v>1</v>
      </c>
      <c r="AL571" s="85" t="s">
        <v>1289</v>
      </c>
      <c r="AM571" s="79" t="s">
        <v>1307</v>
      </c>
      <c r="AN571" s="79" t="b">
        <v>0</v>
      </c>
      <c r="AO571" s="85" t="s">
        <v>1278</v>
      </c>
      <c r="AP571" s="79" t="s">
        <v>176</v>
      </c>
      <c r="AQ571" s="79">
        <v>0</v>
      </c>
      <c r="AR571" s="79">
        <v>0</v>
      </c>
      <c r="AS571" s="79"/>
      <c r="AT571" s="79"/>
      <c r="AU571" s="79"/>
      <c r="AV571" s="79"/>
      <c r="AW571" s="79"/>
      <c r="AX571" s="79"/>
      <c r="AY571" s="79"/>
      <c r="AZ571" s="79"/>
      <c r="BA571">
        <v>3</v>
      </c>
      <c r="BB571" s="78" t="str">
        <f>REPLACE(INDEX(GroupVertices[Group],MATCH(Edges[[#This Row],[Vertex 1]],GroupVertices[Vertex],0)),1,1,"")</f>
        <v>1</v>
      </c>
      <c r="BC571" s="78" t="str">
        <f>REPLACE(INDEX(GroupVertices[Group],MATCH(Edges[[#This Row],[Vertex 2]],GroupVertices[Vertex],0)),1,1,"")</f>
        <v>1</v>
      </c>
      <c r="BD571" s="48">
        <v>0</v>
      </c>
      <c r="BE571" s="49">
        <v>0</v>
      </c>
      <c r="BF571" s="48">
        <v>0</v>
      </c>
      <c r="BG571" s="49">
        <v>0</v>
      </c>
      <c r="BH571" s="48">
        <v>0</v>
      </c>
      <c r="BI571" s="49">
        <v>0</v>
      </c>
      <c r="BJ571" s="48">
        <v>14</v>
      </c>
      <c r="BK571" s="49">
        <v>100</v>
      </c>
      <c r="BL571" s="48">
        <v>14</v>
      </c>
    </row>
    <row r="572" spans="1:64" ht="15">
      <c r="A572" s="64" t="s">
        <v>292</v>
      </c>
      <c r="B572" s="64" t="s">
        <v>292</v>
      </c>
      <c r="C572" s="65" t="s">
        <v>3750</v>
      </c>
      <c r="D572" s="66">
        <v>5.333333333333334</v>
      </c>
      <c r="E572" s="67" t="s">
        <v>136</v>
      </c>
      <c r="F572" s="68">
        <v>27.333333333333332</v>
      </c>
      <c r="G572" s="65"/>
      <c r="H572" s="69"/>
      <c r="I572" s="70"/>
      <c r="J572" s="70"/>
      <c r="K572" s="34" t="s">
        <v>65</v>
      </c>
      <c r="L572" s="77">
        <v>572</v>
      </c>
      <c r="M572" s="77"/>
      <c r="N572" s="72"/>
      <c r="O572" s="79" t="s">
        <v>176</v>
      </c>
      <c r="P572" s="81">
        <v>43565.660891203705</v>
      </c>
      <c r="Q572" s="79" t="s">
        <v>597</v>
      </c>
      <c r="R572" s="82" t="s">
        <v>670</v>
      </c>
      <c r="S572" s="79" t="s">
        <v>671</v>
      </c>
      <c r="T572" s="79" t="s">
        <v>715</v>
      </c>
      <c r="U572" s="79"/>
      <c r="V572" s="82" t="s">
        <v>816</v>
      </c>
      <c r="W572" s="81">
        <v>43565.660891203705</v>
      </c>
      <c r="X572" s="82" t="s">
        <v>1056</v>
      </c>
      <c r="Y572" s="79"/>
      <c r="Z572" s="79"/>
      <c r="AA572" s="85" t="s">
        <v>1279</v>
      </c>
      <c r="AB572" s="79"/>
      <c r="AC572" s="79" t="b">
        <v>0</v>
      </c>
      <c r="AD572" s="79">
        <v>0</v>
      </c>
      <c r="AE572" s="85" t="s">
        <v>1289</v>
      </c>
      <c r="AF572" s="79" t="b">
        <v>0</v>
      </c>
      <c r="AG572" s="79" t="s">
        <v>1302</v>
      </c>
      <c r="AH572" s="79"/>
      <c r="AI572" s="85" t="s">
        <v>1289</v>
      </c>
      <c r="AJ572" s="79" t="b">
        <v>0</v>
      </c>
      <c r="AK572" s="79">
        <v>0</v>
      </c>
      <c r="AL572" s="85" t="s">
        <v>1289</v>
      </c>
      <c r="AM572" s="79" t="s">
        <v>1307</v>
      </c>
      <c r="AN572" s="79" t="b">
        <v>0</v>
      </c>
      <c r="AO572" s="85" t="s">
        <v>1279</v>
      </c>
      <c r="AP572" s="79" t="s">
        <v>176</v>
      </c>
      <c r="AQ572" s="79">
        <v>0</v>
      </c>
      <c r="AR572" s="79">
        <v>0</v>
      </c>
      <c r="AS572" s="79"/>
      <c r="AT572" s="79"/>
      <c r="AU572" s="79"/>
      <c r="AV572" s="79"/>
      <c r="AW572" s="79"/>
      <c r="AX572" s="79"/>
      <c r="AY572" s="79"/>
      <c r="AZ572" s="79"/>
      <c r="BA572">
        <v>3</v>
      </c>
      <c r="BB572" s="78" t="str">
        <f>REPLACE(INDEX(GroupVertices[Group],MATCH(Edges[[#This Row],[Vertex 1]],GroupVertices[Vertex],0)),1,1,"")</f>
        <v>1</v>
      </c>
      <c r="BC572" s="78" t="str">
        <f>REPLACE(INDEX(GroupVertices[Group],MATCH(Edges[[#This Row],[Vertex 2]],GroupVertices[Vertex],0)),1,1,"")</f>
        <v>1</v>
      </c>
      <c r="BD572" s="48">
        <v>0</v>
      </c>
      <c r="BE572" s="49">
        <v>0</v>
      </c>
      <c r="BF572" s="48">
        <v>0</v>
      </c>
      <c r="BG572" s="49">
        <v>0</v>
      </c>
      <c r="BH572" s="48">
        <v>0</v>
      </c>
      <c r="BI572" s="49">
        <v>0</v>
      </c>
      <c r="BJ572" s="48">
        <v>19</v>
      </c>
      <c r="BK572" s="49">
        <v>100</v>
      </c>
      <c r="BL572" s="48">
        <v>19</v>
      </c>
    </row>
    <row r="573" spans="1:64" ht="15">
      <c r="A573" s="64" t="s">
        <v>314</v>
      </c>
      <c r="B573" s="64" t="s">
        <v>292</v>
      </c>
      <c r="C573" s="65" t="s">
        <v>3748</v>
      </c>
      <c r="D573" s="66">
        <v>4.166666666666667</v>
      </c>
      <c r="E573" s="67" t="s">
        <v>136</v>
      </c>
      <c r="F573" s="68">
        <v>31.166666666666668</v>
      </c>
      <c r="G573" s="65"/>
      <c r="H573" s="69"/>
      <c r="I573" s="70"/>
      <c r="J573" s="70"/>
      <c r="K573" s="34" t="s">
        <v>65</v>
      </c>
      <c r="L573" s="77">
        <v>573</v>
      </c>
      <c r="M573" s="77"/>
      <c r="N573" s="72"/>
      <c r="O573" s="79" t="s">
        <v>418</v>
      </c>
      <c r="P573" s="81">
        <v>43578.99606481481</v>
      </c>
      <c r="Q573" s="79" t="s">
        <v>598</v>
      </c>
      <c r="R573" s="82" t="s">
        <v>601</v>
      </c>
      <c r="S573" s="79" t="s">
        <v>671</v>
      </c>
      <c r="T573" s="79"/>
      <c r="U573" s="79"/>
      <c r="V573" s="82" t="s">
        <v>835</v>
      </c>
      <c r="W573" s="81">
        <v>43578.99606481481</v>
      </c>
      <c r="X573" s="82" t="s">
        <v>1057</v>
      </c>
      <c r="Y573" s="79"/>
      <c r="Z573" s="79"/>
      <c r="AA573" s="85" t="s">
        <v>1280</v>
      </c>
      <c r="AB573" s="79"/>
      <c r="AC573" s="79" t="b">
        <v>0</v>
      </c>
      <c r="AD573" s="79">
        <v>1</v>
      </c>
      <c r="AE573" s="85" t="s">
        <v>1289</v>
      </c>
      <c r="AF573" s="79" t="b">
        <v>0</v>
      </c>
      <c r="AG573" s="79" t="s">
        <v>1302</v>
      </c>
      <c r="AH573" s="79"/>
      <c r="AI573" s="85" t="s">
        <v>1289</v>
      </c>
      <c r="AJ573" s="79" t="b">
        <v>0</v>
      </c>
      <c r="AK573" s="79">
        <v>0</v>
      </c>
      <c r="AL573" s="85" t="s">
        <v>1289</v>
      </c>
      <c r="AM573" s="79" t="s">
        <v>1308</v>
      </c>
      <c r="AN573" s="79" t="b">
        <v>0</v>
      </c>
      <c r="AO573" s="85" t="s">
        <v>1280</v>
      </c>
      <c r="AP573" s="79" t="s">
        <v>176</v>
      </c>
      <c r="AQ573" s="79">
        <v>0</v>
      </c>
      <c r="AR573" s="79">
        <v>0</v>
      </c>
      <c r="AS573" s="79"/>
      <c r="AT573" s="79"/>
      <c r="AU573" s="79"/>
      <c r="AV573" s="79"/>
      <c r="AW573" s="79"/>
      <c r="AX573" s="79"/>
      <c r="AY573" s="79"/>
      <c r="AZ573" s="79"/>
      <c r="BA573">
        <v>2</v>
      </c>
      <c r="BB573" s="78" t="str">
        <f>REPLACE(INDEX(GroupVertices[Group],MATCH(Edges[[#This Row],[Vertex 1]],GroupVertices[Vertex],0)),1,1,"")</f>
        <v>1</v>
      </c>
      <c r="BC573" s="78" t="str">
        <f>REPLACE(INDEX(GroupVertices[Group],MATCH(Edges[[#This Row],[Vertex 2]],GroupVertices[Vertex],0)),1,1,"")</f>
        <v>1</v>
      </c>
      <c r="BD573" s="48">
        <v>0</v>
      </c>
      <c r="BE573" s="49">
        <v>0</v>
      </c>
      <c r="BF573" s="48">
        <v>0</v>
      </c>
      <c r="BG573" s="49">
        <v>0</v>
      </c>
      <c r="BH573" s="48">
        <v>0</v>
      </c>
      <c r="BI573" s="49">
        <v>0</v>
      </c>
      <c r="BJ573" s="48">
        <v>14</v>
      </c>
      <c r="BK573" s="49">
        <v>100</v>
      </c>
      <c r="BL573" s="48">
        <v>14</v>
      </c>
    </row>
    <row r="574" spans="1:64" ht="15">
      <c r="A574" s="64" t="s">
        <v>314</v>
      </c>
      <c r="B574" s="64" t="s">
        <v>292</v>
      </c>
      <c r="C574" s="65" t="s">
        <v>3748</v>
      </c>
      <c r="D574" s="66">
        <v>4.166666666666667</v>
      </c>
      <c r="E574" s="67" t="s">
        <v>136</v>
      </c>
      <c r="F574" s="68">
        <v>31.166666666666668</v>
      </c>
      <c r="G574" s="65"/>
      <c r="H574" s="69"/>
      <c r="I574" s="70"/>
      <c r="J574" s="70"/>
      <c r="K574" s="34" t="s">
        <v>65</v>
      </c>
      <c r="L574" s="77">
        <v>574</v>
      </c>
      <c r="M574" s="77"/>
      <c r="N574" s="72"/>
      <c r="O574" s="79" t="s">
        <v>418</v>
      </c>
      <c r="P574" s="81">
        <v>43578.99618055556</v>
      </c>
      <c r="Q574" s="79" t="s">
        <v>599</v>
      </c>
      <c r="R574" s="82" t="s">
        <v>601</v>
      </c>
      <c r="S574" s="79" t="s">
        <v>671</v>
      </c>
      <c r="T574" s="79"/>
      <c r="U574" s="82" t="s">
        <v>748</v>
      </c>
      <c r="V574" s="82" t="s">
        <v>748</v>
      </c>
      <c r="W574" s="81">
        <v>43578.99618055556</v>
      </c>
      <c r="X574" s="82" t="s">
        <v>1058</v>
      </c>
      <c r="Y574" s="79"/>
      <c r="Z574" s="79"/>
      <c r="AA574" s="85" t="s">
        <v>1281</v>
      </c>
      <c r="AB574" s="85" t="s">
        <v>1280</v>
      </c>
      <c r="AC574" s="79" t="b">
        <v>0</v>
      </c>
      <c r="AD574" s="79">
        <v>1</v>
      </c>
      <c r="AE574" s="85" t="s">
        <v>1299</v>
      </c>
      <c r="AF574" s="79" t="b">
        <v>0</v>
      </c>
      <c r="AG574" s="79" t="s">
        <v>1302</v>
      </c>
      <c r="AH574" s="79"/>
      <c r="AI574" s="85" t="s">
        <v>1289</v>
      </c>
      <c r="AJ574" s="79" t="b">
        <v>0</v>
      </c>
      <c r="AK574" s="79">
        <v>0</v>
      </c>
      <c r="AL574" s="85" t="s">
        <v>1289</v>
      </c>
      <c r="AM574" s="79" t="s">
        <v>1308</v>
      </c>
      <c r="AN574" s="79" t="b">
        <v>0</v>
      </c>
      <c r="AO574" s="85" t="s">
        <v>1280</v>
      </c>
      <c r="AP574" s="79" t="s">
        <v>176</v>
      </c>
      <c r="AQ574" s="79">
        <v>0</v>
      </c>
      <c r="AR574" s="79">
        <v>0</v>
      </c>
      <c r="AS574" s="79"/>
      <c r="AT574" s="79"/>
      <c r="AU574" s="79"/>
      <c r="AV574" s="79"/>
      <c r="AW574" s="79"/>
      <c r="AX574" s="79"/>
      <c r="AY574" s="79"/>
      <c r="AZ574" s="79"/>
      <c r="BA574">
        <v>2</v>
      </c>
      <c r="BB574" s="78" t="str">
        <f>REPLACE(INDEX(GroupVertices[Group],MATCH(Edges[[#This Row],[Vertex 1]],GroupVertices[Vertex],0)),1,1,"")</f>
        <v>1</v>
      </c>
      <c r="BC574" s="78" t="str">
        <f>REPLACE(INDEX(GroupVertices[Group],MATCH(Edges[[#This Row],[Vertex 2]],GroupVertices[Vertex],0)),1,1,"")</f>
        <v>1</v>
      </c>
      <c r="BD574" s="48">
        <v>0</v>
      </c>
      <c r="BE574" s="49">
        <v>0</v>
      </c>
      <c r="BF574" s="48">
        <v>0</v>
      </c>
      <c r="BG574" s="49">
        <v>0</v>
      </c>
      <c r="BH574" s="48">
        <v>0</v>
      </c>
      <c r="BI574" s="49">
        <v>0</v>
      </c>
      <c r="BJ574" s="48">
        <v>14</v>
      </c>
      <c r="BK574" s="49">
        <v>100</v>
      </c>
      <c r="BL574"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4"/>
    <dataValidation allowBlank="1" showErrorMessage="1" sqref="N2:N5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4"/>
    <dataValidation allowBlank="1" showInputMessage="1" promptTitle="Edge Color" prompt="To select an optional edge color, right-click and select Select Color on the right-click menu." sqref="C3:C574"/>
    <dataValidation allowBlank="1" showInputMessage="1" promptTitle="Edge Width" prompt="Enter an optional edge width between 1 and 10." errorTitle="Invalid Edge Width" error="The optional edge width must be a whole number between 1 and 10." sqref="D3:D574"/>
    <dataValidation allowBlank="1" showInputMessage="1" promptTitle="Edge Opacity" prompt="Enter an optional edge opacity between 0 (transparent) and 100 (opaque)." errorTitle="Invalid Edge Opacity" error="The optional edge opacity must be a whole number between 0 and 10." sqref="F3:F5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4">
      <formula1>ValidEdgeVisibilities</formula1>
    </dataValidation>
    <dataValidation allowBlank="1" showInputMessage="1" showErrorMessage="1" promptTitle="Vertex 1 Name" prompt="Enter the name of the edge's first vertex." sqref="A3:A574"/>
    <dataValidation allowBlank="1" showInputMessage="1" showErrorMessage="1" promptTitle="Vertex 2 Name" prompt="Enter the name of the edge's second vertex." sqref="B3:B574"/>
    <dataValidation allowBlank="1" showInputMessage="1" showErrorMessage="1" promptTitle="Edge Label" prompt="Enter an optional edge label." errorTitle="Invalid Edge Visibility" error="You have entered an unrecognized edge visibility.  Try selecting from the drop-down list instead." sqref="H3:H5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4"/>
  </dataValidations>
  <hyperlinks>
    <hyperlink ref="R6" r:id="rId1" display="http://www.4cinsights.com/stateofmedia"/>
    <hyperlink ref="R11" r:id="rId2" display="https://www.4cinsights.com/2019/02/06/4c-launches-audience-driven-upfronts-planning-solution-optimize-tv-ad-budgets/"/>
    <hyperlink ref="R12" r:id="rId3" display="https://www.4cinsights.com/2019/02/06/4c-launches-audience-driven-upfronts-planning-solution-optimize-tv-ad-budgets/"/>
    <hyperlink ref="R41" r:id="rId4" display="https://www.mediapost.com/publications/article/331967/dating-app-choices-reveal-brand-preferences.html"/>
    <hyperlink ref="R42" r:id="rId5" display="https://www.mediapost.com/publications/article/331967/dating-app-choices-reveal-brand-preferences.html"/>
    <hyperlink ref="R45" r:id="rId6" display="https://www.mediapost.com/publications/article/331967/dating-app-choices-reveal-brand-preferences.html"/>
    <hyperlink ref="R72" r:id="rId7" display="https://www.adweek.com/brand-marketing/despite-initial-negativity-zion-williamsons-blown-out-shoe-actually-provides-an-opportunity-for-nike/?utm_content=85655175&amp;utm_medium=social&amp;utm_source=twitter&amp;hss_channel=tw-372918371"/>
    <hyperlink ref="R77" r:id="rId8" display="https://www.4cinsights.com/2019/02/06/4c-launches-audience-driven-upfronts-planning-solution-optimize-tv-ad-budgets/?utm_source=twitter&amp;utm_medium=organic_social&amp;utm_campaign=pressreleases&amp;utm_content=tvupfronts"/>
    <hyperlink ref="R95" r:id="rId9" display="https://www.4cinsights.com/2019/02/28/brands-can-learn-sneakergate/"/>
    <hyperlink ref="R96" r:id="rId10" display="http://www.businessofapps.com/news/brands-are-spending-more-on-pinterest-and-snapchat-ads-says-4c-insights/"/>
    <hyperlink ref="R97" r:id="rId11" display="https://www.4cinsights.com/2018/12/20/case-emoji-targeting/"/>
    <hyperlink ref="R99" r:id="rId12" display="https://twitter.com/cmswire/status/1105485373147250690"/>
    <hyperlink ref="R100" r:id="rId13" display="https://twitter.com/cmswire/status/1105485373147250690"/>
    <hyperlink ref="R101" r:id="rId14" display="https://twitter.com/cmswire/status/1105485373147250690"/>
    <hyperlink ref="R148" r:id="rId15" display="https://adexchanger.com/data-driven-thinking/marketing-isnt-the-only-way-to-go-direct-to-consumer/"/>
    <hyperlink ref="R149" r:id="rId16" display="https://adexchanger.com/data-driven-thinking/marketing-isnt-the-only-way-to-go-direct-to-consumer/"/>
    <hyperlink ref="R150" r:id="rId17" display="https://adexchanger.com/data-driven-thinking/marketing-isnt-the-only-way-to-go-direct-to-consumer/"/>
    <hyperlink ref="R152" r:id="rId18" display="https://www.4cinsights.com/2019/03/28/march-madness-affinity-zion/"/>
    <hyperlink ref="R153" r:id="rId19" display="https://www.4cinsights.com/2019/03/28/march-madness-affinity-zion/"/>
    <hyperlink ref="R157" r:id="rId20" display="https://www.4cinsights.com/resource/future-media-volume-6-4cs-4ps-four-predictions-2018/"/>
    <hyperlink ref="R158" r:id="rId21" display="https://www.4cinsights.com/2019/03/28/march-madness-affinity-zion/"/>
    <hyperlink ref="R159" r:id="rId22" display="https://www.4cinsights.com/2019/03/28/march-madness-affinity-zion/"/>
    <hyperlink ref="R160" r:id="rId23" display="https://www.builtinchicago.org/2018/03/22/chicago-tech-founding-stories"/>
    <hyperlink ref="R161" r:id="rId24" display="https://www.builtinchicago.org/2018/03/22/chicago-tech-founding-stories"/>
    <hyperlink ref="R162" r:id="rId25" display="https://www.builtinchicago.org/2018/03/22/chicago-tech-founding-stories"/>
    <hyperlink ref="R164" r:id="rId26" display="https://www.builtinchicago.org/2018/03/22/chicago-tech-founding-stories"/>
    <hyperlink ref="R169" r:id="rId27" display="https://www.newtechnorthwest.com/new-tech-job-fair/"/>
    <hyperlink ref="R173" r:id="rId28" display="https://mobilemarketingmagazine.com/4c-insights-iq-media-kinetiq-tv-intelligence-network"/>
    <hyperlink ref="R174" r:id="rId29" display="https://mobilemarketingmagazine.com/4c-insights-iq-media-kinetiq-tv-intelligence-network"/>
    <hyperlink ref="R175" r:id="rId30" display="https://mobilemarketingmagazine.com/4c-insights-iq-media-kinetiq-tv-intelligence-network"/>
    <hyperlink ref="R179" r:id="rId31" display="https://www.4cinsights.com/2019/04/10/4c-acquires-stake-in-iq-media-jointly-create-kinetiq-worlds-largest-unified-tv-intelligence-network/"/>
    <hyperlink ref="R180" r:id="rId32" display="https://www.4cinsights.com/2019/04/10/4c-acquires-stake-in-iq-media-jointly-create-kinetiq-worlds-largest-unified-tv-intelligence-network/"/>
    <hyperlink ref="R186" r:id="rId33" display="https://www.4cinsights.com/2019/04/10/4c-acquires-stake-in-iq-media-jointly-create-kinetiq-worlds-largest-unified-tv-intelligence-network/"/>
    <hyperlink ref="R187" r:id="rId34" display="https://www.4cinsights.com/2019/04/10/4c-acquires-stake-in-iq-media-jointly-create-kinetiq-worlds-largest-unified-tv-intelligence-network/"/>
    <hyperlink ref="R188" r:id="rId35" display="https://www.mediapost.com/publications/article/334340/teletrax-iqmedia-form-kinetiq-combie-paid-ads-e.html"/>
    <hyperlink ref="R189" r:id="rId36" display="https://www.mediapost.com/publications/article/334340/teletrax-iqmedia-form-kinetiq-combie-paid-ads-e.html"/>
    <hyperlink ref="R190" r:id="rId37" display="https://www.mediapost.com/publications/article/334340/teletrax-iqmedia-form-kinetiq-combie-paid-ads-e.html"/>
    <hyperlink ref="R191" r:id="rId38" display="https://www.mediapost.com/publications/article/334340/teletrax-iqmedia-form-kinetiq-combie-paid-ads-e.html"/>
    <hyperlink ref="R192" r:id="rId39" display="https://www.mediapost.com/publications/article/334340/teletrax-iqmedia-form-kinetiq-combie-paid-ads-e.html"/>
    <hyperlink ref="R193" r:id="rId40" display="https://www.mediapost.com/publications/article/334340/teletrax-iqmedia-form-kinetiq-combie-paid-ads-e.html"/>
    <hyperlink ref="R194" r:id="rId41" display="https://www.4cinsights.com/2019/04/10/4c-acquires-stake-in-iq-media-jointly-create-kinetiq-worlds-largest-unified-tv-intelligence-network/"/>
    <hyperlink ref="R200" r:id="rId42" display="http://www.iq.media/kinetiq/?utm_content=89114691&amp;utm_medium=social&amp;utm_source=twitter&amp;hss_channel=tw-116505974"/>
    <hyperlink ref="R201" r:id="rId43" display="http://www.iq.media/kinetiq/?utm_content=89114691&amp;utm_medium=social&amp;utm_source=twitter&amp;hss_channel=tw-116505974"/>
    <hyperlink ref="R202" r:id="rId44" display="http://www.iq.media/kinetiq/?utm_content=89114691&amp;utm_medium=social&amp;utm_source=twitter&amp;hss_channel=tw-116505974"/>
    <hyperlink ref="R203" r:id="rId45" display="https://www.broadcastingcable.com/news/4c-iq-media-create-tv-data-firm-kinetiq"/>
    <hyperlink ref="R204" r:id="rId46" display="https://www.broadcastingcable.com/news/4c-iq-media-create-tv-data-firm-kinetiq"/>
    <hyperlink ref="R205" r:id="rId47" display="http://www.iq.media/kinetiq/?utm_content=89114691&amp;utm_medium=social&amp;utm_source=twitter&amp;hss_channel=tw-116505974"/>
    <hyperlink ref="R206" r:id="rId48" display="http://www.iq.media/kinetiq/?utm_content=89114691&amp;utm_medium=social&amp;utm_source=twitter&amp;hss_channel=tw-116505974"/>
    <hyperlink ref="R207" r:id="rId49" display="http://www.iq.media/kinetiq/?utm_content=89114691&amp;utm_medium=social&amp;utm_source=twitter&amp;hss_channel=tw-116505974"/>
    <hyperlink ref="R208" r:id="rId50" display="https://mobilemarketingmagazine.com/4c-insights-iq-media-kinetiq-tv-intelligence-network"/>
    <hyperlink ref="R209" r:id="rId51" display="https://mobilemarketingmagazine.com/4c-insights-iq-media-kinetiq-tv-intelligence-network"/>
    <hyperlink ref="R213" r:id="rId52" display="https://www.rapidtvnews.com/2019030855398/celeb-filled-advert-takes-off-for-ba-in-4c-insights-ad-rankings.html#ixzz5hba7dthe"/>
    <hyperlink ref="R216" r:id="rId53" display="https://www.4cinsights.com/resource/report-no-name/"/>
    <hyperlink ref="R217" r:id="rId54" display="https://www.4cinsights.com/resource/report-no-name/"/>
    <hyperlink ref="R222" r:id="rId55" display="https://www.4cinsights.com/2019/02/06/4c-launches-audience-driven-upfronts-planning-solution-optimize-tv-ad-budgets/"/>
    <hyperlink ref="R223" r:id="rId56" display="https://www.4cinsights.com/2019/04/10/4c-acquires-stake-in-iq-media-jointly-create-kinetiq-worlds-largest-unified-tv-intelligence-network/"/>
    <hyperlink ref="R224" r:id="rId57" display="https://www.4cinsights.com/2019/04/10/4c-acquires-stake-in-iq-media-jointly-create-kinetiq-worlds-largest-unified-tv-intelligence-network/"/>
    <hyperlink ref="R225" r:id="rId58" display="https://www.entrepreneur.com/video/328203"/>
    <hyperlink ref="R226" r:id="rId59" display="https://www.rapidtvnews.com/2019041155739/4c-insights-acquires-majority-stake-in-iq-media.html#axzz5kpTgAOQA"/>
    <hyperlink ref="R227" r:id="rId60" display="https://www.martechadvisor.com/news/interactive-marketing/4c-partners-with-iqmedia-launches-kinetiq-a-tv-intelligence-network?utm_source=twitter&amp;utm_medium=social&amp;utm_campaign=mta_120419_Xbc_Link&amp;utm_content=4CPartners&amp;utm_term=nina"/>
    <hyperlink ref="R228" r:id="rId61" display="https://www.martechadvisor.com/news/interactive-marketing/4c-partners-with-iqmedia-launches-kinetiq-a-tv-intelligence-network?utm_source=twitter&amp;utm_medium=social&amp;utm_campaign=mta_120419_Xbc_Link&amp;utm_content=4CPartners&amp;utm_term=nina"/>
    <hyperlink ref="R229" r:id="rId62" display="https://www.martechadvisor.com/news/interactive-marketing/4c-partners-with-iqmedia-launches-kinetiq-a-tv-intelligence-network?utm_source=twitter&amp;utm_medium=social&amp;utm_campaign=mta_120419_Xbc_Link&amp;utm_content=4CPartners&amp;utm_term=nina"/>
    <hyperlink ref="R230" r:id="rId63" display="https://www.mediapost.com/publications/article/334340/teletrax-iqmedia-form-kinetiq-combie-paid-ads-e.html"/>
    <hyperlink ref="R231" r:id="rId64" display="https://www.mediapost.com/publications/article/334340/teletrax-iqmedia-form-kinetiq-combie-paid-ads-e.html"/>
    <hyperlink ref="R232" r:id="rId65" display="https://www.mediapost.com/publications/article/334340/teletrax-iqmedia-form-kinetiq-combie-paid-ads-e.html"/>
    <hyperlink ref="R233" r:id="rId66" display="https://www.mediapost.com/publications/article/334340/teletrax-iqmedia-form-kinetiq-combie-paid-ads-e.html"/>
    <hyperlink ref="R235" r:id="rId67" display="https://www.4cinsights.com/resource/quest-linear-tv-scale-links-4c-insights-a4-mass-exchange/"/>
    <hyperlink ref="R236" r:id="rId68" display="http://marketingdistinguo.com/"/>
    <hyperlink ref="R237" r:id="rId69" display="http://first.you/"/>
    <hyperlink ref="R238" r:id="rId70" display="https://advanced-television.com/2019/04/16/research-1bn-watch-got-social-media-noise-up-73/"/>
    <hyperlink ref="R239" r:id="rId71" display="https://www.4cinsights.com/2018/11/05/episode-11-carving-media-rushmore-feat-bill-wise/"/>
    <hyperlink ref="R249" r:id="rId72" display="https://trib.al/AEiwyp7"/>
    <hyperlink ref="R250" r:id="rId73" display="https://trib.al/AEiwyp7"/>
    <hyperlink ref="R251" r:id="rId74" display="https://trib.al/AEiwyp7"/>
    <hyperlink ref="R256" r:id="rId75" display="https://www.rapidtvnews.com/2019030855398/celeb-filled-advert-takes-off-for-ba-in-4c-insights-ad-rankings.html#ixzz5hba7dthe"/>
    <hyperlink ref="R257" r:id="rId76" display="https://www.rapidtvnews.com/2019041155739/4c-insights-acquires-majority-stake-in-iq-media.html#ixzz5kmMrjBMf"/>
    <hyperlink ref="R258" r:id="rId77" display="https://www.rapidtvnews.com/2019041155739/4c-insights-acquires-majority-stake-in-iq-media.html#ixzz5kmMrjBMf"/>
    <hyperlink ref="R259" r:id="rId78" display="https://www.rapidtvnews.com/2019041155739/4c-insights-acquires-majority-stake-in-iq-media.html#axzz5kpTgAOQA"/>
    <hyperlink ref="R260" r:id="rId79" display="https://www.rapidtvnews.com/2019030855398/celeb-filled-advert-takes-off-for-ba-in-4c-insights-ad-rankings.html#axzz5hqasxC2t"/>
    <hyperlink ref="R261" r:id="rId80" display="http://dlvr.it/R0gvt4"/>
    <hyperlink ref="R262" r:id="rId81" display="http://dlvr.it/R0gvt4"/>
    <hyperlink ref="R263" r:id="rId82" display="https://www.socialshakeupshow.com/go/2019-social-media-awards/#social-media-award-finalists"/>
    <hyperlink ref="R264" r:id="rId83" display="https://www.socialshakeupshow.com/go/2019-social-media-awards/#social-media-award-finalists"/>
    <hyperlink ref="R265" r:id="rId84" display="https://www.socialshakeupshow.com/2019-movers-and-shakers-winners"/>
    <hyperlink ref="R266" r:id="rId85" display="https://www.socialshakeupshow.com/2019-movers-and-shakers-winners/"/>
    <hyperlink ref="R267" r:id="rId86" display="https://www.socialshakeupshow.com/go/2019-social-media-awards/#social-media-award-finalists"/>
    <hyperlink ref="R272" r:id="rId87" display="https://shortyawards.com/11th/the-kentucky-way-with-woodford-reserve"/>
    <hyperlink ref="R273" r:id="rId88" display="https://shortyawards.com/11th/brands-and-orgs/finalists"/>
    <hyperlink ref="R275" r:id="rId89" display="https://adage.com/article/digital/snapchat-gives-tinder-some-love-stories-and-announces-new-ad-network-partner-summit"/>
    <hyperlink ref="R276" r:id="rId90" display="https://adage.com/article/digital/snapchat-gives-tinder-some-love-stories-and-announces-new-ad-network-partner-summit"/>
    <hyperlink ref="R277" r:id="rId91" display="https://adage.com/article/digital/snapchat-gives-tinder-some-love-stories-and-announces-new-ad-network-partner-summit"/>
    <hyperlink ref="R279" r:id="rId92" display="https://adage.com/article/digital/snapchat-gives-tinder-some-love-stories-and-announces-new-ad-network-partner-summit"/>
    <hyperlink ref="R280" r:id="rId93" display="https://www.4cinsights.com/2019/04/10/4c-acquires-stake-in-iq-media-jointly-create-kinetiq-worlds-largest-unified-tv-intelligence-network/"/>
    <hyperlink ref="R281" r:id="rId94" display="https://www.4cinsights.com/2019/04/10/4c-acquires-stake-in-iq-media-jointly-create-kinetiq-worlds-largest-unified-tv-intelligence-network/"/>
    <hyperlink ref="R283" r:id="rId95" display="https://podcasts.apple.com/us/podcast/the-squeeze/id1398431538?i=1000434463536"/>
    <hyperlink ref="R285" r:id="rId96" display="https://podcasts.apple.com/us/podcast/the-squeeze/id1398431538?i=1000434463536"/>
    <hyperlink ref="R287" r:id="rId97" display="https://podcasts.apple.com/us/podcast/the-squeeze/id1398431538?i=1000434463536"/>
    <hyperlink ref="R289" r:id="rId98" display="https://twitter.com/Marketingland/status/1092517481674092546"/>
    <hyperlink ref="R290" r:id="rId99" display="https://twitter.com/Marketingland/status/1092517481674092546"/>
    <hyperlink ref="R291" r:id="rId100" display="https://adexchanger.com/tv-and-video/dtc-adoption-will-help-make-tv-a-performance-medium/"/>
    <hyperlink ref="R292" r:id="rId101" display="https://adexchanger.com/tv-and-video/dtc-adoption-will-help-make-tv-a-performance-medium/"/>
    <hyperlink ref="R293" r:id="rId102" display="https://adexchanger.com/tv-and-video/dtc-adoption-will-help-make-tv-a-performance-medium/"/>
    <hyperlink ref="R294" r:id="rId103" display="https://adexchanger.com/tv-and-video/dtc-adoption-will-help-make-tv-a-performance-medium/"/>
    <hyperlink ref="R295" r:id="rId104" display="https://adexchanger.com/tv-and-video/dtc-adoption-will-help-make-tv-a-performance-medium/"/>
    <hyperlink ref="R296" r:id="rId105" display="https://adexchanger.com/tv-and-video/dtc-adoption-will-help-make-tv-a-performance-medium/"/>
    <hyperlink ref="R297" r:id="rId106" display="https://www.entrepreneur.com/video/328203"/>
    <hyperlink ref="R298" r:id="rId107" display="https://www.entrepreneur.com/video/328203"/>
    <hyperlink ref="R299" r:id="rId108" display="https://adexchanger.com/data-driven-thinking/marketing-isnt-the-only-way-to-go-direct-to-consumer/"/>
    <hyperlink ref="R300" r:id="rId109" display="https://adexchanger.com/data-driven-thinking/marketing-isnt-the-only-way-to-go-direct-to-consumer/"/>
    <hyperlink ref="R301" r:id="rId110" display="https://adexchanger.com/data-driven-thinking/marketing-isnt-the-only-way-to-go-direct-to-consumer/"/>
    <hyperlink ref="R302" r:id="rId111" display="https://www.rapidtvnews.com/2019041155739/4c-insights-acquires-majority-stake-in-iq-media.html#axzz5kpTgAOQA"/>
    <hyperlink ref="R303" r:id="rId112" display="https://www.rapidtvnews.com/2019041155739/4c-insights-acquires-majority-stake-in-iq-media.html#axzz5kpTgAOQA"/>
    <hyperlink ref="R306" r:id="rId113" display="https://advanced-television.com/2019/04/16/research-1bn-watch-got-social-media-noise-up-73/"/>
    <hyperlink ref="R309" r:id="rId114" display="https://www.4cinsights.com/2019/02/06/4c-launches-audience-driven-upfronts-planning-solution-optimize-tv-ad-budgets/"/>
    <hyperlink ref="R314" r:id="rId115" display="https://deadline.com/2019/02/super-bowl-commercials-ad-sales-watch-1202545469/"/>
    <hyperlink ref="R315" r:id="rId116" display="https://deadline.com/2019/02/super-bowl-commercials-ad-sales-watch-1202545469/"/>
    <hyperlink ref="R316" r:id="rId117" display="https://martechseries.com/video/video-advertising/4c-acquires-stake-iq-media-jointly-create-kinetiq-worlds-largest-unified-tv-intelligence-network/"/>
    <hyperlink ref="R317" r:id="rId118" display="https://martechseries.com/mts-insights/guest-authors/big-game-shows-tv-social-media-work-hand-hand-brands/"/>
    <hyperlink ref="R318" r:id="rId119" display="https://www.reuters.com/article/us-twitter-results/twitter-shares-tumble-on-forecasts-for-weaker-revenue-higher-costs-idUSKCN1PW1AS"/>
    <hyperlink ref="R319" r:id="rId120" display="https://adexchanger.com/platforms/the-ad-buyers-wish-list-for-snapchats-tbd-audience-network/#more-123165"/>
    <hyperlink ref="R320" r:id="rId121" display="https://adexchanger.com/digital-tv/which-tv-players-could-be-in-the-market-to-acquire-ad-tech/"/>
    <hyperlink ref="R321" r:id="rId122" display="http://www.adweek.com/brand-marketing/despite-initial-negativity-zion-williamsons-blown-out-shoe-actually-provides-an-opportunity-for-nike/"/>
    <hyperlink ref="R322" r:id="rId123" display="https://deadline.com/2019/02/super-bowl-commercials-ad-sales-watch-1202545469/"/>
    <hyperlink ref="R323" r:id="rId124" display="https://deadline.com/2019/02/super-bowl-commercials-ad-sales-watch-1202545469/"/>
    <hyperlink ref="R324" r:id="rId125" display="https://martechseries.com/mts-insights/guest-authors/big-game-shows-tv-social-media-work-hand-hand-brands/"/>
    <hyperlink ref="R325" r:id="rId126" display="https://martechseries.com/mts-insights/guest-authors/big-game-shows-tv-social-media-work-hand-hand-brands/"/>
    <hyperlink ref="R326" r:id="rId127" display="https://adexchanger.com/tv-and-video/dtc-adoption-will-help-make-tv-a-performance-medium/"/>
    <hyperlink ref="R327" r:id="rId128" display="https://adexchanger.com/tv-and-video/dtc-adoption-will-help-make-tv-a-performance-medium/"/>
    <hyperlink ref="R328" r:id="rId129" display="https://adexchanger.com/tv-and-video/dtc-adoption-will-help-make-tv-a-performance-medium/"/>
    <hyperlink ref="R329" r:id="rId130" display="https://www.4cinsights.com/2019/02/07/4c-state-media-parsing-d2c-phenomenon/"/>
    <hyperlink ref="R330" r:id="rId131" display="https://www.4cinsights.com/2019/02/07/4c-state-media-parsing-d2c-phenomenon/"/>
    <hyperlink ref="R331" r:id="rId132" display="https://www.reuters.com/article/us-twitter-results/twitter-shares-tumble-on-forecasts-for-weaker-revenue-higher-costs-idUSKCN1PW1AS"/>
    <hyperlink ref="R332" r:id="rId133" display="https://www.reuters.com/article/us-twitter-results/twitter-shares-tumble-on-forecasts-for-weaker-revenue-higher-costs-idUSKCN1PW1AS"/>
    <hyperlink ref="R333" r:id="rId134" display="https://adexchanger.com/tv-and-video/dtc-adoption-will-help-make-tv-a-performance-medium/"/>
    <hyperlink ref="R334" r:id="rId135" display="https://adexchanger.com/tv-and-video/dtc-adoption-will-help-make-tv-a-performance-medium/"/>
    <hyperlink ref="R335" r:id="rId136" display="https://adexchanger.com/tv-and-video/dtc-adoption-will-help-make-tv-a-performance-medium/"/>
    <hyperlink ref="R336" r:id="rId137" display="https://www.mediapost.com/publications/article/331967/dating-app-choices-reveal-brand-preferences.html"/>
    <hyperlink ref="R337" r:id="rId138" display="https://www.mediapost.com/publications/article/331967/dating-app-choices-reveal-brand-preferences.html"/>
    <hyperlink ref="R338" r:id="rId139" display="https://www.mediapost.com/publications/article/331967/dating-app-choices-reveal-brand-preferences.html"/>
    <hyperlink ref="R339" r:id="rId140" display="https://www.mediapost.com/publications/article/331967/dating-app-choices-reveal-brand-preferences.html"/>
    <hyperlink ref="R340" r:id="rId141" display="https://www.mediapost.com/publications/article/331967/dating-app-choices-reveal-brand-preferences.html"/>
    <hyperlink ref="R341" r:id="rId142" display="https://adexchanger.com/platforms/the-ad-buyers-wish-list-for-snapchats-tbd-audience-network/#more-123165"/>
    <hyperlink ref="R342" r:id="rId143" display="https://adexchanger.com/platforms/the-ad-buyers-wish-list-for-snapchats-tbd-audience-network/#more-123165"/>
    <hyperlink ref="R343" r:id="rId144" display="https://adexchanger.com/platforms/the-ad-buyers-wish-list-for-snapchats-tbd-audience-network/#more-123165"/>
    <hyperlink ref="R344" r:id="rId145" display="https://adexchanger.com/digital-tv/which-tv-players-could-be-in-the-market-to-acquire-ad-tech/"/>
    <hyperlink ref="R345" r:id="rId146" display="https://adexchanger.com/digital-tv/which-tv-players-could-be-in-the-market-to-acquire-ad-tech/"/>
    <hyperlink ref="R349" r:id="rId147" display="https://www.mediapost.com/publications/article/331967/dating-app-choices-reveal-brand-preferences.html"/>
    <hyperlink ref="R350" r:id="rId148" display="https://www.mediapost.com/publications/article/331967/dating-app-choices-reveal-brand-preferences.html"/>
    <hyperlink ref="R351" r:id="rId149" display="https://www.mediapost.com/publications/article/334340/teletrax-iqmedia-form-kinetiq-combie-paid-ads-e.html"/>
    <hyperlink ref="R352" r:id="rId150" display="https://www.mediapost.com/publications/article/334340/teletrax-iqmedia-form-kinetiq-combie-paid-ads-e.html"/>
    <hyperlink ref="R353" r:id="rId151" display="https://www.mediapost.com/publications/article/334340/teletrax-iqmedia-form-kinetiq-combie-paid-ads-e.html"/>
    <hyperlink ref="R354" r:id="rId152" display="https://www.mediapost.com/publications/article/334340/teletrax-iqmedia-form-kinetiq-combie-paid-ads-e.html"/>
    <hyperlink ref="R355" r:id="rId153" display="https://www.mediapost.com/publications/article/334340/teletrax-iqmedia-form-kinetiq-combie-paid-ads-e.html"/>
    <hyperlink ref="R356" r:id="rId154" display="https://www.mediapost.com/publications/article/334340/teletrax-iqmedia-form-kinetiq-combie-paid-ads-e.html"/>
    <hyperlink ref="R357" r:id="rId155" display="https://www.mediapost.com/publications/article/331967/dating-app-choices-reveal-brand-preferences.html"/>
    <hyperlink ref="R358" r:id="rId156" display="https://www.mediapost.com/publications/article/331967/dating-app-choices-reveal-brand-preferences.html"/>
    <hyperlink ref="R359" r:id="rId157" display="https://www.mediapost.com/publications/article/331967/dating-app-choices-reveal-brand-preferences.html"/>
    <hyperlink ref="R360" r:id="rId158" display="https://www.mediapost.com/publications/article/331967/dating-app-choices-reveal-brand-preferences.html"/>
    <hyperlink ref="R361" r:id="rId159" display="https://www.mediapost.com/publications/article/331967/dating-app-choices-reveal-brand-preferences.html"/>
    <hyperlink ref="R362" r:id="rId160" display="https://www.mediapost.com/publications/article/331967/dating-app-choices-reveal-brand-preferences.html"/>
    <hyperlink ref="R363" r:id="rId161" display="http://www.businessofapps.com/news/brands-are-spending-more-on-pinterest-and-snapchat-ads-says-4c-insights/"/>
    <hyperlink ref="R364" r:id="rId162" display="http://www.businessofapps.com/news/brands-are-spending-more-on-pinterest-and-snapchat-ads-says-4c-insights/"/>
    <hyperlink ref="R365" r:id="rId163" display="http://www.businessofapps.com/news/brands-are-spending-more-on-pinterest-and-snapchat-ads-says-4c-insights/"/>
    <hyperlink ref="R367" r:id="rId164" display="https://www.socialshakeupshow.com/2019-movers-and-shakers-winners"/>
    <hyperlink ref="R368" r:id="rId165" display="https://www.socialshakeupshow.com/2019-movers-and-shakers-winners/"/>
    <hyperlink ref="R369" r:id="rId166" display="https://www.socialshakeupshow.com/2019-movers-and-shakers-winners/#.XIcHFHCS7jg.twitter"/>
    <hyperlink ref="R373" r:id="rId167" display="https://twitter.com/cmswire/status/1105485373147250690"/>
    <hyperlink ref="R377" r:id="rId168" display="https://twitter.com/cmswire/status/1105485373147250690"/>
    <hyperlink ref="R381" r:id="rId169" display="https://twitter.com/cmswire/status/1105485373147250690"/>
    <hyperlink ref="R385" r:id="rId170" display="https://twitter.com/cmswire/status/1105485373147250690"/>
    <hyperlink ref="R389" r:id="rId171" display="https://twitter.com/cmswire/status/1105485373147250690"/>
    <hyperlink ref="R393" r:id="rId172" display="https://twitter.com/cmswire/status/1105485373147250690"/>
    <hyperlink ref="R397" r:id="rId173" display="https://twitter.com/cmswire/status/1105485373147250690"/>
    <hyperlink ref="R404" r:id="rId174" display="https://twitter.com/cmswire/status/1105485373147250690"/>
    <hyperlink ref="R407" r:id="rId175" display="https://twitter.com/cmswire/status/1105485373147250690"/>
    <hyperlink ref="R411" r:id="rId176" display="https://twitter.com/cmswire/status/1105485373147250690"/>
    <hyperlink ref="R413" r:id="rId177" display="https://twitter.com/cmswire/status/1105485373147250690"/>
    <hyperlink ref="R414" r:id="rId178" display="https://twitter.com/cmswire/status/1105485373147250690"/>
    <hyperlink ref="R415" r:id="rId179" display="http://dlvr.it/R0gvt4"/>
    <hyperlink ref="R417" r:id="rId180" display="https://www.4cinsights.com/2018/11/05/episode-11-carving-media-rushmore-feat-bill-wise/"/>
    <hyperlink ref="R418" r:id="rId181" display="https://www.4cinsights.com/2018/11/05/episode-11-carving-media-rushmore-feat-bill-wise/"/>
    <hyperlink ref="R419" r:id="rId182" display="https://www.4cinsights.com/2018/11/05/episode-11-carving-media-rushmore-feat-bill-wise/"/>
    <hyperlink ref="R420" r:id="rId183" display="https://www.4cinsights.com/2019/03/25/episode-12-luxury-time-feat-annastasia-seebohm/"/>
    <hyperlink ref="R421" r:id="rId184" display="https://shortyawards.com/11th/the-kentucky-way-with-woodford-reserve"/>
    <hyperlink ref="R422" r:id="rId185" display="https://shortyawards.com/11th/the-kentucky-way-with-woodford-reserve"/>
    <hyperlink ref="R423" r:id="rId186" display="https://shortyawards.com/11th/brands-and-orgs/finalists"/>
    <hyperlink ref="R427" r:id="rId187" display="https://shortyawards.com/11th/the-kentucky-way-with-woodford-reserve"/>
    <hyperlink ref="R428" r:id="rId188" display="https://shortyawards.com/11th/the-kentucky-way-with-woodford-reserve"/>
    <hyperlink ref="R429" r:id="rId189" display="https://shortyawards.com/11th/brands-and-orgs/finalists"/>
    <hyperlink ref="R433" r:id="rId190" display="https://shortyawards.com/11th/the-kentucky-way-with-woodford-reserve"/>
    <hyperlink ref="R434" r:id="rId191" display="https://shortyawards.com/11th/the-kentucky-way-with-woodford-reserve"/>
    <hyperlink ref="R435" r:id="rId192" display="https://shortyawards.com/11th/brands-and-orgs/finalists"/>
    <hyperlink ref="R439" r:id="rId193" display="https://www.4cinsights.com/2019/04/22/episode-15-everythings-free-internet-feat-jonah-goodhart/"/>
    <hyperlink ref="R440" r:id="rId194" display="https://www.4cinsights.com/2019/04/22/episode-15-everythings-free-internet-feat-jonah-goodhart/"/>
    <hyperlink ref="R441" r:id="rId195" display="https://adexchanger.com/tv-and-video/dtc-adoption-will-help-make-tv-a-performance-medium/"/>
    <hyperlink ref="R442" r:id="rId196" display="https://adexchanger.com/tv-and-video/dtc-adoption-will-help-make-tv-a-performance-medium/"/>
    <hyperlink ref="R443" r:id="rId197" display="https://adexchanger.com/data-driven-thinking/marketing-isnt-the-only-way-to-go-direct-to-consumer/"/>
    <hyperlink ref="R444" r:id="rId198" display="https://adexchanger.com/data-driven-thinking/marketing-isnt-the-only-way-to-go-direct-to-consumer/"/>
    <hyperlink ref="R445" r:id="rId199" display="https://adexchanger.com/tv-and-video/dtc-adoption-will-help-make-tv-a-performance-medium/"/>
    <hyperlink ref="R446" r:id="rId200" display="https://adexchanger.com/data-driven-thinking/marketing-isnt-the-only-way-to-go-direct-to-consumer/"/>
    <hyperlink ref="R447" r:id="rId201" display="https://adexchanger.com/tv-and-video/dtc-adoption-will-help-make-tv-a-performance-medium/"/>
    <hyperlink ref="R448" r:id="rId202" display="https://adexchanger.com/data-driven-thinking/marketing-isnt-the-only-way-to-go-direct-to-consumer/"/>
    <hyperlink ref="R449" r:id="rId203" display="https://adexchanger.com/data-driven-thinking/marketing-isnt-the-only-way-to-go-direct-to-consumer/"/>
    <hyperlink ref="R450" r:id="rId204" display="https://podcasts.apple.com/us/podcast/the-squeeze/id1398431538?i=1000434463536"/>
    <hyperlink ref="R451" r:id="rId205" display="https://www.4cinsights.com/2019/03/25/episode-12-luxury-time-feat-annastasia-seebohm/"/>
    <hyperlink ref="R455" r:id="rId206" display="https://www.4cinsights.com/2019/03/25/episode-12-luxury-time-feat-annastasia-seebohm/"/>
    <hyperlink ref="R457" r:id="rId207" display="https://www.4cinsights.com/2019/03/25/episode-12-luxury-time-feat-annastasia-seebohm/"/>
    <hyperlink ref="R458" r:id="rId208" display="https://twitter.com/thesqueezecast/status/1110296260400025600"/>
    <hyperlink ref="R461" r:id="rId209" display="https://www.4cinsights.com/2019/03/25/episode-12-luxury-time-feat-annastasia-seebohm/"/>
    <hyperlink ref="R462" r:id="rId210" display="https://twitter.com/thesqueezecast/status/1110296260400025600"/>
    <hyperlink ref="R464" r:id="rId211" display="https://www.4cinsights.com/2019/03/25/episode-12-luxury-time-feat-annastasia-seebohm/"/>
    <hyperlink ref="R466" r:id="rId212" display="http://foundremote.com/retailers-join-december-tv-social-lift-rankings-leading-into-holidays"/>
    <hyperlink ref="R467" r:id="rId213" display="http://www.4cinsights.com/stateofmedia"/>
    <hyperlink ref="R468" r:id="rId214" display="https://www.4cinsights.com/2019/02/06/4c-launches-audience-driven-upfronts-planning-solution-optimize-tv-ad-budgets/"/>
    <hyperlink ref="R469" r:id="rId215" display="https://www.mediapost.com/publications/article/331967/dating-app-choices-reveal-brand-preferences.html"/>
    <hyperlink ref="R470" r:id="rId216" display="https://www.4cinsights.com/resource/january-2019-us-tv-ad-rankings/"/>
    <hyperlink ref="R471" r:id="rId217" display="http://www.businessofapps.com/news/brands-are-spending-more-on-pinterest-and-snapchat-ads-says-4c-insights/"/>
    <hyperlink ref="R472" r:id="rId218" display="http://www.businessofapps.com/news/brands-are-spending-more-on-pinterest-and-snapchat-ads-says-4c-insights/"/>
    <hyperlink ref="R473" r:id="rId219" display="https://www.socialshakeupshow.com/2019-movers-and-shakers-winners"/>
    <hyperlink ref="R474" r:id="rId220" display="https://www.4cinsights.com/2019/03/25/episode-12-luxury-time-feat-annastasia-seebohm/"/>
    <hyperlink ref="R475" r:id="rId221" display="https://www.4cinsights.com/2019/03/25/episode-12-luxury-time-feat-annastasia-seebohm/"/>
    <hyperlink ref="R476" r:id="rId222" display="https://shortyawards.com/11th/the-kentucky-way-with-woodford-reserve"/>
    <hyperlink ref="R477" r:id="rId223" display="https://adage.com/article/digital/snapchat-gives-tinder-some-love-stories-and-announces-new-ad-network-partner-summit"/>
    <hyperlink ref="R478" r:id="rId224" display="https://adage.com/article/digital/snapchat-gives-tinder-some-love-stories-and-announces-new-ad-network-partner-summit"/>
    <hyperlink ref="R481" r:id="rId225" display="https://shortyawards.com/11th/the-kentucky-way-with-woodford-reserve"/>
    <hyperlink ref="R483" r:id="rId226" display="https://www.4cinsights.com/2019/02/06/4c-launches-audience-driven-upfronts-planning-solution-optimize-tv-ad-budgets/"/>
    <hyperlink ref="R484" r:id="rId227" display="https://www.mediapost.com/publications/article/331967/dating-app-choices-reveal-brand-preferences.html"/>
    <hyperlink ref="R485" r:id="rId228" display="https://www.4cinsights.com/resource/january-2019-us-tv-ad-rankings/"/>
    <hyperlink ref="R486" r:id="rId229" display="http://www.businessofapps.com/news/brands-are-spending-more-on-pinterest-and-snapchat-ads-says-4c-insights/"/>
    <hyperlink ref="R489" r:id="rId230" display="https://adage.com/article/digital/snapchat-gives-tinder-some-love-stories-and-announces-new-ad-network-partner-summit"/>
    <hyperlink ref="R492" r:id="rId231" display="http://www.businessofapps.com/news/brands-are-spending-more-on-pinterest-and-snapchat-ads-says-4c-insights/"/>
    <hyperlink ref="R496" r:id="rId232" display="https://www.linkedin.com/pulse/now-deep-freeze-thoughts-polarvortex2019-aaron-goldman/?published=t"/>
    <hyperlink ref="R498" r:id="rId233" display="https://www.4cinsights.com/2019/02/07/4c-state-media-parsing-d2c-phenomenon/"/>
    <hyperlink ref="R499" r:id="rId234" display="https://www.mediapost.com/publications/article/331967/dating-app-choices-reveal-brand-preferences.html"/>
    <hyperlink ref="R501" r:id="rId235" display="https://www.4cinsights.com/2019/02/21/love-air-affinities-clear/"/>
    <hyperlink ref="R502" r:id="rId236" display="https://www.4cinsights.com/2019/02/28/brands-can-learn-sneakergate/"/>
    <hyperlink ref="R503" r:id="rId237" display="http://www.businessofapps.com/news/brands-are-spending-more-on-pinterest-and-snapchat-ads-says-4c-insights/"/>
    <hyperlink ref="R504" r:id="rId238" display="https://www.4cinsights.com/2019/03/07/no-longer-interrupt-regularly-scheduled-program/"/>
    <hyperlink ref="R505" r:id="rId239" display="https://www.4cinsights.com/2019/03/14/pinterest-power-promotion/"/>
    <hyperlink ref="R506" r:id="rId240" display="https://www.4cinsights.com/2019/03/21/facebook-future-living-room/"/>
    <hyperlink ref="R507" r:id="rId241" display="https://www.4cinsights.com/2019/03/28/march-madness-affinity-zion/"/>
    <hyperlink ref="R508" r:id="rId242" display="https://www.4cinsights.com/2019/04/04/pity-april-fool/"/>
    <hyperlink ref="R509" r:id="rId243" display="https://adage.com/article/digital/snapchat-gives-tinder-some-love-stories-and-announces-new-ad-network-partner-summit"/>
    <hyperlink ref="R512" r:id="rId244" display="https://www.4cinsights.com/resource/report-no-name/"/>
    <hyperlink ref="R513" r:id="rId245" display="https://www.linkedin.com/pulse/now-deep-freeze-thoughts-polarvortex2019-aaron-goldman/?published=t"/>
    <hyperlink ref="R514" r:id="rId246" display="https://www.4cinsights.com/2019/02/06/4c-launches-audience-driven-upfronts-planning-solution-optimize-tv-ad-budgets/?utm_source=twitter&amp;utm_medium=organic_social&amp;utm_campaign=pressreleases&amp;utm_content=tvupfronts"/>
    <hyperlink ref="R515" r:id="rId247" display="https://www.4cinsights.com/2019/02/06/4c-launches-audience-driven-upfronts-planning-solution-optimize-tv-ad-budgets/"/>
    <hyperlink ref="R516" r:id="rId248" display="https://www.4cinsights.com/2019/02/06/4c-launches-audience-driven-upfronts-planning-solution-optimize-tv-ad-budgets/"/>
    <hyperlink ref="R517" r:id="rId249" display="https://adexchanger.com/tv-and-video/dtc-adoption-will-help-make-tv-a-performance-medium/"/>
    <hyperlink ref="R518" r:id="rId250" display="https://adexchanger.com/tv-and-video/dtc-adoption-will-help-make-tv-a-performance-medium/"/>
    <hyperlink ref="R519" r:id="rId251" display="https://www.4cinsights.com/2019/02/07/4c-state-media-parsing-d2c-phenomenon/"/>
    <hyperlink ref="R520" r:id="rId252" display="https://www.4cinsights.com/2019/02/14/rising-challenger-brands/"/>
    <hyperlink ref="R521" r:id="rId253" display="https://www.mediapost.com/publications/article/331967/dating-app-choices-reveal-brand-preferences.html"/>
    <hyperlink ref="R522" r:id="rId254" display="https://www.4cinsights.com/2019/02/06/4c-launches-audience-driven-upfronts-planning-solution-optimize-tv-ad-budgets/"/>
    <hyperlink ref="R523" r:id="rId255" display="https://www.4cinsights.com/2019/02/06/4c-launches-audience-driven-upfronts-planning-solution-optimize-tv-ad-budgets/"/>
    <hyperlink ref="R524" r:id="rId256" display="https://www.4cinsights.com/2019/02/21/love-air-affinities-clear/"/>
    <hyperlink ref="R525" r:id="rId257" display="https://www.4cinsights.com/2019/02/28/brands-can-learn-sneakergate/"/>
    <hyperlink ref="R526" r:id="rId258" display="http://www.businessofapps.com/news/brands-are-spending-more-on-pinterest-and-snapchat-ads-says-4c-insights/"/>
    <hyperlink ref="R527" r:id="rId259" display="https://www.4cinsights.com/2019/03/07/no-longer-interrupt-regularly-scheduled-program/"/>
    <hyperlink ref="R529" r:id="rId260" display="https://www.socialshakeupshow.com/2019-movers-and-shakers-winners/#.XIcHFHCS7jg.twitter"/>
    <hyperlink ref="R530" r:id="rId261" display="https://www.4cinsights.com/2019/03/14/pinterest-power-promotion/"/>
    <hyperlink ref="R531" r:id="rId262" display="https://www.4cinsights.com/2019/03/21/facebook-future-living-room/"/>
    <hyperlink ref="R532" r:id="rId263" display="https://adexchanger.com/data-driven-thinking/marketing-isnt-the-only-way-to-go-direct-to-consumer/"/>
    <hyperlink ref="R533" r:id="rId264" display="https://adexchanger.com/data-driven-thinking/marketing-isnt-the-only-way-to-go-direct-to-consumer/"/>
    <hyperlink ref="R534" r:id="rId265" display="https://www.4cinsights.com/2019/03/28/march-madness-affinity-zion/"/>
    <hyperlink ref="R535" r:id="rId266" display="https://www.4cinsights.com/2019/04/04/pity-april-fool/"/>
    <hyperlink ref="R536" r:id="rId267" display="https://www.4cinsights.com/2019/03/25/episode-12-luxury-time-feat-annastasia-seebohm/"/>
    <hyperlink ref="R537" r:id="rId268" display="https://www.4cinsights.com/2019/03/25/episode-12-luxury-time-feat-annastasia-seebohm/"/>
    <hyperlink ref="R538" r:id="rId269" display="https://www.4cinsights.com/2019/04/10/4c-acquires-stake-in-iq-media-jointly-create-kinetiq-worlds-largest-unified-tv-intelligence-network/"/>
    <hyperlink ref="R539" r:id="rId270" display="https://www.4cinsights.com/2019/04/10/4c-acquires-stake-in-iq-media-jointly-create-kinetiq-worlds-largest-unified-tv-intelligence-network/"/>
    <hyperlink ref="R540" r:id="rId271" display="https://www.4cinsights.com/2019/04/10/4c-acquires-stake-in-iq-media-jointly-create-kinetiq-worlds-largest-unified-tv-intelligence-network/"/>
    <hyperlink ref="R541" r:id="rId272" display="https://www.4cinsights.com/resource/report-no-name/"/>
    <hyperlink ref="R543" r:id="rId273" display="https://www.4cinsights.com/2019/04/18/yes-virginia-linear-television/"/>
    <hyperlink ref="R544" r:id="rId274" display="https://www.4cinsights.com/2019/04/22/episode-15-everythings-free-internet-feat-jonah-goodhart/"/>
    <hyperlink ref="R546" r:id="rId275" display="https://adexchanger.com/tv-and-video/dtc-adoption-will-help-make-tv-a-performance-medium/"/>
    <hyperlink ref="R547" r:id="rId276" display="https://www.4cinsights.com/2019/02/06/4c-launches-audience-driven-upfronts-planning-solution-optimize-tv-ad-budgets/"/>
    <hyperlink ref="R548" r:id="rId277" display="https://adexchanger.com/data-driven-thinking/marketing-isnt-the-only-way-to-go-direct-to-consumer/"/>
    <hyperlink ref="R549" r:id="rId278" display="https://twitter.com/thesqueezecast/status/1110296260400025600"/>
    <hyperlink ref="R553" r:id="rId279" display="https://www.4cinsights.com/2019/02/06/4c-launches-audience-driven-upfronts-planning-solution-optimize-tv-ad-budgets/"/>
    <hyperlink ref="R554" r:id="rId280" display="https://adexchanger.com/data-driven-thinking/marketing-isnt-the-only-way-to-go-direct-to-consumer/"/>
    <hyperlink ref="R556" r:id="rId281" display="http://foundremote.com/cheetos-and-oreo-join-february-tv-social-lift-rankings/?platform=hootsuite"/>
    <hyperlink ref="R557" r:id="rId282" display="http://t-mobile-and-starbucks-lead-january-tv-social-lift-rankings/?platform=hootsuite"/>
    <hyperlink ref="R558" r:id="rId283" display="http://foundremote.com/cheetos-and-oreo-join-february-tv-social-lift-rankings/?platform=hootsuite"/>
    <hyperlink ref="R559" r:id="rId284" display="http://foundremote.com/?p=3858"/>
    <hyperlink ref="R563" r:id="rId285" display="https://progresspartners.com/news-1/progress-partners-advises-iq-media-on-its-transaction-with-4c"/>
    <hyperlink ref="R564" r:id="rId286" display="https://www.4cinsights.com/2019/04/10/4c-acquires-stake-in-iq-media-jointly-create-kinetiq-worlds-largest-unified-tv-intelligence-network/"/>
    <hyperlink ref="R568" r:id="rId287" display="https://progresspartners.com/news-1/progress-partners-advises-iq-media-on-its-transaction-with-4c"/>
    <hyperlink ref="R569" r:id="rId288" display="https://progresspartners.com/news-1/progress-partners-advises-iq-media-on-its-transaction-with-4c"/>
    <hyperlink ref="R570" r:id="rId289" display="https://4cinsights.com/stateofmedia?utm_source=twitter&amp;utm_medium=organic_social&amp;utm_campaign=wp_stateofmedia&amp;utm_content=q42018"/>
    <hyperlink ref="R571" r:id="rId290" display="https://www.4cinsights.com/2019/02/06/4c-launches-audience-driven-upfronts-planning-solution-optimize-tv-ad-budgets/?utm_source=twitter&amp;utm_medium=organic_social&amp;utm_campaign=pressreleases&amp;utm_content=tvupfronts"/>
    <hyperlink ref="R572" r:id="rId291" display="https://www.4cinsights.com/resource/report-no-name/?utm_source=twitter&amp;utm_medium=organic_social&amp;utm_campaign=impactreports"/>
    <hyperlink ref="R573" r:id="rId292" display="https://www.4cinsights.com/2019/02/06/4c-launches-audience-driven-upfronts-planning-solution-optimize-tv-ad-budgets/"/>
    <hyperlink ref="R574" r:id="rId293" display="https://www.4cinsights.com/2019/02/06/4c-launches-audience-driven-upfronts-planning-solution-optimize-tv-ad-budgets/"/>
    <hyperlink ref="U16" r:id="rId294" display="https://pbs.twimg.com/media/DzPSEQDUcAA_uCW.jpg"/>
    <hyperlink ref="U17" r:id="rId295" display="https://pbs.twimg.com/media/DzPSEQDUcAA_uCW.jpg"/>
    <hyperlink ref="U18" r:id="rId296" display="https://pbs.twimg.com/media/DzPSEQDUcAA_uCW.jpg"/>
    <hyperlink ref="U22" r:id="rId297" display="https://pbs.twimg.com/media/DzPLOnBUcAAL2AF.jpg"/>
    <hyperlink ref="U30" r:id="rId298" display="https://pbs.twimg.com/media/DzPLOnBUcAAL2AF.jpg"/>
    <hyperlink ref="U32" r:id="rId299" display="https://pbs.twimg.com/media/DzPLOnBUcAAL2AF.jpg"/>
    <hyperlink ref="U34" r:id="rId300" display="https://pbs.twimg.com/media/DzPLOnBUcAAL2AF.jpg"/>
    <hyperlink ref="U35" r:id="rId301" display="https://pbs.twimg.com/media/DzPLOnBUcAAL2AF.jpg"/>
    <hyperlink ref="U36" r:id="rId302" display="https://pbs.twimg.com/media/DzPLOnBUcAAL2AF.jpg"/>
    <hyperlink ref="U71" r:id="rId303" display="https://pbs.twimg.com/media/D0Hnc4zWoAACh5L.jpg"/>
    <hyperlink ref="U79" r:id="rId304" display="https://pbs.twimg.com/tweet_video_thumb/D0v0dW5U0AYe7CE.jpg"/>
    <hyperlink ref="U80" r:id="rId305" display="https://pbs.twimg.com/tweet_video_thumb/D0v02BrV4AEjiWt.jpg"/>
    <hyperlink ref="U81" r:id="rId306" display="https://pbs.twimg.com/media/D0v1EYmUcAEISZq.jpg"/>
    <hyperlink ref="U82" r:id="rId307" display="https://pbs.twimg.com/amplify_video_thumb/1102604587477884928/img/c-jM12L-r3QTfkir.jpg"/>
    <hyperlink ref="U84" r:id="rId308" display="https://pbs.twimg.com/amplify_video_thumb/1102604587477884928/img/c-jM12L-r3QTfkir.jpg"/>
    <hyperlink ref="U86" r:id="rId309" display="https://pbs.twimg.com/amplify_video_thumb/1102604587477884928/img/c-jM12L-r3QTfkir.jpg"/>
    <hyperlink ref="U88" r:id="rId310" display="https://pbs.twimg.com/amplify_video_thumb/1102604587477884928/img/c-jM12L-r3QTfkir.jpg"/>
    <hyperlink ref="U90" r:id="rId311" display="https://pbs.twimg.com/amplify_video_thumb/1102604587477884928/img/c-jM12L-r3QTfkir.jpg"/>
    <hyperlink ref="U91" r:id="rId312" display="https://pbs.twimg.com/amplify_video_thumb/1102604587477884928/img/c-jM12L-r3QTfkir.jpg"/>
    <hyperlink ref="U96" r:id="rId313" display="https://pbs.twimg.com/media/D04MbOSWwAAULGB.png"/>
    <hyperlink ref="U167" r:id="rId314" display="https://pbs.twimg.com/media/D3VmG7tXoAAEv7j.jpg"/>
    <hyperlink ref="U168" r:id="rId315" display="https://pbs.twimg.com/media/D3VmG7tXoAAEv7j.jpg"/>
    <hyperlink ref="U169" r:id="rId316" display="https://pbs.twimg.com/media/D3awIqwW0AESzYx.jpg"/>
    <hyperlink ref="U200" r:id="rId317" display="https://pbs.twimg.com/media/D30LXcSW0AEZpEc.jpg"/>
    <hyperlink ref="U201" r:id="rId318" display="https://pbs.twimg.com/media/D30LXcSW0AEZpEc.jpg"/>
    <hyperlink ref="U202" r:id="rId319" display="https://pbs.twimg.com/media/D30LXcSW0AEZpEc.jpg"/>
    <hyperlink ref="U205" r:id="rId320" display="https://pbs.twimg.com/media/D30LXcSW0AEZpEc.jpg"/>
    <hyperlink ref="U206" r:id="rId321" display="https://pbs.twimg.com/media/D30LXcSW0AEZpEc.jpg"/>
    <hyperlink ref="U207" r:id="rId322" display="https://pbs.twimg.com/media/D30LXcSW0AEZpEc.jpg"/>
    <hyperlink ref="U213" r:id="rId323" display="https://pbs.twimg.com/media/D1J84y0X4AIO_YG.jpg"/>
    <hyperlink ref="U214" r:id="rId324" display="https://pbs.twimg.com/media/D35IAZyX4AAhCJD.jpg"/>
    <hyperlink ref="U215" r:id="rId325" display="https://pbs.twimg.com/media/D35IAZyX4AAhCJD.jpg"/>
    <hyperlink ref="U252" r:id="rId326" display="https://pbs.twimg.com/media/Dyzig8WX0AA2kAz.jpg"/>
    <hyperlink ref="U253" r:id="rId327" display="https://pbs.twimg.com/media/Dyzig8WX0AA2kAz.jpg"/>
    <hyperlink ref="U254" r:id="rId328" display="https://pbs.twimg.com/media/Dyzig8WX0AA2kAz.jpg"/>
    <hyperlink ref="U256" r:id="rId329" display="https://pbs.twimg.com/media/D1J84y0X4AIO_YG.jpg"/>
    <hyperlink ref="U257" r:id="rId330" display="https://pbs.twimg.com/media/D33RU63X4AATk1D.jpg"/>
    <hyperlink ref="U258" r:id="rId331" display="https://pbs.twimg.com/media/D33RU63X4AATk1D.jpg"/>
    <hyperlink ref="U268" r:id="rId332" display="https://pbs.twimg.com/tweet_video_thumb/D2l4i9yWkAAxObB.jpg"/>
    <hyperlink ref="U269" r:id="rId333" display="https://pbs.twimg.com/tweet_video_thumb/D2l4i9yWkAAxObB.jpg"/>
    <hyperlink ref="U270" r:id="rId334" display="https://pbs.twimg.com/tweet_video_thumb/D2l4i9yWkAAxObB.jpg"/>
    <hyperlink ref="U271" r:id="rId335" display="https://pbs.twimg.com/tweet_video_thumb/D2l4i9yWkAAxObB.jpg"/>
    <hyperlink ref="U278" r:id="rId336" display="https://pbs.twimg.com/media/D3VmG7tXoAAEv7j.jpg"/>
    <hyperlink ref="U309" r:id="rId337" display="https://pbs.twimg.com/tweet_video_thumb/DyvzWTiX0AIlpaH.jpg"/>
    <hyperlink ref="U350" r:id="rId338" display="https://pbs.twimg.com/media/DzYk0g9XQAAfnIr.jpg"/>
    <hyperlink ref="U366" r:id="rId339" display="https://pbs.twimg.com/media/D1Zg4dMX0AEa7_u.jpg"/>
    <hyperlink ref="U508" r:id="rId340" display="https://pbs.twimg.com/media/D3UNHY4XoAAf4rD.jpg"/>
    <hyperlink ref="U528" r:id="rId341" display="https://pbs.twimg.com/media/D1Zg4dMX0AEa7_u.jpg"/>
    <hyperlink ref="U535" r:id="rId342" display="https://pbs.twimg.com/media/D3UNHY4XoAAf4rD.jpg"/>
    <hyperlink ref="U538" r:id="rId343" display="https://pbs.twimg.com/media/D3yWBj6X4AIlb1d.jpg"/>
    <hyperlink ref="U539" r:id="rId344" display="https://pbs.twimg.com/media/D3yWBj6X4AIlb1d.jpg"/>
    <hyperlink ref="U540" r:id="rId345" display="https://pbs.twimg.com/media/D3yWBj6X4AIlb1d.jpg"/>
    <hyperlink ref="U556" r:id="rId346" display="https://pbs.twimg.com/media/D3-UoSKWwAEvTHB.jpg"/>
    <hyperlink ref="U558" r:id="rId347" display="https://pbs.twimg.com/media/D3-UoSKWwAEvTHB.jpg"/>
    <hyperlink ref="U559" r:id="rId348" display="https://pbs.twimg.com/media/D411szeW0AE1rqU.jpg"/>
    <hyperlink ref="U563" r:id="rId349" display="https://pbs.twimg.com/media/D42_JkUWkAAF--T.png"/>
    <hyperlink ref="U568" r:id="rId350" display="https://pbs.twimg.com/media/D42_JkUWkAAF--T.png"/>
    <hyperlink ref="U569" r:id="rId351" display="https://pbs.twimg.com/media/D42_JkUWkAAF--T.png"/>
    <hyperlink ref="U574" r:id="rId352" display="https://pbs.twimg.com/tweet_video_thumb/D44EjpUUUAA5LB7.jpg"/>
    <hyperlink ref="V3" r:id="rId353" display="http://pbs.twimg.com/profile_images/1077360975278424064/bZNcCNGJ_normal.jpg"/>
    <hyperlink ref="V4" r:id="rId354" display="http://abs.twimg.com/sticky/default_profile_images/default_profile_normal.png"/>
    <hyperlink ref="V5" r:id="rId355" display="http://pbs.twimg.com/profile_images/929138680576593922/eliLt5zU_normal.jpg"/>
    <hyperlink ref="V6" r:id="rId356" display="http://pbs.twimg.com/profile_images/500328802434949120/cdCOH6PV_normal.png"/>
    <hyperlink ref="V7" r:id="rId357" display="http://pbs.twimg.com/profile_images/1120615150422253568/UnN7bCxB_normal.jpg"/>
    <hyperlink ref="V8" r:id="rId358" display="http://pbs.twimg.com/profile_images/1120615150422253568/UnN7bCxB_normal.jpg"/>
    <hyperlink ref="V9" r:id="rId359" display="http://pbs.twimg.com/profile_images/1120615150422253568/UnN7bCxB_normal.jpg"/>
    <hyperlink ref="V10" r:id="rId360" display="http://pbs.twimg.com/profile_images/1120615150422253568/UnN7bCxB_normal.jpg"/>
    <hyperlink ref="V11" r:id="rId361" display="http://pbs.twimg.com/profile_images/512522213690310657/x-47dk3d_normal.jpeg"/>
    <hyperlink ref="V12" r:id="rId362" display="http://pbs.twimg.com/profile_images/1428967810/civolution-C_icon_512X512_normal.jpg"/>
    <hyperlink ref="V13" r:id="rId363" display="http://pbs.twimg.com/profile_images/3278150904/a4a0abec09486adaa3164ec8532f1161_normal.jpeg"/>
    <hyperlink ref="V14" r:id="rId364" display="http://pbs.twimg.com/profile_images/895774330117775360/uS79j4tB_normal.jpg"/>
    <hyperlink ref="V15" r:id="rId365" display="http://pbs.twimg.com/profile_images/3454769613/ab68b7cf7136ed8c2455e57da6b9f313_normal.jpeg"/>
    <hyperlink ref="V16" r:id="rId366" display="https://pbs.twimg.com/media/DzPSEQDUcAA_uCW.jpg"/>
    <hyperlink ref="V17" r:id="rId367" display="https://pbs.twimg.com/media/DzPSEQDUcAA_uCW.jpg"/>
    <hyperlink ref="V18" r:id="rId368" display="https://pbs.twimg.com/media/DzPSEQDUcAA_uCW.jpg"/>
    <hyperlink ref="V19" r:id="rId369" display="http://pbs.twimg.com/profile_images/3454769613/ab68b7cf7136ed8c2455e57da6b9f313_normal.jpeg"/>
    <hyperlink ref="V20" r:id="rId370" display="http://pbs.twimg.com/profile_images/3454769613/ab68b7cf7136ed8c2455e57da6b9f313_normal.jpeg"/>
    <hyperlink ref="V21" r:id="rId371" display="http://pbs.twimg.com/profile_images/3454769613/ab68b7cf7136ed8c2455e57da6b9f313_normal.jpeg"/>
    <hyperlink ref="V22" r:id="rId372" display="https://pbs.twimg.com/media/DzPLOnBUcAAL2AF.jpg"/>
    <hyperlink ref="V23" r:id="rId373" display="http://pbs.twimg.com/profile_images/1090468020932235269/IN4VRA-4_normal.jpg"/>
    <hyperlink ref="V24" r:id="rId374" display="http://pbs.twimg.com/profile_images/1090468020932235269/IN4VRA-4_normal.jpg"/>
    <hyperlink ref="V25" r:id="rId375" display="http://pbs.twimg.com/profile_images/1090468020932235269/IN4VRA-4_normal.jpg"/>
    <hyperlink ref="V26" r:id="rId376" display="http://pbs.twimg.com/profile_images/1090468020932235269/IN4VRA-4_normal.jpg"/>
    <hyperlink ref="V27" r:id="rId377" display="http://pbs.twimg.com/profile_images/1090468020932235269/IN4VRA-4_normal.jpg"/>
    <hyperlink ref="V28" r:id="rId378" display="http://pbs.twimg.com/profile_images/1090468020932235269/IN4VRA-4_normal.jpg"/>
    <hyperlink ref="V29" r:id="rId379" display="http://pbs.twimg.com/profile_images/1107289751156084739/VDGA2HDN_normal.jpg"/>
    <hyperlink ref="V30" r:id="rId380" display="https://pbs.twimg.com/media/DzPLOnBUcAAL2AF.jpg"/>
    <hyperlink ref="V31" r:id="rId381" display="http://pbs.twimg.com/profile_images/1107289751156084739/VDGA2HDN_normal.jpg"/>
    <hyperlink ref="V32" r:id="rId382" display="https://pbs.twimg.com/media/DzPLOnBUcAAL2AF.jpg"/>
    <hyperlink ref="V33" r:id="rId383" display="http://pbs.twimg.com/profile_images/1107289751156084739/VDGA2HDN_normal.jpg"/>
    <hyperlink ref="V34" r:id="rId384" display="https://pbs.twimg.com/media/DzPLOnBUcAAL2AF.jpg"/>
    <hyperlink ref="V35" r:id="rId385" display="https://pbs.twimg.com/media/DzPLOnBUcAAL2AF.jpg"/>
    <hyperlink ref="V36" r:id="rId386" display="https://pbs.twimg.com/media/DzPLOnBUcAAL2AF.jpg"/>
    <hyperlink ref="V37" r:id="rId387" display="http://pbs.twimg.com/profile_images/1107289751156084739/VDGA2HDN_normal.jpg"/>
    <hyperlink ref="V38" r:id="rId388" display="http://pbs.twimg.com/profile_images/1107289751156084739/VDGA2HDN_normal.jpg"/>
    <hyperlink ref="V39" r:id="rId389" display="http://pbs.twimg.com/profile_images/1107289751156084739/VDGA2HDN_normal.jpg"/>
    <hyperlink ref="V40" r:id="rId390" display="http://pbs.twimg.com/profile_images/1107289751156084739/VDGA2HDN_normal.jpg"/>
    <hyperlink ref="V41" r:id="rId391" display="http://pbs.twimg.com/profile_images/1084830514744315904/3xJRZdtv_normal.jpg"/>
    <hyperlink ref="V42" r:id="rId392" display="http://pbs.twimg.com/profile_images/1084830514744315904/3xJRZdtv_normal.jpg"/>
    <hyperlink ref="V43" r:id="rId393" display="http://pbs.twimg.com/profile_images/1741241334/image_normal.jpg"/>
    <hyperlink ref="V44" r:id="rId394" display="http://pbs.twimg.com/profile_images/1741241334/image_normal.jpg"/>
    <hyperlink ref="V45" r:id="rId395" display="http://pbs.twimg.com/profile_images/912827014658260992/7g8pBloe_normal.jpg"/>
    <hyperlink ref="V46" r:id="rId396" display="http://pbs.twimg.com/profile_images/1097322201072709633/YqYamT_R_normal.jpg"/>
    <hyperlink ref="V47" r:id="rId397" display="http://pbs.twimg.com/profile_images/1112404787591634952/u0aQ64vg_normal.png"/>
    <hyperlink ref="V48" r:id="rId398" display="http://pbs.twimg.com/profile_images/1112404787591634952/u0aQ64vg_normal.png"/>
    <hyperlink ref="V49" r:id="rId399" display="http://pbs.twimg.com/profile_images/1112404787591634952/u0aQ64vg_normal.png"/>
    <hyperlink ref="V50" r:id="rId400" display="http://pbs.twimg.com/profile_images/1112404787591634952/u0aQ64vg_normal.png"/>
    <hyperlink ref="V51" r:id="rId401" display="http://pbs.twimg.com/profile_images/1112404787591634952/u0aQ64vg_normal.png"/>
    <hyperlink ref="V52" r:id="rId402" display="http://pbs.twimg.com/profile_images/1112404787591634952/u0aQ64vg_normal.png"/>
    <hyperlink ref="V53" r:id="rId403" display="http://pbs.twimg.com/profile_images/1112404787591634952/u0aQ64vg_normal.png"/>
    <hyperlink ref="V54" r:id="rId404" display="http://pbs.twimg.com/profile_images/1112404787591634952/u0aQ64vg_normal.png"/>
    <hyperlink ref="V55" r:id="rId405" display="http://pbs.twimg.com/profile_images/1112404787591634952/u0aQ64vg_normal.png"/>
    <hyperlink ref="V56" r:id="rId406" display="http://pbs.twimg.com/profile_images/1112404787591634952/u0aQ64vg_normal.png"/>
    <hyperlink ref="V57" r:id="rId407" display="http://pbs.twimg.com/profile_images/1112404787591634952/u0aQ64vg_normal.png"/>
    <hyperlink ref="V58" r:id="rId408" display="http://pbs.twimg.com/profile_images/1112404787591634952/u0aQ64vg_normal.png"/>
    <hyperlink ref="V59" r:id="rId409" display="http://pbs.twimg.com/profile_images/1112404787591634952/u0aQ64vg_normal.png"/>
    <hyperlink ref="V60" r:id="rId410" display="http://pbs.twimg.com/profile_images/1112404787591634952/u0aQ64vg_normal.png"/>
    <hyperlink ref="V61" r:id="rId411" display="http://pbs.twimg.com/profile_images/1112404787591634952/u0aQ64vg_normal.png"/>
    <hyperlink ref="V62" r:id="rId412" display="http://pbs.twimg.com/profile_images/1112404787591634952/u0aQ64vg_normal.png"/>
    <hyperlink ref="V63" r:id="rId413" display="http://pbs.twimg.com/profile_images/1112404787591634952/u0aQ64vg_normal.png"/>
    <hyperlink ref="V64" r:id="rId414" display="http://pbs.twimg.com/profile_images/1112404787591634952/u0aQ64vg_normal.png"/>
    <hyperlink ref="V65" r:id="rId415" display="http://pbs.twimg.com/profile_images/1112404787591634952/u0aQ64vg_normal.png"/>
    <hyperlink ref="V66" r:id="rId416" display="http://pbs.twimg.com/profile_images/787639115936169984/ZZrHzlvS_normal.jpg"/>
    <hyperlink ref="V67" r:id="rId417" display="http://pbs.twimg.com/profile_images/787639115936169984/ZZrHzlvS_normal.jpg"/>
    <hyperlink ref="V68" r:id="rId418" display="http://pbs.twimg.com/profile_images/787639115936169984/ZZrHzlvS_normal.jpg"/>
    <hyperlink ref="V69" r:id="rId419" display="http://pbs.twimg.com/profile_images/787639115936169984/ZZrHzlvS_normal.jpg"/>
    <hyperlink ref="V70" r:id="rId420" display="http://pbs.twimg.com/profile_images/1054847674334240768/XGasBs8s_normal.jpg"/>
    <hyperlink ref="V71" r:id="rId421" display="https://pbs.twimg.com/media/D0Hnc4zWoAACh5L.jpg"/>
    <hyperlink ref="V72" r:id="rId422" display="http://pbs.twimg.com/profile_images/979691111978446848/lv_NMgv7_normal.jpg"/>
    <hyperlink ref="V73" r:id="rId423" display="http://pbs.twimg.com/profile_images/1102612681629057024/d5NN8Pd2_normal.jpg"/>
    <hyperlink ref="V74" r:id="rId424" display="http://pbs.twimg.com/profile_images/1102612681629057024/d5NN8Pd2_normal.jpg"/>
    <hyperlink ref="V75" r:id="rId425" display="http://pbs.twimg.com/profile_images/1102612681629057024/d5NN8Pd2_normal.jpg"/>
    <hyperlink ref="V76" r:id="rId426" display="http://pbs.twimg.com/profile_images/1102612681629057024/d5NN8Pd2_normal.jpg"/>
    <hyperlink ref="V77" r:id="rId427" display="http://pbs.twimg.com/profile_images/1101696775122010115/TjESbw2D_normal.jpg"/>
    <hyperlink ref="V78" r:id="rId428" display="http://pbs.twimg.com/profile_images/1098616417350381569/ynD8Lzov_normal.jpg"/>
    <hyperlink ref="V79" r:id="rId429" display="https://pbs.twimg.com/tweet_video_thumb/D0v0dW5U0AYe7CE.jpg"/>
    <hyperlink ref="V80" r:id="rId430" display="https://pbs.twimg.com/tweet_video_thumb/D0v02BrV4AEjiWt.jpg"/>
    <hyperlink ref="V81" r:id="rId431" display="https://pbs.twimg.com/media/D0v1EYmUcAEISZq.jpg"/>
    <hyperlink ref="V82" r:id="rId432" display="https://pbs.twimg.com/amplify_video_thumb/1102604587477884928/img/c-jM12L-r3QTfkir.jpg"/>
    <hyperlink ref="V83" r:id="rId433" display="http://pbs.twimg.com/profile_images/1103775735108550661/n87QF0cl_normal.jpg"/>
    <hyperlink ref="V84" r:id="rId434" display="https://pbs.twimg.com/amplify_video_thumb/1102604587477884928/img/c-jM12L-r3QTfkir.jpg"/>
    <hyperlink ref="V85" r:id="rId435" display="http://pbs.twimg.com/profile_images/1103775735108550661/n87QF0cl_normal.jpg"/>
    <hyperlink ref="V86" r:id="rId436" display="https://pbs.twimg.com/amplify_video_thumb/1102604587477884928/img/c-jM12L-r3QTfkir.jpg"/>
    <hyperlink ref="V87" r:id="rId437" display="http://pbs.twimg.com/profile_images/1103775735108550661/n87QF0cl_normal.jpg"/>
    <hyperlink ref="V88" r:id="rId438" display="https://pbs.twimg.com/amplify_video_thumb/1102604587477884928/img/c-jM12L-r3QTfkir.jpg"/>
    <hyperlink ref="V89" r:id="rId439" display="http://pbs.twimg.com/profile_images/1103775735108550661/n87QF0cl_normal.jpg"/>
    <hyperlink ref="V90" r:id="rId440" display="https://pbs.twimg.com/amplify_video_thumb/1102604587477884928/img/c-jM12L-r3QTfkir.jpg"/>
    <hyperlink ref="V91" r:id="rId441" display="https://pbs.twimg.com/amplify_video_thumb/1102604587477884928/img/c-jM12L-r3QTfkir.jpg"/>
    <hyperlink ref="V92" r:id="rId442" display="http://pbs.twimg.com/profile_images/1103775735108550661/n87QF0cl_normal.jpg"/>
    <hyperlink ref="V93" r:id="rId443" display="http://pbs.twimg.com/profile_images/1103775735108550661/n87QF0cl_normal.jpg"/>
    <hyperlink ref="V94" r:id="rId444" display="http://pbs.twimg.com/profile_images/1103775735108550661/n87QF0cl_normal.jpg"/>
    <hyperlink ref="V95" r:id="rId445" display="http://pbs.twimg.com/profile_images/1104020076733304835/s9yxH8BS_normal.jpg"/>
    <hyperlink ref="V96" r:id="rId446" display="https://pbs.twimg.com/media/D04MbOSWwAAULGB.png"/>
    <hyperlink ref="V97" r:id="rId447" display="http://pbs.twimg.com/profile_images/2171419521/239_normal.jpg"/>
    <hyperlink ref="V98" r:id="rId448" display="http://pbs.twimg.com/profile_images/1104087117267755008/u4Gg-_5z_normal.jpg"/>
    <hyperlink ref="V99" r:id="rId449" display="http://pbs.twimg.com/profile_images/1012399937659650048/g3P_wcHP_normal.jpg"/>
    <hyperlink ref="V100" r:id="rId450" display="http://pbs.twimg.com/profile_images/1012399937659650048/g3P_wcHP_normal.jpg"/>
    <hyperlink ref="V101" r:id="rId451" display="http://pbs.twimg.com/profile_images/1012399937659650048/g3P_wcHP_normal.jpg"/>
    <hyperlink ref="V102" r:id="rId452" display="http://pbs.twimg.com/profile_images/468502341/Julie4_normal.jpg"/>
    <hyperlink ref="V103" r:id="rId453" display="http://pbs.twimg.com/profile_images/468502341/Julie4_normal.jpg"/>
    <hyperlink ref="V104" r:id="rId454" display="http://pbs.twimg.com/profile_images/468502341/Julie4_normal.jpg"/>
    <hyperlink ref="V105" r:id="rId455" display="http://pbs.twimg.com/profile_images/468502341/Julie4_normal.jpg"/>
    <hyperlink ref="V106" r:id="rId456" display="http://pbs.twimg.com/profile_images/468502341/Julie4_normal.jpg"/>
    <hyperlink ref="V107" r:id="rId457" display="http://pbs.twimg.com/profile_images/468502341/Julie4_normal.jpg"/>
    <hyperlink ref="V108" r:id="rId458" display="http://pbs.twimg.com/profile_images/468502341/Julie4_normal.jpg"/>
    <hyperlink ref="V109" r:id="rId459" display="http://pbs.twimg.com/profile_images/468502341/Julie4_normal.jpg"/>
    <hyperlink ref="V110" r:id="rId460" display="http://pbs.twimg.com/profile_images/468502341/Julie4_normal.jpg"/>
    <hyperlink ref="V111" r:id="rId461" display="http://pbs.twimg.com/profile_images/468502341/Julie4_normal.jpg"/>
    <hyperlink ref="V112" r:id="rId462" display="http://pbs.twimg.com/profile_images/468502341/Julie4_normal.jpg"/>
    <hyperlink ref="V113" r:id="rId463" display="http://pbs.twimg.com/profile_images/468502341/Julie4_normal.jpg"/>
    <hyperlink ref="V114" r:id="rId464" display="http://pbs.twimg.com/profile_images/1112785610065018882/BBHQUIru_normal.jpg"/>
    <hyperlink ref="V115" r:id="rId465" display="http://pbs.twimg.com/profile_images/1112785610065018882/BBHQUIru_normal.jpg"/>
    <hyperlink ref="V116" r:id="rId466" display="http://pbs.twimg.com/profile_images/1112785610065018882/BBHQUIru_normal.jpg"/>
    <hyperlink ref="V117" r:id="rId467" display="http://pbs.twimg.com/profile_images/480778854357667840/p6ikW16l_normal.png"/>
    <hyperlink ref="V118" r:id="rId468" display="http://pbs.twimg.com/profile_images/480778854357667840/p6ikW16l_normal.png"/>
    <hyperlink ref="V119" r:id="rId469" display="http://pbs.twimg.com/profile_images/480778854357667840/p6ikW16l_normal.png"/>
    <hyperlink ref="V120" r:id="rId470" display="http://pbs.twimg.com/profile_images/480778854357667840/p6ikW16l_normal.png"/>
    <hyperlink ref="V121" r:id="rId471" display="http://pbs.twimg.com/profile_images/480778854357667840/p6ikW16l_normal.png"/>
    <hyperlink ref="V122" r:id="rId472" display="http://pbs.twimg.com/profile_images/480778854357667840/p6ikW16l_normal.png"/>
    <hyperlink ref="V123" r:id="rId473" display="http://pbs.twimg.com/profile_images/480778854357667840/p6ikW16l_normal.png"/>
    <hyperlink ref="V124" r:id="rId474" display="http://pbs.twimg.com/profile_images/480778854357667840/p6ikW16l_normal.png"/>
    <hyperlink ref="V125" r:id="rId475" display="http://pbs.twimg.com/profile_images/480778854357667840/p6ikW16l_normal.png"/>
    <hyperlink ref="V126" r:id="rId476" display="http://pbs.twimg.com/profile_images/480778854357667840/p6ikW16l_normal.png"/>
    <hyperlink ref="V127" r:id="rId477" display="http://pbs.twimg.com/profile_images/480778854357667840/p6ikW16l_normal.png"/>
    <hyperlink ref="V128" r:id="rId478" display="http://pbs.twimg.com/profile_images/480778854357667840/p6ikW16l_normal.png"/>
    <hyperlink ref="V129" r:id="rId479" display="http://pbs.twimg.com/profile_images/1114613406282256384/z1GMDf8B_normal.jpg"/>
    <hyperlink ref="V130" r:id="rId480" display="http://pbs.twimg.com/profile_images/1114613406282256384/z1GMDf8B_normal.jpg"/>
    <hyperlink ref="V131" r:id="rId481" display="http://pbs.twimg.com/profile_images/1114613406282256384/z1GMDf8B_normal.jpg"/>
    <hyperlink ref="V132" r:id="rId482" display="http://pbs.twimg.com/profile_images/1114613406282256384/z1GMDf8B_normal.jpg"/>
    <hyperlink ref="V133" r:id="rId483" display="http://pbs.twimg.com/profile_images/1114613406282256384/z1GMDf8B_normal.jpg"/>
    <hyperlink ref="V134" r:id="rId484" display="http://pbs.twimg.com/profile_images/1114613406282256384/z1GMDf8B_normal.jpg"/>
    <hyperlink ref="V135" r:id="rId485" display="http://pbs.twimg.com/profile_images/1114613406282256384/z1GMDf8B_normal.jpg"/>
    <hyperlink ref="V136" r:id="rId486" display="http://pbs.twimg.com/profile_images/1114613406282256384/z1GMDf8B_normal.jpg"/>
    <hyperlink ref="V137" r:id="rId487" display="http://pbs.twimg.com/profile_images/1114613406282256384/z1GMDf8B_normal.jpg"/>
    <hyperlink ref="V138" r:id="rId488" display="http://pbs.twimg.com/profile_images/1114613406282256384/z1GMDf8B_normal.jpg"/>
    <hyperlink ref="V139" r:id="rId489" display="http://pbs.twimg.com/profile_images/1114613406282256384/z1GMDf8B_normal.jpg"/>
    <hyperlink ref="V140" r:id="rId490" display="http://pbs.twimg.com/profile_images/1114613406282256384/z1GMDf8B_normal.jpg"/>
    <hyperlink ref="V141" r:id="rId491" display="http://pbs.twimg.com/profile_images/1114613406282256384/z1GMDf8B_normal.jpg"/>
    <hyperlink ref="V142" r:id="rId492" display="http://pbs.twimg.com/profile_images/1114613406282256384/z1GMDf8B_normal.jpg"/>
    <hyperlink ref="V143" r:id="rId493" display="http://pbs.twimg.com/profile_images/1114613406282256384/z1GMDf8B_normal.jpg"/>
    <hyperlink ref="V144" r:id="rId494" display="http://pbs.twimg.com/profile_images/1114613406282256384/z1GMDf8B_normal.jpg"/>
    <hyperlink ref="V145" r:id="rId495" display="http://pbs.twimg.com/profile_images/1114613406282256384/z1GMDf8B_normal.jpg"/>
    <hyperlink ref="V146" r:id="rId496" display="http://pbs.twimg.com/profile_images/1114613406282256384/z1GMDf8B_normal.jpg"/>
    <hyperlink ref="V147" r:id="rId497" display="http://pbs.twimg.com/profile_images/1114613406282256384/z1GMDf8B_normal.jpg"/>
    <hyperlink ref="V148" r:id="rId498" display="http://pbs.twimg.com/profile_images/847565712608550912/2nuKydg-_normal.jpg"/>
    <hyperlink ref="V149" r:id="rId499" display="http://pbs.twimg.com/profile_images/847565712608550912/2nuKydg-_normal.jpg"/>
    <hyperlink ref="V150" r:id="rId500" display="http://pbs.twimg.com/profile_images/847565712608550912/2nuKydg-_normal.jpg"/>
    <hyperlink ref="V151" r:id="rId501" display="http://abs.twimg.com/sticky/default_profile_images/default_profile_normal.png"/>
    <hyperlink ref="V152" r:id="rId502" display="http://pbs.twimg.com/profile_images/690613263105708032/oYq-9eZ-_normal.jpg"/>
    <hyperlink ref="V153" r:id="rId503" display="http://pbs.twimg.com/profile_images/690613263105708032/oYq-9eZ-_normal.jpg"/>
    <hyperlink ref="V154" r:id="rId504" display="http://pbs.twimg.com/profile_images/378800000759409720/6f3e6929eaa3e35506f0f0e38fba8aec_normal.jpeg"/>
    <hyperlink ref="V155" r:id="rId505" display="http://pbs.twimg.com/profile_images/378800000759409720/6f3e6929eaa3e35506f0f0e38fba8aec_normal.jpeg"/>
    <hyperlink ref="V156" r:id="rId506" display="http://pbs.twimg.com/profile_images/378800000759409720/6f3e6929eaa3e35506f0f0e38fba8aec_normal.jpeg"/>
    <hyperlink ref="V157" r:id="rId507" display="http://pbs.twimg.com/profile_images/1106774973094354944/Tj9HlyYT_normal.jpg"/>
    <hyperlink ref="V158" r:id="rId508" display="http://pbs.twimg.com/profile_images/1098777496416219141/RU6Clkyk_normal.jpg"/>
    <hyperlink ref="V159" r:id="rId509" display="http://pbs.twimg.com/profile_images/1098777496416219141/RU6Clkyk_normal.jpg"/>
    <hyperlink ref="V160" r:id="rId510" display="http://pbs.twimg.com/profile_images/1016815290221563905/o8st2FEF_normal.jpg"/>
    <hyperlink ref="V161" r:id="rId511" display="http://pbs.twimg.com/profile_images/1016815290221563905/o8st2FEF_normal.jpg"/>
    <hyperlink ref="V162" r:id="rId512" display="http://pbs.twimg.com/profile_images/1016815290221563905/o8st2FEF_normal.jpg"/>
    <hyperlink ref="V163" r:id="rId513" display="http://pbs.twimg.com/profile_images/868404731760312321/faAeQgxA_normal.jpg"/>
    <hyperlink ref="V164" r:id="rId514" display="http://pbs.twimg.com/profile_images/1016815290221563905/o8st2FEF_normal.jpg"/>
    <hyperlink ref="V165" r:id="rId515" display="http://pbs.twimg.com/profile_images/576015433620451328/fgcEVFku_normal.jpeg"/>
    <hyperlink ref="V166" r:id="rId516" display="http://pbs.twimg.com/profile_images/1113743737069473793/mHFe7MJS_normal.jpg"/>
    <hyperlink ref="V167" r:id="rId517" display="https://pbs.twimg.com/media/D3VmG7tXoAAEv7j.jpg"/>
    <hyperlink ref="V168" r:id="rId518" display="https://pbs.twimg.com/media/D3VmG7tXoAAEv7j.jpg"/>
    <hyperlink ref="V169" r:id="rId519" display="https://pbs.twimg.com/media/D3awIqwW0AESzYx.jpg"/>
    <hyperlink ref="V170" r:id="rId520" display="http://pbs.twimg.com/profile_images/1082278449690099712/jNZxSA5E_normal.jpg"/>
    <hyperlink ref="V171" r:id="rId521" display="http://pbs.twimg.com/profile_images/1082278449690099712/jNZxSA5E_normal.jpg"/>
    <hyperlink ref="V172" r:id="rId522" display="http://pbs.twimg.com/profile_images/1082278449690099712/jNZxSA5E_normal.jpg"/>
    <hyperlink ref="V173" r:id="rId523" display="http://pbs.twimg.com/profile_images/586867761357463552/LEf2A7n0_normal.jpg"/>
    <hyperlink ref="V174" r:id="rId524" display="http://pbs.twimg.com/profile_images/586867761357463552/LEf2A7n0_normal.jpg"/>
    <hyperlink ref="V175" r:id="rId525" display="http://pbs.twimg.com/profile_images/586867761357463552/LEf2A7n0_normal.jpg"/>
    <hyperlink ref="V176" r:id="rId526" display="http://pbs.twimg.com/profile_images/705244349873917952/fcD6A8Ws_normal.jpg"/>
    <hyperlink ref="V177" r:id="rId527" display="http://pbs.twimg.com/profile_images/705244349873917952/fcD6A8Ws_normal.jpg"/>
    <hyperlink ref="V178" r:id="rId528" display="http://pbs.twimg.com/profile_images/705244349873917952/fcD6A8Ws_normal.jpg"/>
    <hyperlink ref="V179" r:id="rId529" display="http://pbs.twimg.com/profile_images/677583735055908868/LtfulfsY_normal.jpg"/>
    <hyperlink ref="V180" r:id="rId530" display="http://pbs.twimg.com/profile_images/677583735055908868/LtfulfsY_normal.jpg"/>
    <hyperlink ref="V181" r:id="rId531" display="http://pbs.twimg.com/profile_images/1044964148877045766/T6B5a9G__normal.jpg"/>
    <hyperlink ref="V182" r:id="rId532" display="http://pbs.twimg.com/profile_images/1044964148877045766/T6B5a9G__normal.jpg"/>
    <hyperlink ref="V183" r:id="rId533" display="http://pbs.twimg.com/profile_images/1044964148877045766/T6B5a9G__normal.jpg"/>
    <hyperlink ref="V184" r:id="rId534" display="http://pbs.twimg.com/profile_images/744896822230061057/NUe4UGzb_normal.jpg"/>
    <hyperlink ref="V185" r:id="rId535" display="http://pbs.twimg.com/profile_images/744896822230061057/NUe4UGzb_normal.jpg"/>
    <hyperlink ref="V186" r:id="rId536" display="http://pbs.twimg.com/profile_images/504736293348069376/66Zr6u6S_normal.jpeg"/>
    <hyperlink ref="V187" r:id="rId537" display="http://pbs.twimg.com/profile_images/504736293348069376/66Zr6u6S_normal.jpeg"/>
    <hyperlink ref="V188" r:id="rId538" display="http://pbs.twimg.com/profile_images/1011950369084182528/_OZhc85Y_normal.jpg"/>
    <hyperlink ref="V189" r:id="rId539" display="http://pbs.twimg.com/profile_images/1011950369084182528/_OZhc85Y_normal.jpg"/>
    <hyperlink ref="V190" r:id="rId540" display="http://pbs.twimg.com/profile_images/1011950369084182528/_OZhc85Y_normal.jpg"/>
    <hyperlink ref="V191" r:id="rId541" display="http://pbs.twimg.com/profile_images/1011950369084182528/_OZhc85Y_normal.jpg"/>
    <hyperlink ref="V192" r:id="rId542" display="http://pbs.twimg.com/profile_images/1011950369084182528/_OZhc85Y_normal.jpg"/>
    <hyperlink ref="V193" r:id="rId543" display="http://pbs.twimg.com/profile_images/1011950369084182528/_OZhc85Y_normal.jpg"/>
    <hyperlink ref="V194" r:id="rId544" display="http://pbs.twimg.com/profile_images/1469793648/image_normal.jpg"/>
    <hyperlink ref="V195" r:id="rId545" display="http://pbs.twimg.com/profile_images/961704132049588224/qXQVr4fI_normal.jpg"/>
    <hyperlink ref="V196" r:id="rId546" display="http://pbs.twimg.com/profile_images/961704132049588224/qXQVr4fI_normal.jpg"/>
    <hyperlink ref="V197" r:id="rId547" display="http://pbs.twimg.com/profile_images/961704132049588224/qXQVr4fI_normal.jpg"/>
    <hyperlink ref="V198" r:id="rId548" display="http://pbs.twimg.com/profile_images/961704132049588224/qXQVr4fI_normal.jpg"/>
    <hyperlink ref="V199" r:id="rId549" display="http://pbs.twimg.com/profile_images/961704132049588224/qXQVr4fI_normal.jpg"/>
    <hyperlink ref="V200" r:id="rId550" display="https://pbs.twimg.com/media/D30LXcSW0AEZpEc.jpg"/>
    <hyperlink ref="V201" r:id="rId551" display="https://pbs.twimg.com/media/D30LXcSW0AEZpEc.jpg"/>
    <hyperlink ref="V202" r:id="rId552" display="https://pbs.twimg.com/media/D30LXcSW0AEZpEc.jpg"/>
    <hyperlink ref="V203" r:id="rId553" display="http://pbs.twimg.com/profile_images/1029743794466553856/PamnnL1-_normal.jpg"/>
    <hyperlink ref="V204" r:id="rId554" display="http://pbs.twimg.com/profile_images/1029743794466553856/PamnnL1-_normal.jpg"/>
    <hyperlink ref="V205" r:id="rId555" display="https://pbs.twimg.com/media/D30LXcSW0AEZpEc.jpg"/>
    <hyperlink ref="V206" r:id="rId556" display="https://pbs.twimg.com/media/D30LXcSW0AEZpEc.jpg"/>
    <hyperlink ref="V207" r:id="rId557" display="https://pbs.twimg.com/media/D30LXcSW0AEZpEc.jpg"/>
    <hyperlink ref="V208" r:id="rId558" display="http://pbs.twimg.com/profile_images/1010125647665139713/fWf-9ej3_normal.jpg"/>
    <hyperlink ref="V209" r:id="rId559" display="http://pbs.twimg.com/profile_images/1010125647665139713/fWf-9ej3_normal.jpg"/>
    <hyperlink ref="V210" r:id="rId560" display="http://pbs.twimg.com/profile_images/984113808317837313/2aRCVbI4_normal.jpg"/>
    <hyperlink ref="V211" r:id="rId561" display="http://pbs.twimg.com/profile_images/984113808317837313/2aRCVbI4_normal.jpg"/>
    <hyperlink ref="V212" r:id="rId562" display="http://pbs.twimg.com/profile_images/984113808317837313/2aRCVbI4_normal.jpg"/>
    <hyperlink ref="V213" r:id="rId563" display="https://pbs.twimg.com/media/D1J84y0X4AIO_YG.jpg"/>
    <hyperlink ref="V214" r:id="rId564" display="https://pbs.twimg.com/media/D35IAZyX4AAhCJD.jpg"/>
    <hyperlink ref="V215" r:id="rId565" display="https://pbs.twimg.com/media/D35IAZyX4AAhCJD.jpg"/>
    <hyperlink ref="V216" r:id="rId566" display="http://pbs.twimg.com/profile_images/1056998974270390272/5qirnnt5_normal.jpg"/>
    <hyperlink ref="V217" r:id="rId567" display="http://pbs.twimg.com/profile_images/1056998974270390272/5qirnnt5_normal.jpg"/>
    <hyperlink ref="V218" r:id="rId568" display="http://pbs.twimg.com/profile_images/1077382450458869760/3pOMGfic_normal.jpg"/>
    <hyperlink ref="V219" r:id="rId569" display="http://pbs.twimg.com/profile_images/1077382450458869760/3pOMGfic_normal.jpg"/>
    <hyperlink ref="V220" r:id="rId570" display="http://pbs.twimg.com/profile_images/1077382450458869760/3pOMGfic_normal.jpg"/>
    <hyperlink ref="V221" r:id="rId571" display="http://pbs.twimg.com/profile_images/1077382450458869760/3pOMGfic_normal.jpg"/>
    <hyperlink ref="V222" r:id="rId572" display="http://pbs.twimg.com/profile_images/2321094288/9yt12n2fil945ey37imn_normal.jpeg"/>
    <hyperlink ref="V223" r:id="rId573" display="http://pbs.twimg.com/profile_images/2321094288/9yt12n2fil945ey37imn_normal.jpeg"/>
    <hyperlink ref="V224" r:id="rId574" display="http://pbs.twimg.com/profile_images/2321094288/9yt12n2fil945ey37imn_normal.jpeg"/>
    <hyperlink ref="V225" r:id="rId575" display="http://pbs.twimg.com/profile_images/819331001922920448/TCb6gYtx_normal.jpg"/>
    <hyperlink ref="V226" r:id="rId576" display="http://pbs.twimg.com/profile_images/819331001922920448/TCb6gYtx_normal.jpg"/>
    <hyperlink ref="V227" r:id="rId577" display="http://pbs.twimg.com/profile_images/950314498685939712/P-fb4dsM_normal.jpg"/>
    <hyperlink ref="V228" r:id="rId578" display="http://pbs.twimg.com/profile_images/950314498685939712/P-fb4dsM_normal.jpg"/>
    <hyperlink ref="V229" r:id="rId579" display="http://pbs.twimg.com/profile_images/950314498685939712/P-fb4dsM_normal.jpg"/>
    <hyperlink ref="V230" r:id="rId580" display="http://pbs.twimg.com/profile_images/1116724804277686273/ZWYRxLns_normal.jpg"/>
    <hyperlink ref="V231" r:id="rId581" display="http://pbs.twimg.com/profile_images/1116724804277686273/ZWYRxLns_normal.jpg"/>
    <hyperlink ref="V232" r:id="rId582" display="http://pbs.twimg.com/profile_images/1116724804277686273/ZWYRxLns_normal.jpg"/>
    <hyperlink ref="V233" r:id="rId583" display="http://pbs.twimg.com/profile_images/1116724804277686273/ZWYRxLns_normal.jpg"/>
    <hyperlink ref="V234" r:id="rId584" display="http://abs.twimg.com/sticky/default_profile_images/default_profile_normal.png"/>
    <hyperlink ref="V235" r:id="rId585" display="http://abs.twimg.com/sticky/default_profile_images/default_profile_normal.png"/>
    <hyperlink ref="V236" r:id="rId586" display="http://pbs.twimg.com/profile_images/1083044129448316928/ApGPDkx1_normal.jpg"/>
    <hyperlink ref="V237" r:id="rId587" display="http://pbs.twimg.com/profile_images/1039702463127998464/fvuv06v-_normal.jpg"/>
    <hyperlink ref="V238" r:id="rId588" display="http://pbs.twimg.com/profile_images/1050696082173452293/OG0Ev-5L_normal.jpg"/>
    <hyperlink ref="V239" r:id="rId589" display="http://pbs.twimg.com/profile_images/461867213415137280/puQ3418R_normal.jpeg"/>
    <hyperlink ref="V240" r:id="rId590" display="http://pbs.twimg.com/profile_images/1118224948877778945/5DwUWQeX_normal.jpg"/>
    <hyperlink ref="V241" r:id="rId591" display="http://pbs.twimg.com/profile_images/1118224948877778945/5DwUWQeX_normal.jpg"/>
    <hyperlink ref="V242" r:id="rId592" display="http://pbs.twimg.com/profile_images/1118224948877778945/5DwUWQeX_normal.jpg"/>
    <hyperlink ref="V243" r:id="rId593" display="http://pbs.twimg.com/profile_images/1118224948877778945/5DwUWQeX_normal.jpg"/>
    <hyperlink ref="V244" r:id="rId594" display="http://pbs.twimg.com/profile_images/626456717086167040/c7aCdU5u_normal.png"/>
    <hyperlink ref="V245" r:id="rId595" display="http://pbs.twimg.com/profile_images/626456717086167040/c7aCdU5u_normal.png"/>
    <hyperlink ref="V246" r:id="rId596" display="http://pbs.twimg.com/profile_images/626456717086167040/c7aCdU5u_normal.png"/>
    <hyperlink ref="V247" r:id="rId597" display="http://pbs.twimg.com/profile_images/626456717086167040/c7aCdU5u_normal.png"/>
    <hyperlink ref="V248" r:id="rId598" display="http://pbs.twimg.com/profile_images/626456717086167040/c7aCdU5u_normal.png"/>
    <hyperlink ref="V249" r:id="rId599" display="http://pbs.twimg.com/profile_images/679041598848696320/Cdf1SOnc_normal.png"/>
    <hyperlink ref="V250" r:id="rId600" display="http://pbs.twimg.com/profile_images/686666576288845825/j138bbEs_normal.png"/>
    <hyperlink ref="V251" r:id="rId601" display="http://pbs.twimg.com/profile_images/686666576288845825/j138bbEs_normal.png"/>
    <hyperlink ref="V252" r:id="rId602" display="https://pbs.twimg.com/media/Dyzig8WX0AA2kAz.jpg"/>
    <hyperlink ref="V253" r:id="rId603" display="https://pbs.twimg.com/media/Dyzig8WX0AA2kAz.jpg"/>
    <hyperlink ref="V254" r:id="rId604" display="https://pbs.twimg.com/media/Dyzig8WX0AA2kAz.jpg"/>
    <hyperlink ref="V255" r:id="rId605" display="http://pbs.twimg.com/profile_images/686666576288845825/j138bbEs_normal.png"/>
    <hyperlink ref="V256" r:id="rId606" display="https://pbs.twimg.com/media/D1J84y0X4AIO_YG.jpg"/>
    <hyperlink ref="V257" r:id="rId607" display="https://pbs.twimg.com/media/D33RU63X4AATk1D.jpg"/>
    <hyperlink ref="V258" r:id="rId608" display="https://pbs.twimg.com/media/D33RU63X4AATk1D.jpg"/>
    <hyperlink ref="V259" r:id="rId609" display="http://pbs.twimg.com/profile_images/819331001922920448/TCb6gYtx_normal.jpg"/>
    <hyperlink ref="V260" r:id="rId610" display="http://pbs.twimg.com/profile_images/686666576288845825/j138bbEs_normal.png"/>
    <hyperlink ref="V261" r:id="rId611" display="http://pbs.twimg.com/profile_images/697208585315418114/91W3s3GZ_normal.png"/>
    <hyperlink ref="V262" r:id="rId612" display="http://pbs.twimg.com/profile_images/686666576288845825/j138bbEs_normal.png"/>
    <hyperlink ref="V263" r:id="rId613" display="http://pbs.twimg.com/profile_images/686666576288845825/j138bbEs_normal.png"/>
    <hyperlink ref="V264" r:id="rId614" display="http://pbs.twimg.com/profile_images/686666576288845825/j138bbEs_normal.png"/>
    <hyperlink ref="V265" r:id="rId615" display="http://pbs.twimg.com/profile_images/1045548097944920064/6RVOTk78_normal.jpg"/>
    <hyperlink ref="V266" r:id="rId616" display="http://pbs.twimg.com/profile_images/686666576288845825/j138bbEs_normal.png"/>
    <hyperlink ref="V267" r:id="rId617" display="http://pbs.twimg.com/profile_images/686666576288845825/j138bbEs_normal.png"/>
    <hyperlink ref="V268" r:id="rId618" display="https://pbs.twimg.com/tweet_video_thumb/D2l4i9yWkAAxObB.jpg"/>
    <hyperlink ref="V269" r:id="rId619" display="https://pbs.twimg.com/tweet_video_thumb/D2l4i9yWkAAxObB.jpg"/>
    <hyperlink ref="V270" r:id="rId620" display="https://pbs.twimg.com/tweet_video_thumb/D2l4i9yWkAAxObB.jpg"/>
    <hyperlink ref="V271" r:id="rId621" display="https://pbs.twimg.com/tweet_video_thumb/D2l4i9yWkAAxObB.jpg"/>
    <hyperlink ref="V272" r:id="rId622" display="http://pbs.twimg.com/profile_images/1045548097944920064/6RVOTk78_normal.jpg"/>
    <hyperlink ref="V273" r:id="rId623" display="http://pbs.twimg.com/profile_images/686666576288845825/j138bbEs_normal.png"/>
    <hyperlink ref="V274" r:id="rId624" display="http://pbs.twimg.com/profile_images/686666576288845825/j138bbEs_normal.png"/>
    <hyperlink ref="V275" r:id="rId625" display="http://pbs.twimg.com/profile_images/1045548097944920064/6RVOTk78_normal.jpg"/>
    <hyperlink ref="V276" r:id="rId626" display="http://pbs.twimg.com/profile_images/686666576288845825/j138bbEs_normal.png"/>
    <hyperlink ref="V277" r:id="rId627" display="http://pbs.twimg.com/profile_images/1045548097944920064/6RVOTk78_normal.jpg"/>
    <hyperlink ref="V278" r:id="rId628" display="https://pbs.twimg.com/media/D3VmG7tXoAAEv7j.jpg"/>
    <hyperlink ref="V279" r:id="rId629" display="http://pbs.twimg.com/profile_images/686666576288845825/j138bbEs_normal.png"/>
    <hyperlink ref="V280" r:id="rId630" display="http://pbs.twimg.com/profile_images/954416604288176128/zyl4in2S_normal.jpg"/>
    <hyperlink ref="V281" r:id="rId631" display="http://pbs.twimg.com/profile_images/954416604288176128/zyl4in2S_normal.jpg"/>
    <hyperlink ref="V282" r:id="rId632" display="http://pbs.twimg.com/profile_images/686666576288845825/j138bbEs_normal.png"/>
    <hyperlink ref="V283" r:id="rId633" display="http://pbs.twimg.com/profile_images/1047511710339420162/DFsOKAQh_normal.jpg"/>
    <hyperlink ref="V284" r:id="rId634" display="http://pbs.twimg.com/profile_images/686666576288845825/j138bbEs_normal.png"/>
    <hyperlink ref="V285" r:id="rId635" display="http://pbs.twimg.com/profile_images/1047511710339420162/DFsOKAQh_normal.jpg"/>
    <hyperlink ref="V286" r:id="rId636" display="http://pbs.twimg.com/profile_images/686666576288845825/j138bbEs_normal.png"/>
    <hyperlink ref="V287" r:id="rId637" display="http://pbs.twimg.com/profile_images/1047511710339420162/DFsOKAQh_normal.jpg"/>
    <hyperlink ref="V288" r:id="rId638" display="http://pbs.twimg.com/profile_images/686666576288845825/j138bbEs_normal.png"/>
    <hyperlink ref="V289" r:id="rId639" display="http://pbs.twimg.com/profile_images/819331001922920448/TCb6gYtx_normal.jpg"/>
    <hyperlink ref="V290" r:id="rId640" display="http://pbs.twimg.com/profile_images/819331001922920448/TCb6gYtx_normal.jpg"/>
    <hyperlink ref="V291" r:id="rId641" display="http://pbs.twimg.com/profile_images/819331001922920448/TCb6gYtx_normal.jpg"/>
    <hyperlink ref="V292" r:id="rId642" display="http://pbs.twimg.com/profile_images/819331001922920448/TCb6gYtx_normal.jpg"/>
    <hyperlink ref="V293" r:id="rId643" display="http://pbs.twimg.com/profile_images/819331001922920448/TCb6gYtx_normal.jpg"/>
    <hyperlink ref="V294" r:id="rId644" display="http://pbs.twimg.com/profile_images/819331001922920448/TCb6gYtx_normal.jpg"/>
    <hyperlink ref="V295" r:id="rId645" display="http://pbs.twimg.com/profile_images/819331001922920448/TCb6gYtx_normal.jpg"/>
    <hyperlink ref="V296" r:id="rId646" display="http://pbs.twimg.com/profile_images/819331001922920448/TCb6gYtx_normal.jpg"/>
    <hyperlink ref="V297" r:id="rId647" display="http://pbs.twimg.com/profile_images/819331001922920448/TCb6gYtx_normal.jpg"/>
    <hyperlink ref="V298" r:id="rId648" display="http://pbs.twimg.com/profile_images/819331001922920448/TCb6gYtx_normal.jpg"/>
    <hyperlink ref="V299" r:id="rId649" display="http://pbs.twimg.com/profile_images/819331001922920448/TCb6gYtx_normal.jpg"/>
    <hyperlink ref="V300" r:id="rId650" display="http://pbs.twimg.com/profile_images/819331001922920448/TCb6gYtx_normal.jpg"/>
    <hyperlink ref="V301" r:id="rId651" display="http://pbs.twimg.com/profile_images/819331001922920448/TCb6gYtx_normal.jpg"/>
    <hyperlink ref="V302" r:id="rId652" display="http://pbs.twimg.com/profile_images/819331001922920448/TCb6gYtx_normal.jpg"/>
    <hyperlink ref="V303" r:id="rId653" display="http://pbs.twimg.com/profile_images/819331001922920448/TCb6gYtx_normal.jpg"/>
    <hyperlink ref="V304" r:id="rId654" display="http://pbs.twimg.com/profile_images/686666576288845825/j138bbEs_normal.png"/>
    <hyperlink ref="V305" r:id="rId655" display="http://pbs.twimg.com/profile_images/686666576288845825/j138bbEs_normal.png"/>
    <hyperlink ref="V306" r:id="rId656" display="http://pbs.twimg.com/profile_images/1050696082173452293/OG0Ev-5L_normal.jpg"/>
    <hyperlink ref="V307" r:id="rId657" display="http://pbs.twimg.com/profile_images/686666576288845825/j138bbEs_normal.png"/>
    <hyperlink ref="V308" r:id="rId658" display="http://pbs.twimg.com/profile_images/683472631073497088/qZIheQxd_normal.jpg"/>
    <hyperlink ref="V309" r:id="rId659" display="https://pbs.twimg.com/tweet_video_thumb/DyvzWTiX0AIlpaH.jpg"/>
    <hyperlink ref="V310" r:id="rId660" display="http://pbs.twimg.com/profile_images/1115355458313658368/DnUx_ZNT_normal.jpg"/>
    <hyperlink ref="V311" r:id="rId661" display="http://pbs.twimg.com/profile_images/683472631073497088/qZIheQxd_normal.jpg"/>
    <hyperlink ref="V312" r:id="rId662" display="http://pbs.twimg.com/profile_images/1115355458313658368/DnUx_ZNT_normal.jpg"/>
    <hyperlink ref="V313" r:id="rId663" display="http://pbs.twimg.com/profile_images/1115355458313658368/DnUx_ZNT_normal.jpg"/>
    <hyperlink ref="V314" r:id="rId664" display="http://pbs.twimg.com/profile_images/825386307362787329/WlTqtdn6_normal.jpg"/>
    <hyperlink ref="V315" r:id="rId665" display="http://pbs.twimg.com/profile_images/825386307362787329/WlTqtdn6_normal.jpg"/>
    <hyperlink ref="V316" r:id="rId666" display="http://pbs.twimg.com/profile_images/1011625208208338944/9bRLHwxq_normal.jpg"/>
    <hyperlink ref="V317" r:id="rId667" display="http://pbs.twimg.com/profile_images/825386307362787329/WlTqtdn6_normal.jpg"/>
    <hyperlink ref="V318" r:id="rId668" display="http://pbs.twimg.com/profile_images/825386307362787329/WlTqtdn6_normal.jpg"/>
    <hyperlink ref="V319" r:id="rId669" display="http://pbs.twimg.com/profile_images/825386307362787329/WlTqtdn6_normal.jpg"/>
    <hyperlink ref="V320" r:id="rId670" display="http://pbs.twimg.com/profile_images/825386307362787329/WlTqtdn6_normal.jpg"/>
    <hyperlink ref="V321" r:id="rId671" display="http://pbs.twimg.com/profile_images/504729262/who_tweeted3_normal.gif"/>
    <hyperlink ref="V322" r:id="rId672" display="http://pbs.twimg.com/profile_images/825386307362787329/WlTqtdn6_normal.jpg"/>
    <hyperlink ref="V323" r:id="rId673" display="http://pbs.twimg.com/profile_images/825386307362787329/WlTqtdn6_normal.jpg"/>
    <hyperlink ref="V324" r:id="rId674" display="http://pbs.twimg.com/profile_images/825386307362787329/WlTqtdn6_normal.jpg"/>
    <hyperlink ref="V325" r:id="rId675" display="http://pbs.twimg.com/profile_images/825386307362787329/WlTqtdn6_normal.jpg"/>
    <hyperlink ref="V326" r:id="rId676" display="http://pbs.twimg.com/profile_images/825386307362787329/WlTqtdn6_normal.jpg"/>
    <hyperlink ref="V327" r:id="rId677" display="http://pbs.twimg.com/profile_images/825386307362787329/WlTqtdn6_normal.jpg"/>
    <hyperlink ref="V328" r:id="rId678" display="http://pbs.twimg.com/profile_images/825386307362787329/WlTqtdn6_normal.jpg"/>
    <hyperlink ref="V329" r:id="rId679" display="http://pbs.twimg.com/profile_images/825386307362787329/WlTqtdn6_normal.jpg"/>
    <hyperlink ref="V330" r:id="rId680" display="http://pbs.twimg.com/profile_images/825386307362787329/WlTqtdn6_normal.jpg"/>
    <hyperlink ref="V331" r:id="rId681" display="http://pbs.twimg.com/profile_images/825386307362787329/WlTqtdn6_normal.jpg"/>
    <hyperlink ref="V332" r:id="rId682" display="http://pbs.twimg.com/profile_images/825386307362787329/WlTqtdn6_normal.jpg"/>
    <hyperlink ref="V333" r:id="rId683" display="http://pbs.twimg.com/profile_images/825386307362787329/WlTqtdn6_normal.jpg"/>
    <hyperlink ref="V334" r:id="rId684" display="http://pbs.twimg.com/profile_images/825386307362787329/WlTqtdn6_normal.jpg"/>
    <hyperlink ref="V335" r:id="rId685" display="http://pbs.twimg.com/profile_images/825386307362787329/WlTqtdn6_normal.jpg"/>
    <hyperlink ref="V336" r:id="rId686" display="http://pbs.twimg.com/profile_images/825386307362787329/WlTqtdn6_normal.jpg"/>
    <hyperlink ref="V337" r:id="rId687" display="http://pbs.twimg.com/profile_images/825386307362787329/WlTqtdn6_normal.jpg"/>
    <hyperlink ref="V338" r:id="rId688" display="http://pbs.twimg.com/profile_images/825386307362787329/WlTqtdn6_normal.jpg"/>
    <hyperlink ref="V339" r:id="rId689" display="http://pbs.twimg.com/profile_images/825386307362787329/WlTqtdn6_normal.jpg"/>
    <hyperlink ref="V340" r:id="rId690" display="http://pbs.twimg.com/profile_images/825386307362787329/WlTqtdn6_normal.jpg"/>
    <hyperlink ref="V341" r:id="rId691" display="http://pbs.twimg.com/profile_images/825386307362787329/WlTqtdn6_normal.jpg"/>
    <hyperlink ref="V342" r:id="rId692" display="http://pbs.twimg.com/profile_images/825386307362787329/WlTqtdn6_normal.jpg"/>
    <hyperlink ref="V343" r:id="rId693" display="http://pbs.twimg.com/profile_images/825386307362787329/WlTqtdn6_normal.jpg"/>
    <hyperlink ref="V344" r:id="rId694" display="http://pbs.twimg.com/profile_images/825386307362787329/WlTqtdn6_normal.jpg"/>
    <hyperlink ref="V345" r:id="rId695" display="http://pbs.twimg.com/profile_images/825386307362787329/WlTqtdn6_normal.jpg"/>
    <hyperlink ref="V346" r:id="rId696" display="http://pbs.twimg.com/profile_images/504729262/who_tweeted3_normal.gif"/>
    <hyperlink ref="V347" r:id="rId697" display="http://pbs.twimg.com/profile_images/504729262/who_tweeted3_normal.gif"/>
    <hyperlink ref="V348" r:id="rId698" display="http://pbs.twimg.com/profile_images/504729262/who_tweeted3_normal.gif"/>
    <hyperlink ref="V349" r:id="rId699" display="http://pbs.twimg.com/profile_images/1120395098800492549/hTxxjlBm_normal.png"/>
    <hyperlink ref="V350" r:id="rId700" display="https://pbs.twimg.com/media/DzYk0g9XQAAfnIr.jpg"/>
    <hyperlink ref="V351" r:id="rId701" display="http://pbs.twimg.com/profile_images/917498315092107264/wUNdoiyh_normal.jpg"/>
    <hyperlink ref="V352" r:id="rId702" display="http://pbs.twimg.com/profile_images/917498315092107264/wUNdoiyh_normal.jpg"/>
    <hyperlink ref="V353" r:id="rId703" display="http://pbs.twimg.com/profile_images/917498315092107264/wUNdoiyh_normal.jpg"/>
    <hyperlink ref="V354" r:id="rId704" display="http://pbs.twimg.com/profile_images/917498315092107264/wUNdoiyh_normal.jpg"/>
    <hyperlink ref="V355" r:id="rId705" display="http://pbs.twimg.com/profile_images/917498315092107264/wUNdoiyh_normal.jpg"/>
    <hyperlink ref="V356" r:id="rId706" display="http://pbs.twimg.com/profile_images/917498315092107264/wUNdoiyh_normal.jpg"/>
    <hyperlink ref="V357" r:id="rId707" display="http://pbs.twimg.com/profile_images/1045548097944920064/6RVOTk78_normal.jpg"/>
    <hyperlink ref="V358" r:id="rId708" display="http://pbs.twimg.com/profile_images/686666576288845825/j138bbEs_normal.png"/>
    <hyperlink ref="V359" r:id="rId709" display="http://pbs.twimg.com/profile_images/686666576288845825/j138bbEs_normal.png"/>
    <hyperlink ref="V360" r:id="rId710" display="http://pbs.twimg.com/profile_images/504729262/who_tweeted3_normal.gif"/>
    <hyperlink ref="V361" r:id="rId711" display="http://pbs.twimg.com/profile_images/686666576288845825/j138bbEs_normal.png"/>
    <hyperlink ref="V362" r:id="rId712" display="http://pbs.twimg.com/profile_images/504729262/who_tweeted3_normal.gif"/>
    <hyperlink ref="V363" r:id="rId713" display="http://pbs.twimg.com/profile_images/1045548097944920064/6RVOTk78_normal.jpg"/>
    <hyperlink ref="V364" r:id="rId714" display="http://pbs.twimg.com/profile_images/686666576288845825/j138bbEs_normal.png"/>
    <hyperlink ref="V365" r:id="rId715" display="http://pbs.twimg.com/profile_images/504729262/who_tweeted3_normal.gif"/>
    <hyperlink ref="V366" r:id="rId716" display="https://pbs.twimg.com/media/D1Zg4dMX0AEa7_u.jpg"/>
    <hyperlink ref="V367" r:id="rId717" display="http://pbs.twimg.com/profile_images/1045548097944920064/6RVOTk78_normal.jpg"/>
    <hyperlink ref="V368" r:id="rId718" display="http://pbs.twimg.com/profile_images/686666576288845825/j138bbEs_normal.png"/>
    <hyperlink ref="V369" r:id="rId719" display="http://pbs.twimg.com/profile_images/504729262/who_tweeted3_normal.gif"/>
    <hyperlink ref="V370" r:id="rId720" display="http://pbs.twimg.com/profile_images/1011312294255476740/DIl4zL-Q_normal.jpg"/>
    <hyperlink ref="V371" r:id="rId721" display="http://pbs.twimg.com/profile_images/526748964175892480/eMBtL9uv_normal.jpeg"/>
    <hyperlink ref="V372" r:id="rId722" display="http://pbs.twimg.com/profile_images/504729262/who_tweeted3_normal.gif"/>
    <hyperlink ref="V373" r:id="rId723" display="http://pbs.twimg.com/profile_images/1012399937659650048/g3P_wcHP_normal.jpg"/>
    <hyperlink ref="V374" r:id="rId724" display="http://pbs.twimg.com/profile_images/1011312294255476740/DIl4zL-Q_normal.jpg"/>
    <hyperlink ref="V375" r:id="rId725" display="http://pbs.twimg.com/profile_images/526748964175892480/eMBtL9uv_normal.jpeg"/>
    <hyperlink ref="V376" r:id="rId726" display="http://pbs.twimg.com/profile_images/504729262/who_tweeted3_normal.gif"/>
    <hyperlink ref="V377" r:id="rId727" display="http://pbs.twimg.com/profile_images/1012399937659650048/g3P_wcHP_normal.jpg"/>
    <hyperlink ref="V378" r:id="rId728" display="http://pbs.twimg.com/profile_images/1011312294255476740/DIl4zL-Q_normal.jpg"/>
    <hyperlink ref="V379" r:id="rId729" display="http://pbs.twimg.com/profile_images/526748964175892480/eMBtL9uv_normal.jpeg"/>
    <hyperlink ref="V380" r:id="rId730" display="http://pbs.twimg.com/profile_images/504729262/who_tweeted3_normal.gif"/>
    <hyperlink ref="V381" r:id="rId731" display="http://pbs.twimg.com/profile_images/1012399937659650048/g3P_wcHP_normal.jpg"/>
    <hyperlink ref="V382" r:id="rId732" display="http://pbs.twimg.com/profile_images/1011312294255476740/DIl4zL-Q_normal.jpg"/>
    <hyperlink ref="V383" r:id="rId733" display="http://pbs.twimg.com/profile_images/526748964175892480/eMBtL9uv_normal.jpeg"/>
    <hyperlink ref="V384" r:id="rId734" display="http://pbs.twimg.com/profile_images/504729262/who_tweeted3_normal.gif"/>
    <hyperlink ref="V385" r:id="rId735" display="http://pbs.twimg.com/profile_images/1012399937659650048/g3P_wcHP_normal.jpg"/>
    <hyperlink ref="V386" r:id="rId736" display="http://pbs.twimg.com/profile_images/1011312294255476740/DIl4zL-Q_normal.jpg"/>
    <hyperlink ref="V387" r:id="rId737" display="http://pbs.twimg.com/profile_images/526748964175892480/eMBtL9uv_normal.jpeg"/>
    <hyperlink ref="V388" r:id="rId738" display="http://pbs.twimg.com/profile_images/504729262/who_tweeted3_normal.gif"/>
    <hyperlink ref="V389" r:id="rId739" display="http://pbs.twimg.com/profile_images/1012399937659650048/g3P_wcHP_normal.jpg"/>
    <hyperlink ref="V390" r:id="rId740" display="http://pbs.twimg.com/profile_images/1011312294255476740/DIl4zL-Q_normal.jpg"/>
    <hyperlink ref="V391" r:id="rId741" display="http://pbs.twimg.com/profile_images/526748964175892480/eMBtL9uv_normal.jpeg"/>
    <hyperlink ref="V392" r:id="rId742" display="http://pbs.twimg.com/profile_images/504729262/who_tweeted3_normal.gif"/>
    <hyperlink ref="V393" r:id="rId743" display="http://pbs.twimg.com/profile_images/1012399937659650048/g3P_wcHP_normal.jpg"/>
    <hyperlink ref="V394" r:id="rId744" display="http://pbs.twimg.com/profile_images/1011312294255476740/DIl4zL-Q_normal.jpg"/>
    <hyperlink ref="V395" r:id="rId745" display="http://pbs.twimg.com/profile_images/526748964175892480/eMBtL9uv_normal.jpeg"/>
    <hyperlink ref="V396" r:id="rId746" display="http://pbs.twimg.com/profile_images/504729262/who_tweeted3_normal.gif"/>
    <hyperlink ref="V397" r:id="rId747" display="http://pbs.twimg.com/profile_images/1012399937659650048/g3P_wcHP_normal.jpg"/>
    <hyperlink ref="V398" r:id="rId748" display="http://pbs.twimg.com/profile_images/1011312294255476740/DIl4zL-Q_normal.jpg"/>
    <hyperlink ref="V399" r:id="rId749" display="http://pbs.twimg.com/profile_images/1011312294255476740/DIl4zL-Q_normal.jpg"/>
    <hyperlink ref="V400" r:id="rId750" display="http://pbs.twimg.com/profile_images/1011312294255476740/DIl4zL-Q_normal.jpg"/>
    <hyperlink ref="V401" r:id="rId751" display="http://pbs.twimg.com/profile_images/1011312294255476740/DIl4zL-Q_normal.jpg"/>
    <hyperlink ref="V402" r:id="rId752" display="http://pbs.twimg.com/profile_images/526748964175892480/eMBtL9uv_normal.jpeg"/>
    <hyperlink ref="V403" r:id="rId753" display="http://pbs.twimg.com/profile_images/504729262/who_tweeted3_normal.gif"/>
    <hyperlink ref="V404" r:id="rId754" display="http://pbs.twimg.com/profile_images/1012399937659650048/g3P_wcHP_normal.jpg"/>
    <hyperlink ref="V405" r:id="rId755" display="http://pbs.twimg.com/profile_images/526748964175892480/eMBtL9uv_normal.jpeg"/>
    <hyperlink ref="V406" r:id="rId756" display="http://pbs.twimg.com/profile_images/504729262/who_tweeted3_normal.gif"/>
    <hyperlink ref="V407" r:id="rId757" display="http://pbs.twimg.com/profile_images/1012399937659650048/g3P_wcHP_normal.jpg"/>
    <hyperlink ref="V408" r:id="rId758" display="http://pbs.twimg.com/profile_images/526748964175892480/eMBtL9uv_normal.jpeg"/>
    <hyperlink ref="V409" r:id="rId759" display="http://pbs.twimg.com/profile_images/526748964175892480/eMBtL9uv_normal.jpeg"/>
    <hyperlink ref="V410" r:id="rId760" display="http://pbs.twimg.com/profile_images/504729262/who_tweeted3_normal.gif"/>
    <hyperlink ref="V411" r:id="rId761" display="http://pbs.twimg.com/profile_images/1012399937659650048/g3P_wcHP_normal.jpg"/>
    <hyperlink ref="V412" r:id="rId762" display="http://pbs.twimg.com/profile_images/504729262/who_tweeted3_normal.gif"/>
    <hyperlink ref="V413" r:id="rId763" display="http://pbs.twimg.com/profile_images/1012399937659650048/g3P_wcHP_normal.jpg"/>
    <hyperlink ref="V414" r:id="rId764" display="http://pbs.twimg.com/profile_images/1012399937659650048/g3P_wcHP_normal.jpg"/>
    <hyperlink ref="V415" r:id="rId765" display="http://pbs.twimg.com/profile_images/686666576288845825/j138bbEs_normal.png"/>
    <hyperlink ref="V416" r:id="rId766" display="http://pbs.twimg.com/profile_images/504729262/who_tweeted3_normal.gif"/>
    <hyperlink ref="V417" r:id="rId767" display="http://pbs.twimg.com/profile_images/461867213415137280/puQ3418R_normal.jpeg"/>
    <hyperlink ref="V418" r:id="rId768" display="http://pbs.twimg.com/profile_images/461867213415137280/puQ3418R_normal.jpeg"/>
    <hyperlink ref="V419" r:id="rId769" display="http://pbs.twimg.com/profile_images/461867213415137280/puQ3418R_normal.jpeg"/>
    <hyperlink ref="V420" r:id="rId770" display="http://pbs.twimg.com/profile_images/504729262/who_tweeted3_normal.gif"/>
    <hyperlink ref="V421" r:id="rId771" display="http://pbs.twimg.com/profile_images/1045548097944920064/6RVOTk78_normal.jpg"/>
    <hyperlink ref="V422" r:id="rId772" display="http://pbs.twimg.com/profile_images/1045548097944920064/6RVOTk78_normal.jpg"/>
    <hyperlink ref="V423" r:id="rId773" display="http://pbs.twimg.com/profile_images/686666576288845825/j138bbEs_normal.png"/>
    <hyperlink ref="V424" r:id="rId774" display="http://pbs.twimg.com/profile_images/686666576288845825/j138bbEs_normal.png"/>
    <hyperlink ref="V425" r:id="rId775" display="http://pbs.twimg.com/profile_images/686666576288845825/j138bbEs_normal.png"/>
    <hyperlink ref="V426" r:id="rId776" display="http://pbs.twimg.com/profile_images/504729262/who_tweeted3_normal.gif"/>
    <hyperlink ref="V427" r:id="rId777" display="http://pbs.twimg.com/profile_images/1045548097944920064/6RVOTk78_normal.jpg"/>
    <hyperlink ref="V428" r:id="rId778" display="http://pbs.twimg.com/profile_images/1045548097944920064/6RVOTk78_normal.jpg"/>
    <hyperlink ref="V429" r:id="rId779" display="http://pbs.twimg.com/profile_images/686666576288845825/j138bbEs_normal.png"/>
    <hyperlink ref="V430" r:id="rId780" display="http://pbs.twimg.com/profile_images/686666576288845825/j138bbEs_normal.png"/>
    <hyperlink ref="V431" r:id="rId781" display="http://pbs.twimg.com/profile_images/686666576288845825/j138bbEs_normal.png"/>
    <hyperlink ref="V432" r:id="rId782" display="http://pbs.twimg.com/profile_images/504729262/who_tweeted3_normal.gif"/>
    <hyperlink ref="V433" r:id="rId783" display="http://pbs.twimg.com/profile_images/1045548097944920064/6RVOTk78_normal.jpg"/>
    <hyperlink ref="V434" r:id="rId784" display="http://pbs.twimg.com/profile_images/1045548097944920064/6RVOTk78_normal.jpg"/>
    <hyperlink ref="V435" r:id="rId785" display="http://pbs.twimg.com/profile_images/686666576288845825/j138bbEs_normal.png"/>
    <hyperlink ref="V436" r:id="rId786" display="http://pbs.twimg.com/profile_images/686666576288845825/j138bbEs_normal.png"/>
    <hyperlink ref="V437" r:id="rId787" display="http://pbs.twimg.com/profile_images/686666576288845825/j138bbEs_normal.png"/>
    <hyperlink ref="V438" r:id="rId788" display="http://pbs.twimg.com/profile_images/504729262/who_tweeted3_normal.gif"/>
    <hyperlink ref="V439" r:id="rId789" display="http://pbs.twimg.com/profile_images/504729262/who_tweeted3_normal.gif"/>
    <hyperlink ref="V440" r:id="rId790" display="http://pbs.twimg.com/profile_images/504729262/who_tweeted3_normal.gif"/>
    <hyperlink ref="V441" r:id="rId791" display="http://pbs.twimg.com/profile_images/2383604654/tfl1xfov0col4lhvcur8_normal.png"/>
    <hyperlink ref="V442" r:id="rId792" display="http://pbs.twimg.com/profile_images/2383604654/tfl1xfov0col4lhvcur8_normal.png"/>
    <hyperlink ref="V443" r:id="rId793" display="http://pbs.twimg.com/profile_images/2383604654/tfl1xfov0col4lhvcur8_normal.png"/>
    <hyperlink ref="V444" r:id="rId794" display="http://pbs.twimg.com/profile_images/2383604654/tfl1xfov0col4lhvcur8_normal.png"/>
    <hyperlink ref="V445" r:id="rId795" display="http://pbs.twimg.com/profile_images/686666576288845825/j138bbEs_normal.png"/>
    <hyperlink ref="V446" r:id="rId796" display="http://pbs.twimg.com/profile_images/686666576288845825/j138bbEs_normal.png"/>
    <hyperlink ref="V447" r:id="rId797" display="http://pbs.twimg.com/profile_images/504729262/who_tweeted3_normal.gif"/>
    <hyperlink ref="V448" r:id="rId798" display="http://pbs.twimg.com/profile_images/504729262/who_tweeted3_normal.gif"/>
    <hyperlink ref="V449" r:id="rId799" display="http://pbs.twimg.com/profile_images/521086833665392640/LWY7m9NF_normal.png"/>
    <hyperlink ref="V450" r:id="rId800" display="http://pbs.twimg.com/profile_images/1047511710339420162/DFsOKAQh_normal.jpg"/>
    <hyperlink ref="V451" r:id="rId801" display="http://pbs.twimg.com/profile_images/1045548097944920064/6RVOTk78_normal.jpg"/>
    <hyperlink ref="V452" r:id="rId802" display="http://pbs.twimg.com/profile_images/686666576288845825/j138bbEs_normal.png"/>
    <hyperlink ref="V453" r:id="rId803" display="http://pbs.twimg.com/profile_images/686666576288845825/j138bbEs_normal.png"/>
    <hyperlink ref="V454" r:id="rId804" display="http://pbs.twimg.com/profile_images/686666576288845825/j138bbEs_normal.png"/>
    <hyperlink ref="V455" r:id="rId805" display="http://pbs.twimg.com/profile_images/504729262/who_tweeted3_normal.gif"/>
    <hyperlink ref="V456" r:id="rId806" display="http://pbs.twimg.com/profile_images/521086833665392640/LWY7m9NF_normal.png"/>
    <hyperlink ref="V457" r:id="rId807" display="http://pbs.twimg.com/profile_images/1045548097944920064/6RVOTk78_normal.jpg"/>
    <hyperlink ref="V458" r:id="rId808" display="http://pbs.twimg.com/profile_images/686666576288845825/j138bbEs_normal.png"/>
    <hyperlink ref="V459" r:id="rId809" display="http://pbs.twimg.com/profile_images/686666576288845825/j138bbEs_normal.png"/>
    <hyperlink ref="V460" r:id="rId810" display="http://pbs.twimg.com/profile_images/521086833665392640/LWY7m9NF_normal.png"/>
    <hyperlink ref="V461" r:id="rId811" display="http://pbs.twimg.com/profile_images/1045548097944920064/6RVOTk78_normal.jpg"/>
    <hyperlink ref="V462" r:id="rId812" display="http://pbs.twimg.com/profile_images/686666576288845825/j138bbEs_normal.png"/>
    <hyperlink ref="V463" r:id="rId813" display="http://pbs.twimg.com/profile_images/686666576288845825/j138bbEs_normal.png"/>
    <hyperlink ref="V464" r:id="rId814" display="http://pbs.twimg.com/profile_images/504729262/who_tweeted3_normal.gif"/>
    <hyperlink ref="V465" r:id="rId815" display="http://pbs.twimg.com/profile_images/521086833665392640/LWY7m9NF_normal.png"/>
    <hyperlink ref="V466" r:id="rId816" display="http://pbs.twimg.com/profile_images/1045548097944920064/6RVOTk78_normal.jpg"/>
    <hyperlink ref="V467" r:id="rId817" display="http://pbs.twimg.com/profile_images/1045548097944920064/6RVOTk78_normal.jpg"/>
    <hyperlink ref="V468" r:id="rId818" display="http://pbs.twimg.com/profile_images/1045548097944920064/6RVOTk78_normal.jpg"/>
    <hyperlink ref="V469" r:id="rId819" display="http://pbs.twimg.com/profile_images/1045548097944920064/6RVOTk78_normal.jpg"/>
    <hyperlink ref="V470" r:id="rId820" display="http://pbs.twimg.com/profile_images/1045548097944920064/6RVOTk78_normal.jpg"/>
    <hyperlink ref="V471" r:id="rId821" display="http://pbs.twimg.com/profile_images/1045548097944920064/6RVOTk78_normal.jpg"/>
    <hyperlink ref="V472" r:id="rId822" display="http://pbs.twimg.com/profile_images/1045548097944920064/6RVOTk78_normal.jpg"/>
    <hyperlink ref="V473" r:id="rId823" display="http://pbs.twimg.com/profile_images/1045548097944920064/6RVOTk78_normal.jpg"/>
    <hyperlink ref="V474" r:id="rId824" display="http://pbs.twimg.com/profile_images/1045548097944920064/6RVOTk78_normal.jpg"/>
    <hyperlink ref="V475" r:id="rId825" display="http://pbs.twimg.com/profile_images/1045548097944920064/6RVOTk78_normal.jpg"/>
    <hyperlink ref="V476" r:id="rId826" display="http://pbs.twimg.com/profile_images/1045548097944920064/6RVOTk78_normal.jpg"/>
    <hyperlink ref="V477" r:id="rId827" display="http://pbs.twimg.com/profile_images/1045548097944920064/6RVOTk78_normal.jpg"/>
    <hyperlink ref="V478" r:id="rId828" display="http://pbs.twimg.com/profile_images/1045548097944920064/6RVOTk78_normal.jpg"/>
    <hyperlink ref="V479" r:id="rId829" display="http://pbs.twimg.com/profile_images/1045548097944920064/6RVOTk78_normal.jpg"/>
    <hyperlink ref="V480" r:id="rId830" display="http://pbs.twimg.com/profile_images/1045548097944920064/6RVOTk78_normal.jpg"/>
    <hyperlink ref="V481" r:id="rId831" display="http://pbs.twimg.com/profile_images/1045548097944920064/6RVOTk78_normal.jpg"/>
    <hyperlink ref="V482" r:id="rId832" display="http://pbs.twimg.com/profile_images/686666576288845825/j138bbEs_normal.png"/>
    <hyperlink ref="V483" r:id="rId833" display="http://pbs.twimg.com/profile_images/686666576288845825/j138bbEs_normal.png"/>
    <hyperlink ref="V484" r:id="rId834" display="http://pbs.twimg.com/profile_images/686666576288845825/j138bbEs_normal.png"/>
    <hyperlink ref="V485" r:id="rId835" display="http://pbs.twimg.com/profile_images/686666576288845825/j138bbEs_normal.png"/>
    <hyperlink ref="V486" r:id="rId836" display="http://pbs.twimg.com/profile_images/686666576288845825/j138bbEs_normal.png"/>
    <hyperlink ref="V487" r:id="rId837" display="http://pbs.twimg.com/profile_images/686666576288845825/j138bbEs_normal.png"/>
    <hyperlink ref="V488" r:id="rId838" display="http://pbs.twimg.com/profile_images/686666576288845825/j138bbEs_normal.png"/>
    <hyperlink ref="V489" r:id="rId839" display="http://pbs.twimg.com/profile_images/686666576288845825/j138bbEs_normal.png"/>
    <hyperlink ref="V490" r:id="rId840" display="http://pbs.twimg.com/profile_images/686666576288845825/j138bbEs_normal.png"/>
    <hyperlink ref="V491" r:id="rId841" display="http://pbs.twimg.com/profile_images/504729262/who_tweeted3_normal.gif"/>
    <hyperlink ref="V492" r:id="rId842" display="http://pbs.twimg.com/profile_images/504729262/who_tweeted3_normal.gif"/>
    <hyperlink ref="V493" r:id="rId843" display="http://pbs.twimg.com/profile_images/504729262/who_tweeted3_normal.gif"/>
    <hyperlink ref="V494" r:id="rId844" display="http://pbs.twimg.com/profile_images/521086833665392640/LWY7m9NF_normal.png"/>
    <hyperlink ref="V495" r:id="rId845" display="http://pbs.twimg.com/profile_images/521086833665392640/LWY7m9NF_normal.png"/>
    <hyperlink ref="V496" r:id="rId846" display="http://pbs.twimg.com/profile_images/686666576288845825/j138bbEs_normal.png"/>
    <hyperlink ref="V497" r:id="rId847" display="http://pbs.twimg.com/profile_images/686666576288845825/j138bbEs_normal.png"/>
    <hyperlink ref="V498" r:id="rId848" display="http://pbs.twimg.com/profile_images/686666576288845825/j138bbEs_normal.png"/>
    <hyperlink ref="V499" r:id="rId849" display="http://pbs.twimg.com/profile_images/686666576288845825/j138bbEs_normal.png"/>
    <hyperlink ref="V500" r:id="rId850" display="http://pbs.twimg.com/profile_images/686666576288845825/j138bbEs_normal.png"/>
    <hyperlink ref="V501" r:id="rId851" display="http://pbs.twimg.com/profile_images/686666576288845825/j138bbEs_normal.png"/>
    <hyperlink ref="V502" r:id="rId852" display="http://pbs.twimg.com/profile_images/686666576288845825/j138bbEs_normal.png"/>
    <hyperlink ref="V503" r:id="rId853" display="http://pbs.twimg.com/profile_images/686666576288845825/j138bbEs_normal.png"/>
    <hyperlink ref="V504" r:id="rId854" display="http://pbs.twimg.com/profile_images/686666576288845825/j138bbEs_normal.png"/>
    <hyperlink ref="V505" r:id="rId855" display="http://pbs.twimg.com/profile_images/686666576288845825/j138bbEs_normal.png"/>
    <hyperlink ref="V506" r:id="rId856" display="http://pbs.twimg.com/profile_images/686666576288845825/j138bbEs_normal.png"/>
    <hyperlink ref="V507" r:id="rId857" display="http://pbs.twimg.com/profile_images/686666576288845825/j138bbEs_normal.png"/>
    <hyperlink ref="V508" r:id="rId858" display="https://pbs.twimg.com/media/D3UNHY4XoAAf4rD.jpg"/>
    <hyperlink ref="V509" r:id="rId859" display="http://pbs.twimg.com/profile_images/686666576288845825/j138bbEs_normal.png"/>
    <hyperlink ref="V510" r:id="rId860" display="http://pbs.twimg.com/profile_images/686666576288845825/j138bbEs_normal.png"/>
    <hyperlink ref="V511" r:id="rId861" display="http://pbs.twimg.com/profile_images/686666576288845825/j138bbEs_normal.png"/>
    <hyperlink ref="V512" r:id="rId862" display="http://pbs.twimg.com/profile_images/686666576288845825/j138bbEs_normal.png"/>
    <hyperlink ref="V513" r:id="rId863" display="http://pbs.twimg.com/profile_images/504729262/who_tweeted3_normal.gif"/>
    <hyperlink ref="V514" r:id="rId864" display="http://pbs.twimg.com/profile_images/504729262/who_tweeted3_normal.gif"/>
    <hyperlink ref="V515" r:id="rId865" display="http://pbs.twimg.com/profile_images/504729262/who_tweeted3_normal.gif"/>
    <hyperlink ref="V516" r:id="rId866" display="http://pbs.twimg.com/profile_images/504729262/who_tweeted3_normal.gif"/>
    <hyperlink ref="V517" r:id="rId867" display="http://pbs.twimg.com/profile_images/504729262/who_tweeted3_normal.gif"/>
    <hyperlink ref="V518" r:id="rId868" display="http://pbs.twimg.com/profile_images/504729262/who_tweeted3_normal.gif"/>
    <hyperlink ref="V519" r:id="rId869" display="http://pbs.twimg.com/profile_images/504729262/who_tweeted3_normal.gif"/>
    <hyperlink ref="V520" r:id="rId870" display="http://pbs.twimg.com/profile_images/504729262/who_tweeted3_normal.gif"/>
    <hyperlink ref="V521" r:id="rId871" display="http://pbs.twimg.com/profile_images/504729262/who_tweeted3_normal.gif"/>
    <hyperlink ref="V522" r:id="rId872" display="http://pbs.twimg.com/profile_images/504729262/who_tweeted3_normal.gif"/>
    <hyperlink ref="V523" r:id="rId873" display="http://pbs.twimg.com/profile_images/504729262/who_tweeted3_normal.gif"/>
    <hyperlink ref="V524" r:id="rId874" display="http://pbs.twimg.com/profile_images/504729262/who_tweeted3_normal.gif"/>
    <hyperlink ref="V525" r:id="rId875" display="http://pbs.twimg.com/profile_images/504729262/who_tweeted3_normal.gif"/>
    <hyperlink ref="V526" r:id="rId876" display="http://pbs.twimg.com/profile_images/504729262/who_tweeted3_normal.gif"/>
    <hyperlink ref="V527" r:id="rId877" display="http://pbs.twimg.com/profile_images/504729262/who_tweeted3_normal.gif"/>
    <hyperlink ref="V528" r:id="rId878" display="https://pbs.twimg.com/media/D1Zg4dMX0AEa7_u.jpg"/>
    <hyperlink ref="V529" r:id="rId879" display="http://pbs.twimg.com/profile_images/504729262/who_tweeted3_normal.gif"/>
    <hyperlink ref="V530" r:id="rId880" display="http://pbs.twimg.com/profile_images/504729262/who_tweeted3_normal.gif"/>
    <hyperlink ref="V531" r:id="rId881" display="http://pbs.twimg.com/profile_images/504729262/who_tweeted3_normal.gif"/>
    <hyperlink ref="V532" r:id="rId882" display="http://pbs.twimg.com/profile_images/504729262/who_tweeted3_normal.gif"/>
    <hyperlink ref="V533" r:id="rId883" display="http://pbs.twimg.com/profile_images/504729262/who_tweeted3_normal.gif"/>
    <hyperlink ref="V534" r:id="rId884" display="http://pbs.twimg.com/profile_images/504729262/who_tweeted3_normal.gif"/>
    <hyperlink ref="V535" r:id="rId885" display="https://pbs.twimg.com/media/D3UNHY4XoAAf4rD.jpg"/>
    <hyperlink ref="V536" r:id="rId886" display="http://pbs.twimg.com/profile_images/504729262/who_tweeted3_normal.gif"/>
    <hyperlink ref="V537" r:id="rId887" display="http://pbs.twimg.com/profile_images/504729262/who_tweeted3_normal.gif"/>
    <hyperlink ref="V538" r:id="rId888" display="https://pbs.twimg.com/media/D3yWBj6X4AIlb1d.jpg"/>
    <hyperlink ref="V539" r:id="rId889" display="https://pbs.twimg.com/media/D3yWBj6X4AIlb1d.jpg"/>
    <hyperlink ref="V540" r:id="rId890" display="https://pbs.twimg.com/media/D3yWBj6X4AIlb1d.jpg"/>
    <hyperlink ref="V541" r:id="rId891" display="http://pbs.twimg.com/profile_images/504729262/who_tweeted3_normal.gif"/>
    <hyperlink ref="V542" r:id="rId892" display="http://pbs.twimg.com/profile_images/504729262/who_tweeted3_normal.gif"/>
    <hyperlink ref="V543" r:id="rId893" display="http://pbs.twimg.com/profile_images/504729262/who_tweeted3_normal.gif"/>
    <hyperlink ref="V544" r:id="rId894" display="http://pbs.twimg.com/profile_images/504729262/who_tweeted3_normal.gif"/>
    <hyperlink ref="V545" r:id="rId895" display="http://pbs.twimg.com/profile_images/521086833665392640/LWY7m9NF_normal.png"/>
    <hyperlink ref="V546" r:id="rId896" display="http://pbs.twimg.com/profile_images/686666576288845825/j138bbEs_normal.png"/>
    <hyperlink ref="V547" r:id="rId897" display="http://pbs.twimg.com/profile_images/686666576288845825/j138bbEs_normal.png"/>
    <hyperlink ref="V548" r:id="rId898" display="http://pbs.twimg.com/profile_images/686666576288845825/j138bbEs_normal.png"/>
    <hyperlink ref="V549" r:id="rId899" display="http://pbs.twimg.com/profile_images/686666576288845825/j138bbEs_normal.png"/>
    <hyperlink ref="V550" r:id="rId900" display="http://pbs.twimg.com/profile_images/686666576288845825/j138bbEs_normal.png"/>
    <hyperlink ref="V551" r:id="rId901" display="http://pbs.twimg.com/profile_images/686666576288845825/j138bbEs_normal.png"/>
    <hyperlink ref="V552" r:id="rId902" display="http://pbs.twimg.com/profile_images/686666576288845825/j138bbEs_normal.png"/>
    <hyperlink ref="V553" r:id="rId903" display="http://pbs.twimg.com/profile_images/521086833665392640/LWY7m9NF_normal.png"/>
    <hyperlink ref="V554" r:id="rId904" display="http://pbs.twimg.com/profile_images/521086833665392640/LWY7m9NF_normal.png"/>
    <hyperlink ref="V555" r:id="rId905" display="http://pbs.twimg.com/profile_images/521086833665392640/LWY7m9NF_normal.png"/>
    <hyperlink ref="V556" r:id="rId906" display="https://pbs.twimg.com/media/D3-UoSKWwAEvTHB.jpg"/>
    <hyperlink ref="V557" r:id="rId907" display="http://pbs.twimg.com/profile_images/856690870967336961/-wY6CITb_normal.jpg"/>
    <hyperlink ref="V558" r:id="rId908" display="https://pbs.twimg.com/media/D3-UoSKWwAEvTHB.jpg"/>
    <hyperlink ref="V559" r:id="rId909" display="https://pbs.twimg.com/media/D411szeW0AE1rqU.jpg"/>
    <hyperlink ref="V560" r:id="rId910" display="http://pbs.twimg.com/profile_images/882650388733800449/azlcDkc-_normal.jpg"/>
    <hyperlink ref="V561" r:id="rId911" display="http://pbs.twimg.com/profile_images/974750006568615936/KCZaYZyQ_normal.jpg"/>
    <hyperlink ref="V562" r:id="rId912" display="http://pbs.twimg.com/profile_images/686666576288845825/j138bbEs_normal.png"/>
    <hyperlink ref="V563" r:id="rId913" display="https://pbs.twimg.com/media/D42_JkUWkAAF--T.png"/>
    <hyperlink ref="V564" r:id="rId914" display="http://pbs.twimg.com/profile_images/686666576288845825/j138bbEs_normal.png"/>
    <hyperlink ref="V565" r:id="rId915" display="http://pbs.twimg.com/profile_images/686666576288845825/j138bbEs_normal.png"/>
    <hyperlink ref="V566" r:id="rId916" display="http://pbs.twimg.com/profile_images/686666576288845825/j138bbEs_normal.png"/>
    <hyperlink ref="V567" r:id="rId917" display="http://pbs.twimg.com/profile_images/686666576288845825/j138bbEs_normal.png"/>
    <hyperlink ref="V568" r:id="rId918" display="https://pbs.twimg.com/media/D42_JkUWkAAF--T.png"/>
    <hyperlink ref="V569" r:id="rId919" display="https://pbs.twimg.com/media/D42_JkUWkAAF--T.png"/>
    <hyperlink ref="V570" r:id="rId920" display="http://pbs.twimg.com/profile_images/686666576288845825/j138bbEs_normal.png"/>
    <hyperlink ref="V571" r:id="rId921" display="http://pbs.twimg.com/profile_images/686666576288845825/j138bbEs_normal.png"/>
    <hyperlink ref="V572" r:id="rId922" display="http://pbs.twimg.com/profile_images/686666576288845825/j138bbEs_normal.png"/>
    <hyperlink ref="V573" r:id="rId923" display="http://pbs.twimg.com/profile_images/1120801620181176320/9CxUJMvJ_normal.jpg"/>
    <hyperlink ref="V574" r:id="rId924" display="https://pbs.twimg.com/tweet_video_thumb/D44EjpUUUAA5LB7.jpg"/>
    <hyperlink ref="X3" r:id="rId925" display="https://twitter.com/#!/nasiry8_rashed/status/1091242744230625280"/>
    <hyperlink ref="X4" r:id="rId926" display="https://twitter.com/#!/rizky97565602/status/1091805519973474304"/>
    <hyperlink ref="X5" r:id="rId927" display="https://twitter.com/#!/leprunennecloic/status/1092787678498734082"/>
    <hyperlink ref="X6" r:id="rId928" display="https://twitter.com/#!/andynobbs/status/1092877721376641025"/>
    <hyperlink ref="X7" r:id="rId929" display="https://twitter.com/#!/lzankereu/status/1093164757820076035"/>
    <hyperlink ref="X8" r:id="rId930" display="https://twitter.com/#!/lzankereu/status/1093164757820076035"/>
    <hyperlink ref="X9" r:id="rId931" display="https://twitter.com/#!/lzankereu/status/1093164757820076035"/>
    <hyperlink ref="X10" r:id="rId932" display="https://twitter.com/#!/lzankereu/status/1093164757820076035"/>
    <hyperlink ref="X11" r:id="rId933" display="https://twitter.com/#!/adterpstra/status/1093251624716460032"/>
    <hyperlink ref="X12" r:id="rId934" display="https://twitter.com/#!/civolution/status/1093251886654914561"/>
    <hyperlink ref="X13" r:id="rId935" display="https://twitter.com/#!/ariellabrown/status/1093561534821920769"/>
    <hyperlink ref="X14" r:id="rId936" display="https://twitter.com/#!/drviernow/status/1095357897238818816"/>
    <hyperlink ref="X15" r:id="rId937" display="https://twitter.com/#!/jvuchicago/status/1095518749422219264"/>
    <hyperlink ref="X16" r:id="rId938" display="https://twitter.com/#!/michelle_e_vu/status/1095450127492370434"/>
    <hyperlink ref="X17" r:id="rId939" display="https://twitter.com/#!/michelle_e_vu/status/1095450127492370434"/>
    <hyperlink ref="X18" r:id="rId940" display="https://twitter.com/#!/michelle_e_vu/status/1095450127492370434"/>
    <hyperlink ref="X19" r:id="rId941" display="https://twitter.com/#!/jvuchicago/status/1095518749422219264"/>
    <hyperlink ref="X20" r:id="rId942" display="https://twitter.com/#!/jvuchicago/status/1095518749422219264"/>
    <hyperlink ref="X21" r:id="rId943" display="https://twitter.com/#!/jvuchicago/status/1095518749422219264"/>
    <hyperlink ref="X22" r:id="rId944" display="https://twitter.com/#!/g2_gabe/status/1095442595461955584"/>
    <hyperlink ref="X23" r:id="rId945" display="https://twitter.com/#!/ryanbonnici/status/1095680233242529793"/>
    <hyperlink ref="X24" r:id="rId946" display="https://twitter.com/#!/ryanbonnici/status/1095680233242529793"/>
    <hyperlink ref="X25" r:id="rId947" display="https://twitter.com/#!/ryanbonnici/status/1095680233242529793"/>
    <hyperlink ref="X26" r:id="rId948" display="https://twitter.com/#!/ryanbonnici/status/1095680233242529793"/>
    <hyperlink ref="X27" r:id="rId949" display="https://twitter.com/#!/ryanbonnici/status/1095680233242529793"/>
    <hyperlink ref="X28" r:id="rId950" display="https://twitter.com/#!/ryanbonnici/status/1095680233242529793"/>
    <hyperlink ref="X29" r:id="rId951" display="https://twitter.com/#!/dee_marketing/status/1095681414178263040"/>
    <hyperlink ref="X30" r:id="rId952" display="https://twitter.com/#!/g2_gabe/status/1095442595461955584"/>
    <hyperlink ref="X31" r:id="rId953" display="https://twitter.com/#!/dee_marketing/status/1095681414178263040"/>
    <hyperlink ref="X32" r:id="rId954" display="https://twitter.com/#!/g2_gabe/status/1095442595461955584"/>
    <hyperlink ref="X33" r:id="rId955" display="https://twitter.com/#!/dee_marketing/status/1095681414178263040"/>
    <hyperlink ref="X34" r:id="rId956" display="https://twitter.com/#!/g2_gabe/status/1095442595461955584"/>
    <hyperlink ref="X35" r:id="rId957" display="https://twitter.com/#!/g2_gabe/status/1095442595461955584"/>
    <hyperlink ref="X36" r:id="rId958" display="https://twitter.com/#!/g2_gabe/status/1095442595461955584"/>
    <hyperlink ref="X37" r:id="rId959" display="https://twitter.com/#!/dee_marketing/status/1095681414178263040"/>
    <hyperlink ref="X38" r:id="rId960" display="https://twitter.com/#!/dee_marketing/status/1095681414178263040"/>
    <hyperlink ref="X39" r:id="rId961" display="https://twitter.com/#!/dee_marketing/status/1095681414178263040"/>
    <hyperlink ref="X40" r:id="rId962" display="https://twitter.com/#!/dee_marketing/status/1095681414178263040"/>
    <hyperlink ref="X41" r:id="rId963" display="https://twitter.com/#!/typcaltee/status/1096111017778704384"/>
    <hyperlink ref="X42" r:id="rId964" display="https://twitter.com/#!/typcaltee/status/1096111017778704384"/>
    <hyperlink ref="X43" r:id="rId965" display="https://twitter.com/#!/jcmcafee/status/1092920060212072454"/>
    <hyperlink ref="X44" r:id="rId966" display="https://twitter.com/#!/jcmcafee/status/1096123815220760576"/>
    <hyperlink ref="X45" r:id="rId967" display="https://twitter.com/#!/woodardhortense/status/1096244167175520256"/>
    <hyperlink ref="X46" r:id="rId968" display="https://twitter.com/#!/taliaferoedna67/status/1097249409472086016"/>
    <hyperlink ref="X47" r:id="rId969" display="https://twitter.com/#!/samueljscott/status/1097467469063688193"/>
    <hyperlink ref="X48" r:id="rId970" display="https://twitter.com/#!/samueljscott/status/1097467469063688193"/>
    <hyperlink ref="X49" r:id="rId971" display="https://twitter.com/#!/samueljscott/status/1097467469063688193"/>
    <hyperlink ref="X50" r:id="rId972" display="https://twitter.com/#!/samueljscott/status/1097467469063688193"/>
    <hyperlink ref="X51" r:id="rId973" display="https://twitter.com/#!/samueljscott/status/1097467469063688193"/>
    <hyperlink ref="X52" r:id="rId974" display="https://twitter.com/#!/samueljscott/status/1097467469063688193"/>
    <hyperlink ref="X53" r:id="rId975" display="https://twitter.com/#!/samueljscott/status/1097467469063688193"/>
    <hyperlink ref="X54" r:id="rId976" display="https://twitter.com/#!/samueljscott/status/1097467469063688193"/>
    <hyperlink ref="X55" r:id="rId977" display="https://twitter.com/#!/samueljscott/status/1097467469063688193"/>
    <hyperlink ref="X56" r:id="rId978" display="https://twitter.com/#!/samueljscott/status/1097467469063688193"/>
    <hyperlink ref="X57" r:id="rId979" display="https://twitter.com/#!/samueljscott/status/1097467469063688193"/>
    <hyperlink ref="X58" r:id="rId980" display="https://twitter.com/#!/samueljscott/status/1097467469063688193"/>
    <hyperlink ref="X59" r:id="rId981" display="https://twitter.com/#!/samueljscott/status/1097467469063688193"/>
    <hyperlink ref="X60" r:id="rId982" display="https://twitter.com/#!/samueljscott/status/1097467469063688193"/>
    <hyperlink ref="X61" r:id="rId983" display="https://twitter.com/#!/samueljscott/status/1097467469063688193"/>
    <hyperlink ref="X62" r:id="rId984" display="https://twitter.com/#!/samueljscott/status/1097467469063688193"/>
    <hyperlink ref="X63" r:id="rId985" display="https://twitter.com/#!/samueljscott/status/1097467469063688193"/>
    <hyperlink ref="X64" r:id="rId986" display="https://twitter.com/#!/samueljscott/status/1097467469063688193"/>
    <hyperlink ref="X65" r:id="rId987" display="https://twitter.com/#!/samueljscott/status/1097467469063688193"/>
    <hyperlink ref="X66" r:id="rId988" display="https://twitter.com/#!/alidamw/status/1093511010923761664"/>
    <hyperlink ref="X67" r:id="rId989" display="https://twitter.com/#!/alidamw/status/1093511010923761664"/>
    <hyperlink ref="X68" r:id="rId990" display="https://twitter.com/#!/alidamw/status/1097493511551758338"/>
    <hyperlink ref="X69" r:id="rId991" display="https://twitter.com/#!/alidamw/status/1097493511551758338"/>
    <hyperlink ref="X70" r:id="rId992" display="https://twitter.com/#!/tommccurdysr/status/1098768318360666112"/>
    <hyperlink ref="X71" r:id="rId993" display="https://twitter.com/#!/lawrencemcgari9/status/1099414295060901890"/>
    <hyperlink ref="X72" r:id="rId994" display="https://twitter.com/#!/ideonagency/status/1099731941874692097"/>
    <hyperlink ref="X73" r:id="rId995" display="https://twitter.com/#!/aljohaniabdull5/status/1101110488136646658"/>
    <hyperlink ref="X74" r:id="rId996" display="https://twitter.com/#!/aljohaniabdull5/status/1101110488136646658"/>
    <hyperlink ref="X75" r:id="rId997" display="https://twitter.com/#!/aljohaniabdull5/status/1101110488136646658"/>
    <hyperlink ref="X76" r:id="rId998" display="https://twitter.com/#!/aljohaniabdull5/status/1101110488136646658"/>
    <hyperlink ref="X77" r:id="rId999" display="https://twitter.com/#!/rosekalel/status/1101807632720031749"/>
    <hyperlink ref="X78" r:id="rId1000" display="https://twitter.com/#!/ghzpyh6yi5wjg3r/status/1102242865848041473"/>
    <hyperlink ref="X79" r:id="rId1001" display="https://twitter.com/#!/ghzpyh6yi5wjg3r/status/1102243334116921344"/>
    <hyperlink ref="X80" r:id="rId1002" display="https://twitter.com/#!/ghzpyh6yi5wjg3r/status/1102243761583644672"/>
    <hyperlink ref="X81" r:id="rId1003" display="https://twitter.com/#!/ghzpyh6yi5wjg3r/status/1102243998704390144"/>
    <hyperlink ref="X82" r:id="rId1004" display="https://twitter.com/#!/surveymonkey/status/1102604838129479681"/>
    <hyperlink ref="X83" r:id="rId1005" display="https://twitter.com/#!/samspearsevans/status/1102607968091205632"/>
    <hyperlink ref="X84" r:id="rId1006" display="https://twitter.com/#!/surveymonkey/status/1102604838129479681"/>
    <hyperlink ref="X85" r:id="rId1007" display="https://twitter.com/#!/samspearsevans/status/1102607968091205632"/>
    <hyperlink ref="X86" r:id="rId1008" display="https://twitter.com/#!/surveymonkey/status/1102604838129479681"/>
    <hyperlink ref="X87" r:id="rId1009" display="https://twitter.com/#!/samspearsevans/status/1102607968091205632"/>
    <hyperlink ref="X88" r:id="rId1010" display="https://twitter.com/#!/surveymonkey/status/1102604838129479681"/>
    <hyperlink ref="X89" r:id="rId1011" display="https://twitter.com/#!/samspearsevans/status/1102607968091205632"/>
    <hyperlink ref="X90" r:id="rId1012" display="https://twitter.com/#!/surveymonkey/status/1102604838129479681"/>
    <hyperlink ref="X91" r:id="rId1013" display="https://twitter.com/#!/surveymonkey/status/1102604838129479681"/>
    <hyperlink ref="X92" r:id="rId1014" display="https://twitter.com/#!/samspearsevans/status/1102607968091205632"/>
    <hyperlink ref="X93" r:id="rId1015" display="https://twitter.com/#!/samspearsevans/status/1102607968091205632"/>
    <hyperlink ref="X94" r:id="rId1016" display="https://twitter.com/#!/samspearsevans/status/1102607968091205632"/>
    <hyperlink ref="X95" r:id="rId1017" display="https://twitter.com/#!/mike77761978/status/1102832319285604352"/>
    <hyperlink ref="X96" r:id="rId1018" display="https://twitter.com/#!/mobyaffiliates/status/1102832622412197889"/>
    <hyperlink ref="X97" r:id="rId1019" display="https://twitter.com/#!/kiweeone/status/1103749457223581702"/>
    <hyperlink ref="X98" r:id="rId1020" display="https://twitter.com/#!/pwintpwint11/status/1104501162273726464"/>
    <hyperlink ref="X99" r:id="rId1021" display="https://twitter.com/#!/domnicastro/status/1105523805680734208"/>
    <hyperlink ref="X100" r:id="rId1022" display="https://twitter.com/#!/domnicastro/status/1105523805680734208"/>
    <hyperlink ref="X101" r:id="rId1023" display="https://twitter.com/#!/domnicastro/status/1105523805680734208"/>
    <hyperlink ref="X102" r:id="rId1024" display="https://twitter.com/#!/juliebhunt/status/1105529783721623553"/>
    <hyperlink ref="X103" r:id="rId1025" display="https://twitter.com/#!/juliebhunt/status/1105529783721623553"/>
    <hyperlink ref="X104" r:id="rId1026" display="https://twitter.com/#!/juliebhunt/status/1105529783721623553"/>
    <hyperlink ref="X105" r:id="rId1027" display="https://twitter.com/#!/juliebhunt/status/1105529783721623553"/>
    <hyperlink ref="X106" r:id="rId1028" display="https://twitter.com/#!/juliebhunt/status/1105529783721623553"/>
    <hyperlink ref="X107" r:id="rId1029" display="https://twitter.com/#!/juliebhunt/status/1105529783721623553"/>
    <hyperlink ref="X108" r:id="rId1030" display="https://twitter.com/#!/juliebhunt/status/1105529783721623553"/>
    <hyperlink ref="X109" r:id="rId1031" display="https://twitter.com/#!/juliebhunt/status/1105529783721623553"/>
    <hyperlink ref="X110" r:id="rId1032" display="https://twitter.com/#!/juliebhunt/status/1105529783721623553"/>
    <hyperlink ref="X111" r:id="rId1033" display="https://twitter.com/#!/juliebhunt/status/1105529783721623553"/>
    <hyperlink ref="X112" r:id="rId1034" display="https://twitter.com/#!/juliebhunt/status/1105529783721623553"/>
    <hyperlink ref="X113" r:id="rId1035" display="https://twitter.com/#!/juliebhunt/status/1105529783721623553"/>
    <hyperlink ref="X114" r:id="rId1036" display="https://twitter.com/#!/cmarcmar2/status/1105720754908344320"/>
    <hyperlink ref="X115" r:id="rId1037" display="https://twitter.com/#!/cmarcmar2/status/1105720754908344320"/>
    <hyperlink ref="X116" r:id="rId1038" display="https://twitter.com/#!/cmarcmar2/status/1105720754908344320"/>
    <hyperlink ref="X117" r:id="rId1039" display="https://twitter.com/#!/swordandscript/status/1105840403285200897"/>
    <hyperlink ref="X118" r:id="rId1040" display="https://twitter.com/#!/swordandscript/status/1105840403285200897"/>
    <hyperlink ref="X119" r:id="rId1041" display="https://twitter.com/#!/swordandscript/status/1105840403285200897"/>
    <hyperlink ref="X120" r:id="rId1042" display="https://twitter.com/#!/swordandscript/status/1105840403285200897"/>
    <hyperlink ref="X121" r:id="rId1043" display="https://twitter.com/#!/swordandscript/status/1105840403285200897"/>
    <hyperlink ref="X122" r:id="rId1044" display="https://twitter.com/#!/swordandscript/status/1105840403285200897"/>
    <hyperlink ref="X123" r:id="rId1045" display="https://twitter.com/#!/swordandscript/status/1105840403285200897"/>
    <hyperlink ref="X124" r:id="rId1046" display="https://twitter.com/#!/swordandscript/status/1105840403285200897"/>
    <hyperlink ref="X125" r:id="rId1047" display="https://twitter.com/#!/swordandscript/status/1105840403285200897"/>
    <hyperlink ref="X126" r:id="rId1048" display="https://twitter.com/#!/swordandscript/status/1105840403285200897"/>
    <hyperlink ref="X127" r:id="rId1049" display="https://twitter.com/#!/swordandscript/status/1105840403285200897"/>
    <hyperlink ref="X128" r:id="rId1050" display="https://twitter.com/#!/swordandscript/status/1105840403285200897"/>
    <hyperlink ref="X129" r:id="rId1051" display="https://twitter.com/#!/supergrobanite/status/1107723193660465152"/>
    <hyperlink ref="X130" r:id="rId1052" display="https://twitter.com/#!/supergrobanite/status/1107723193660465152"/>
    <hyperlink ref="X131" r:id="rId1053" display="https://twitter.com/#!/supergrobanite/status/1107723193660465152"/>
    <hyperlink ref="X132" r:id="rId1054" display="https://twitter.com/#!/supergrobanite/status/1107723193660465152"/>
    <hyperlink ref="X133" r:id="rId1055" display="https://twitter.com/#!/supergrobanite/status/1107723193660465152"/>
    <hyperlink ref="X134" r:id="rId1056" display="https://twitter.com/#!/supergrobanite/status/1107723193660465152"/>
    <hyperlink ref="X135" r:id="rId1057" display="https://twitter.com/#!/supergrobanite/status/1107723193660465152"/>
    <hyperlink ref="X136" r:id="rId1058" display="https://twitter.com/#!/supergrobanite/status/1107723193660465152"/>
    <hyperlink ref="X137" r:id="rId1059" display="https://twitter.com/#!/supergrobanite/status/1107723193660465152"/>
    <hyperlink ref="X138" r:id="rId1060" display="https://twitter.com/#!/supergrobanite/status/1107723193660465152"/>
    <hyperlink ref="X139" r:id="rId1061" display="https://twitter.com/#!/supergrobanite/status/1107723193660465152"/>
    <hyperlink ref="X140" r:id="rId1062" display="https://twitter.com/#!/supergrobanite/status/1107723193660465152"/>
    <hyperlink ref="X141" r:id="rId1063" display="https://twitter.com/#!/supergrobanite/status/1107723193660465152"/>
    <hyperlink ref="X142" r:id="rId1064" display="https://twitter.com/#!/supergrobanite/status/1107723193660465152"/>
    <hyperlink ref="X143" r:id="rId1065" display="https://twitter.com/#!/supergrobanite/status/1107723193660465152"/>
    <hyperlink ref="X144" r:id="rId1066" display="https://twitter.com/#!/supergrobanite/status/1107723193660465152"/>
    <hyperlink ref="X145" r:id="rId1067" display="https://twitter.com/#!/supergrobanite/status/1107723193660465152"/>
    <hyperlink ref="X146" r:id="rId1068" display="https://twitter.com/#!/supergrobanite/status/1107723193660465152"/>
    <hyperlink ref="X147" r:id="rId1069" display="https://twitter.com/#!/supergrobanite/status/1107723193660465152"/>
    <hyperlink ref="X148" r:id="rId1070" display="https://twitter.com/#!/ronaldcpruettjr/status/1109068927735398403"/>
    <hyperlink ref="X149" r:id="rId1071" display="https://twitter.com/#!/ronaldcpruettjr/status/1109068927735398403"/>
    <hyperlink ref="X150" r:id="rId1072" display="https://twitter.com/#!/ronaldcpruettjr/status/1109068927735398403"/>
    <hyperlink ref="X151" r:id="rId1073" display="https://twitter.com/#!/sjnjkl/status/1110440659931013120"/>
    <hyperlink ref="X152" r:id="rId1074" display="https://twitter.com/#!/chadanni/status/1111648678635335681"/>
    <hyperlink ref="X153" r:id="rId1075" display="https://twitter.com/#!/chadanni/status/1111648678635335681"/>
    <hyperlink ref="X154" r:id="rId1076" display="https://twitter.com/#!/gogooo85/status/1111715149164015617"/>
    <hyperlink ref="X155" r:id="rId1077" display="https://twitter.com/#!/gogooo85/status/1111715149164015617"/>
    <hyperlink ref="X156" r:id="rId1078" display="https://twitter.com/#!/gogooo85/status/1111715149164015617"/>
    <hyperlink ref="X157" r:id="rId1079" display="https://twitter.com/#!/paulsmi25487004/status/1112202905187053568"/>
    <hyperlink ref="X158" r:id="rId1080" display="https://twitter.com/#!/ean112530/status/1113123777553076224"/>
    <hyperlink ref="X159" r:id="rId1081" display="https://twitter.com/#!/ean112530/status/1113123777553076224"/>
    <hyperlink ref="X160" r:id="rId1082" display="https://twitter.com/#!/irishangels/status/1113213292003188740"/>
    <hyperlink ref="X161" r:id="rId1083" display="https://twitter.com/#!/irishangels/status/1113213292003188740"/>
    <hyperlink ref="X162" r:id="rId1084" display="https://twitter.com/#!/irishangels/status/1113213292003188740"/>
    <hyperlink ref="X163" r:id="rId1085" display="https://twitter.com/#!/chicagoedgeblog/status/1113221381448192043"/>
    <hyperlink ref="X164" r:id="rId1086" display="https://twitter.com/#!/irishangels/status/1113213292003188740"/>
    <hyperlink ref="X165" r:id="rId1087" display="https://twitter.com/#!/domerund/status/1113226047225507845"/>
    <hyperlink ref="X166" r:id="rId1088" display="https://twitter.com/#!/laughinliz2015/status/1113731290799407105"/>
    <hyperlink ref="X167" r:id="rId1089" display="https://twitter.com/#!/kcmctoday/status/1113913251006304256"/>
    <hyperlink ref="X168" r:id="rId1090" display="https://twitter.com/#!/kcmctoday/status/1113913251006304256"/>
    <hyperlink ref="X169" r:id="rId1091" display="https://twitter.com/#!/newtechnw/status/1114271622112907266"/>
    <hyperlink ref="X170" r:id="rId1092" display="https://twitter.com/#!/masterclassing/status/1115927392248266752"/>
    <hyperlink ref="X171" r:id="rId1093" display="https://twitter.com/#!/masterclassing/status/1115927392248266752"/>
    <hyperlink ref="X172" r:id="rId1094" display="https://twitter.com/#!/masterclassing/status/1115927392248266752"/>
    <hyperlink ref="X173" r:id="rId1095" display="https://twitter.com/#!/melynib/status/1115891229403885569"/>
    <hyperlink ref="X174" r:id="rId1096" display="https://twitter.com/#!/melynib/status/1115893697449791488"/>
    <hyperlink ref="X175" r:id="rId1097" display="https://twitter.com/#!/melynib/status/1115928027714805760"/>
    <hyperlink ref="X176" r:id="rId1098" display="https://twitter.com/#!/locken8/status/1115969835572191233"/>
    <hyperlink ref="X177" r:id="rId1099" display="https://twitter.com/#!/locken8/status/1115969835572191233"/>
    <hyperlink ref="X178" r:id="rId1100" display="https://twitter.com/#!/locken8/status/1115969835572191233"/>
    <hyperlink ref="X179" r:id="rId1101" display="https://twitter.com/#!/jschoot2010/status/1115971893809565696"/>
    <hyperlink ref="X180" r:id="rId1102" display="https://twitter.com/#!/jschoot2010/status/1115971893809565696"/>
    <hyperlink ref="X181" r:id="rId1103" display="https://twitter.com/#!/beet_tv/status/1115975554405150720"/>
    <hyperlink ref="X182" r:id="rId1104" display="https://twitter.com/#!/beet_tv/status/1115975554405150720"/>
    <hyperlink ref="X183" r:id="rId1105" display="https://twitter.com/#!/beet_tv/status/1115975554405150720"/>
    <hyperlink ref="X184" r:id="rId1106" display="https://twitter.com/#!/hershambuoy/status/1115978881603915776"/>
    <hyperlink ref="X185" r:id="rId1107" display="https://twitter.com/#!/hershambuoy/status/1115978881603915776"/>
    <hyperlink ref="X186" r:id="rId1108" display="https://twitter.com/#!/mjmac01/status/1115987227706843136"/>
    <hyperlink ref="X187" r:id="rId1109" display="https://twitter.com/#!/mjmac01/status/1115987227706843136"/>
    <hyperlink ref="X188" r:id="rId1110" display="https://twitter.com/#!/channelvmedia/status/1115989952767115264"/>
    <hyperlink ref="X189" r:id="rId1111" display="https://twitter.com/#!/channelvmedia/status/1115989952767115264"/>
    <hyperlink ref="X190" r:id="rId1112" display="https://twitter.com/#!/channelvmedia/status/1115989952767115264"/>
    <hyperlink ref="X191" r:id="rId1113" display="https://twitter.com/#!/channelvmedia/status/1115989952767115264"/>
    <hyperlink ref="X192" r:id="rId1114" display="https://twitter.com/#!/channelvmedia/status/1115989952767115264"/>
    <hyperlink ref="X193" r:id="rId1115" display="https://twitter.com/#!/channelvmedia/status/1115989952767115264"/>
    <hyperlink ref="X194" r:id="rId1116" display="https://twitter.com/#!/rcbasm/status/1116003895539580928"/>
    <hyperlink ref="X195" r:id="rId1117" display="https://twitter.com/#!/adamjrhawkins/status/1115943192967487488"/>
    <hyperlink ref="X196" r:id="rId1118" display="https://twitter.com/#!/adamjrhawkins/status/1115943192967487488"/>
    <hyperlink ref="X197" r:id="rId1119" display="https://twitter.com/#!/adamjrhawkins/status/1115943192967487488"/>
    <hyperlink ref="X198" r:id="rId1120" display="https://twitter.com/#!/adamjrhawkins/status/1116033640083927040"/>
    <hyperlink ref="X199" r:id="rId1121" display="https://twitter.com/#!/adamjrhawkins/status/1116033640083927040"/>
    <hyperlink ref="X200" r:id="rId1122" display="https://twitter.com/#!/edisonventure/status/1116060781475397633"/>
    <hyperlink ref="X201" r:id="rId1123" display="https://twitter.com/#!/edisonventure/status/1116060781475397633"/>
    <hyperlink ref="X202" r:id="rId1124" display="https://twitter.com/#!/edisonventure/status/1116060781475397633"/>
    <hyperlink ref="X203" r:id="rId1125" display="https://twitter.com/#!/makopelman/status/1116030434062864385"/>
    <hyperlink ref="X204" r:id="rId1126" display="https://twitter.com/#!/makopelman/status/1116030434062864385"/>
    <hyperlink ref="X205" r:id="rId1127" display="https://twitter.com/#!/edisonventure/status/1116060781475397633"/>
    <hyperlink ref="X206" r:id="rId1128" display="https://twitter.com/#!/edisonventure/status/1116060781475397633"/>
    <hyperlink ref="X207" r:id="rId1129" display="https://twitter.com/#!/edisonventure/status/1116060781475397633"/>
    <hyperlink ref="X208" r:id="rId1130" display="https://twitter.com/#!/mmmagtweets/status/1115893149950464000"/>
    <hyperlink ref="X209" r:id="rId1131" display="https://twitter.com/#!/mmmagtweets/status/1115893149950464000"/>
    <hyperlink ref="X210" r:id="rId1132" display="https://twitter.com/#!/alexvinogradov4/status/1116192187526582274"/>
    <hyperlink ref="X211" r:id="rId1133" display="https://twitter.com/#!/alexvinogradov4/status/1116192187526582274"/>
    <hyperlink ref="X212" r:id="rId1134" display="https://twitter.com/#!/alexvinogradov4/status/1116192187526582274"/>
    <hyperlink ref="X213" r:id="rId1135" display="https://twitter.com/#!/rapidtvnews/status/1104082451419287552"/>
    <hyperlink ref="X214" r:id="rId1136" display="https://twitter.com/#!/salespath/status/1116408934175318018"/>
    <hyperlink ref="X215" r:id="rId1137" display="https://twitter.com/#!/salespath/status/1116408934175318018"/>
    <hyperlink ref="X216" r:id="rId1138" display="https://twitter.com/#!/michaeltilus/status/1116442351763894273"/>
    <hyperlink ref="X217" r:id="rId1139" display="https://twitter.com/#!/michaeltilus/status/1116442351763894273"/>
    <hyperlink ref="X218" r:id="rId1140" display="https://twitter.com/#!/claudiaguedesrj/status/1116461535503822854"/>
    <hyperlink ref="X219" r:id="rId1141" display="https://twitter.com/#!/claudiaguedesrj/status/1116461535503822854"/>
    <hyperlink ref="X220" r:id="rId1142" display="https://twitter.com/#!/claudiaguedesrj/status/1116461535503822854"/>
    <hyperlink ref="X221" r:id="rId1143" display="https://twitter.com/#!/claudiaguedesrj/status/1116461535503822854"/>
    <hyperlink ref="X222" r:id="rId1144" display="https://twitter.com/#!/scottwax/status/1093358707323387904"/>
    <hyperlink ref="X223" r:id="rId1145" display="https://twitter.com/#!/scottwax/status/1116536639134818304"/>
    <hyperlink ref="X224" r:id="rId1146" display="https://twitter.com/#!/scottwax/status/1116536639134818304"/>
    <hyperlink ref="X225" r:id="rId1147" display="https://twitter.com/#!/inscapetv/status/1098598218974162944"/>
    <hyperlink ref="X226" r:id="rId1148" display="https://twitter.com/#!/inscapetv/status/1116710060422508544"/>
    <hyperlink ref="X227" r:id="rId1149" display="https://twitter.com/#!/martechadvisor/status/1116725225532665856"/>
    <hyperlink ref="X228" r:id="rId1150" display="https://twitter.com/#!/martechadvisor/status/1116725225532665856"/>
    <hyperlink ref="X229" r:id="rId1151" display="https://twitter.com/#!/martechadvisor/status/1116725225532665856"/>
    <hyperlink ref="X230" r:id="rId1152" display="https://twitter.com/#!/kinetiq_tv/status/1116766745656606721"/>
    <hyperlink ref="X231" r:id="rId1153" display="https://twitter.com/#!/kinetiq_tv/status/1116766745656606721"/>
    <hyperlink ref="X232" r:id="rId1154" display="https://twitter.com/#!/kinetiq_tv/status/1116766745656606721"/>
    <hyperlink ref="X233" r:id="rId1155" display="https://twitter.com/#!/kinetiq_tv/status/1116766745656606721"/>
    <hyperlink ref="X234" r:id="rId1156" display="https://twitter.com/#!/pipinstalldsk/status/1117639697801580545"/>
    <hyperlink ref="X235" r:id="rId1157" display="https://twitter.com/#!/aliecebattreal1/status/1117744686603620353"/>
    <hyperlink ref="X236" r:id="rId1158" display="https://twitter.com/#!/gabbariele/status/1117799552919199744"/>
    <hyperlink ref="X237" r:id="rId1159" display="https://twitter.com/#!/retweett511/status/1118166201543294977"/>
    <hyperlink ref="X238" r:id="rId1160" display="https://twitter.com/#!/rachlyall/status/1118436162924941312"/>
    <hyperlink ref="X239" r:id="rId1161" display="https://twitter.com/#!/billwise/status/1059535913427054594"/>
    <hyperlink ref="X240" r:id="rId1162" display="https://twitter.com/#!/nchiselhurst/status/1118559041578590213"/>
    <hyperlink ref="X241" r:id="rId1163" display="https://twitter.com/#!/nchiselhurst/status/1118559041578590213"/>
    <hyperlink ref="X242" r:id="rId1164" display="https://twitter.com/#!/nchiselhurst/status/1118559041578590213"/>
    <hyperlink ref="X243" r:id="rId1165" display="https://twitter.com/#!/nchiselhurst/status/1118559041578590213"/>
    <hyperlink ref="X244" r:id="rId1166" display="https://twitter.com/#!/karankhanna/status/1118744340287746048"/>
    <hyperlink ref="X245" r:id="rId1167" display="https://twitter.com/#!/karankhanna/status/1118744340287746048"/>
    <hyperlink ref="X246" r:id="rId1168" display="https://twitter.com/#!/karankhanna/status/1118744340287746048"/>
    <hyperlink ref="X247" r:id="rId1169" display="https://twitter.com/#!/karankhanna/status/1118744340287746048"/>
    <hyperlink ref="X248" r:id="rId1170" display="https://twitter.com/#!/karankhanna/status/1118744340287746048"/>
    <hyperlink ref="X249" r:id="rId1171" display="https://twitter.com/#!/marketingland/status/1092517481674092546"/>
    <hyperlink ref="X250" r:id="rId1172" display="https://twitter.com/#!/4cinsights/status/1092521369752010755"/>
    <hyperlink ref="X251" r:id="rId1173" display="https://twitter.com/#!/4cinsights/status/1092521369752010755"/>
    <hyperlink ref="X252" r:id="rId1174" display="https://twitter.com/#!/4cinsights/status/1093497930567348224"/>
    <hyperlink ref="X253" r:id="rId1175" display="https://twitter.com/#!/4cinsights/status/1093497930567348224"/>
    <hyperlink ref="X254" r:id="rId1176" display="https://twitter.com/#!/4cinsights/status/1093497930567348224"/>
    <hyperlink ref="X255" r:id="rId1177" display="https://twitter.com/#!/4cinsights/status/1093619775304073217"/>
    <hyperlink ref="X256" r:id="rId1178" display="https://twitter.com/#!/rapidtvnews/status/1104082451419287552"/>
    <hyperlink ref="X257" r:id="rId1179" display="https://twitter.com/#!/rapidtvnews/status/1116278455669350400"/>
    <hyperlink ref="X258" r:id="rId1180" display="https://twitter.com/#!/rapidtvnews/status/1116278455669350400"/>
    <hyperlink ref="X259" r:id="rId1181" display="https://twitter.com/#!/inscapetv/status/1116710060422508544"/>
    <hyperlink ref="X260" r:id="rId1182" display="https://twitter.com/#!/4cinsights/status/1105177853753204737"/>
    <hyperlink ref="X261" r:id="rId1183" display="https://twitter.com/#!/cmswire/status/1105485373147250690"/>
    <hyperlink ref="X262" r:id="rId1184" display="https://twitter.com/#!/4cinsights/status/1105559126808117249"/>
    <hyperlink ref="X263" r:id="rId1185" display="https://twitter.com/#!/4cinsights/status/1107742283863130113"/>
    <hyperlink ref="X264" r:id="rId1186" display="https://twitter.com/#!/4cinsights/status/1107742283863130113"/>
    <hyperlink ref="X265" r:id="rId1187" display="https://twitter.com/#!/3g/status/1105483454555275264"/>
    <hyperlink ref="X266" r:id="rId1188" display="https://twitter.com/#!/4cinsights/status/1105532679586496519"/>
    <hyperlink ref="X267" r:id="rId1189" display="https://twitter.com/#!/4cinsights/status/1107742283863130113"/>
    <hyperlink ref="X268" r:id="rId1190" display="https://twitter.com/#!/shortyawards/status/1110551342211305472"/>
    <hyperlink ref="X269" r:id="rId1191" display="https://twitter.com/#!/shortyawards/status/1110551342211305472"/>
    <hyperlink ref="X270" r:id="rId1192" display="https://twitter.com/#!/shortyawards/status/1110551342211305472"/>
    <hyperlink ref="X271" r:id="rId1193" display="https://twitter.com/#!/shortyawards/status/1110551342211305472"/>
    <hyperlink ref="X272" r:id="rId1194" display="https://twitter.com/#!/3g/status/1110564119869050881"/>
    <hyperlink ref="X273" r:id="rId1195" display="https://twitter.com/#!/4cinsights/status/1110550768304697344"/>
    <hyperlink ref="X274" r:id="rId1196" display="https://twitter.com/#!/4cinsights/status/1110939361615532032"/>
    <hyperlink ref="X275" r:id="rId1197" display="https://twitter.com/#!/3g/status/1115644064244879361"/>
    <hyperlink ref="X276" r:id="rId1198" display="https://twitter.com/#!/4cinsights/status/1115651036608368640"/>
    <hyperlink ref="X277" r:id="rId1199" display="https://twitter.com/#!/3g/status/1115644064244879361"/>
    <hyperlink ref="X278" r:id="rId1200" display="https://twitter.com/#!/4cinsights/status/1113908764921483264"/>
    <hyperlink ref="X279" r:id="rId1201" display="https://twitter.com/#!/4cinsights/status/1115651036608368640"/>
    <hyperlink ref="X280" r:id="rId1202" display="https://twitter.com/#!/digital_anupam/status/1115972578198208513"/>
    <hyperlink ref="X281" r:id="rId1203" display="https://twitter.com/#!/digital_anupam/status/1115972578198208513"/>
    <hyperlink ref="X282" r:id="rId1204" display="https://twitter.com/#!/4cinsights/status/1115995099140435973"/>
    <hyperlink ref="X283" r:id="rId1205" display="https://twitter.com/#!/thesqueezecast/status/1116420816508473346"/>
    <hyperlink ref="X284" r:id="rId1206" display="https://twitter.com/#!/4cinsights/status/1116432249002627074"/>
    <hyperlink ref="X285" r:id="rId1207" display="https://twitter.com/#!/thesqueezecast/status/1116420816508473346"/>
    <hyperlink ref="X286" r:id="rId1208" display="https://twitter.com/#!/4cinsights/status/1116432249002627074"/>
    <hyperlink ref="X287" r:id="rId1209" display="https://twitter.com/#!/thesqueezecast/status/1116420816508473346"/>
    <hyperlink ref="X288" r:id="rId1210" display="https://twitter.com/#!/4cinsights/status/1116432249002627074"/>
    <hyperlink ref="X289" r:id="rId1211" display="https://twitter.com/#!/inscapetv/status/1092913270221037568"/>
    <hyperlink ref="X290" r:id="rId1212" display="https://twitter.com/#!/inscapetv/status/1092913270221037568"/>
    <hyperlink ref="X291" r:id="rId1213" display="https://twitter.com/#!/inscapetv/status/1093539027079245824"/>
    <hyperlink ref="X292" r:id="rId1214" display="https://twitter.com/#!/inscapetv/status/1093539027079245824"/>
    <hyperlink ref="X293" r:id="rId1215" display="https://twitter.com/#!/inscapetv/status/1093539027079245824"/>
    <hyperlink ref="X294" r:id="rId1216" display="https://twitter.com/#!/inscapetv/status/1096069052101988354"/>
    <hyperlink ref="X295" r:id="rId1217" display="https://twitter.com/#!/inscapetv/status/1096069052101988354"/>
    <hyperlink ref="X296" r:id="rId1218" display="https://twitter.com/#!/inscapetv/status/1096069052101988354"/>
    <hyperlink ref="X297" r:id="rId1219" display="https://twitter.com/#!/inscapetv/status/1098598218974162944"/>
    <hyperlink ref="X298" r:id="rId1220" display="https://twitter.com/#!/inscapetv/status/1098598218974162944"/>
    <hyperlink ref="X299" r:id="rId1221" display="https://twitter.com/#!/inscapetv/status/1110541924329357313"/>
    <hyperlink ref="X300" r:id="rId1222" display="https://twitter.com/#!/inscapetv/status/1110541924329357313"/>
    <hyperlink ref="X301" r:id="rId1223" display="https://twitter.com/#!/inscapetv/status/1110541924329357313"/>
    <hyperlink ref="X302" r:id="rId1224" display="https://twitter.com/#!/inscapetv/status/1116710060422508544"/>
    <hyperlink ref="X303" r:id="rId1225" display="https://twitter.com/#!/inscapetv/status/1116710060422508544"/>
    <hyperlink ref="X304" r:id="rId1226" display="https://twitter.com/#!/4cinsights/status/1096097879192682496"/>
    <hyperlink ref="X305" r:id="rId1227" display="https://twitter.com/#!/4cinsights/status/1116739790559485958"/>
    <hyperlink ref="X306" r:id="rId1228" display="https://twitter.com/#!/rachlyall/status/1118436162924941312"/>
    <hyperlink ref="X307" r:id="rId1229" display="https://twitter.com/#!/4cinsights/status/1118873078531072001"/>
    <hyperlink ref="X308" r:id="rId1230" display="https://twitter.com/#!/joycemsullivan/status/817191302521556992"/>
    <hyperlink ref="X309" r:id="rId1231" display="https://twitter.com/#!/ecava/status/1093234905079840768"/>
    <hyperlink ref="X310" r:id="rId1232" display="https://twitter.com/#!/nyeinnyeinnain5/status/1119120691708608512"/>
    <hyperlink ref="X311" r:id="rId1233" display="https://twitter.com/#!/joycemsullivan/status/817191302521556992"/>
    <hyperlink ref="X312" r:id="rId1234" display="https://twitter.com/#!/nyeinnyeinnain5/status/1119120691708608512"/>
    <hyperlink ref="X313" r:id="rId1235" display="https://twitter.com/#!/nyeinnyeinnain5/status/1119120691708608512"/>
    <hyperlink ref="X314" r:id="rId1236" display="https://twitter.com/#!/broadsheetcomms/status/1091402930400514048"/>
    <hyperlink ref="X315" r:id="rId1237" display="https://twitter.com/#!/broadsheetcomms/status/1091402930400514048"/>
    <hyperlink ref="X316" r:id="rId1238" display="https://twitter.com/#!/martechseries/status/1116347796641255425"/>
    <hyperlink ref="X317" r:id="rId1239" display="https://twitter.com/#!/broadsheetcomms/status/1092434698373091328"/>
    <hyperlink ref="X318" r:id="rId1240" display="https://twitter.com/#!/broadsheetcomms/status/1093560817050677249"/>
    <hyperlink ref="X319" r:id="rId1241" display="https://twitter.com/#!/broadsheetcomms/status/1117834309648441349"/>
    <hyperlink ref="X320" r:id="rId1242" display="https://twitter.com/#!/broadsheetcomms/status/1120389762936967172"/>
    <hyperlink ref="X321" r:id="rId1243" display="https://twitter.com/#!/aarongoldman/status/1098987142448103424"/>
    <hyperlink ref="X322" r:id="rId1244" display="https://twitter.com/#!/broadsheetcomms/status/1091402930400514048"/>
    <hyperlink ref="X323" r:id="rId1245" display="https://twitter.com/#!/broadsheetcomms/status/1091402930400514048"/>
    <hyperlink ref="X324" r:id="rId1246" display="https://twitter.com/#!/broadsheetcomms/status/1092434698373091328"/>
    <hyperlink ref="X325" r:id="rId1247" display="https://twitter.com/#!/broadsheetcomms/status/1092434698373091328"/>
    <hyperlink ref="X326" r:id="rId1248" display="https://twitter.com/#!/broadsheetcomms/status/1093514179552727040"/>
    <hyperlink ref="X327" r:id="rId1249" display="https://twitter.com/#!/broadsheetcomms/status/1093514179552727040"/>
    <hyperlink ref="X328" r:id="rId1250" display="https://twitter.com/#!/broadsheetcomms/status/1093514179552727040"/>
    <hyperlink ref="X329" r:id="rId1251" display="https://twitter.com/#!/broadsheetcomms/status/1093543078923784193"/>
    <hyperlink ref="X330" r:id="rId1252" display="https://twitter.com/#!/broadsheetcomms/status/1093543078923784193"/>
    <hyperlink ref="X331" r:id="rId1253" display="https://twitter.com/#!/broadsheetcomms/status/1093560817050677249"/>
    <hyperlink ref="X332" r:id="rId1254" display="https://twitter.com/#!/broadsheetcomms/status/1093560817050677249"/>
    <hyperlink ref="X333" r:id="rId1255" display="https://twitter.com/#!/broadsheetcomms/status/1093612457136918529"/>
    <hyperlink ref="X334" r:id="rId1256" display="https://twitter.com/#!/broadsheetcomms/status/1093612457136918529"/>
    <hyperlink ref="X335" r:id="rId1257" display="https://twitter.com/#!/broadsheetcomms/status/1093612457136918529"/>
    <hyperlink ref="X336" r:id="rId1258" display="https://twitter.com/#!/broadsheetcomms/status/1096168508776423425"/>
    <hyperlink ref="X337" r:id="rId1259" display="https://twitter.com/#!/broadsheetcomms/status/1096168508776423425"/>
    <hyperlink ref="X338" r:id="rId1260" display="https://twitter.com/#!/broadsheetcomms/status/1096414938522890240"/>
    <hyperlink ref="X339" r:id="rId1261" display="https://twitter.com/#!/broadsheetcomms/status/1096414938522890240"/>
    <hyperlink ref="X340" r:id="rId1262" display="https://twitter.com/#!/broadsheetcomms/status/1096414938522890240"/>
    <hyperlink ref="X341" r:id="rId1263" display="https://twitter.com/#!/broadsheetcomms/status/1117834309648441349"/>
    <hyperlink ref="X342" r:id="rId1264" display="https://twitter.com/#!/broadsheetcomms/status/1117834309648441349"/>
    <hyperlink ref="X343" r:id="rId1265" display="https://twitter.com/#!/broadsheetcomms/status/1117834309648441349"/>
    <hyperlink ref="X344" r:id="rId1266" display="https://twitter.com/#!/broadsheetcomms/status/1120389762936967172"/>
    <hyperlink ref="X345" r:id="rId1267" display="https://twitter.com/#!/broadsheetcomms/status/1120389762936967172"/>
    <hyperlink ref="X346" r:id="rId1268" display="https://twitter.com/#!/aarongoldman/status/1091469763832885249"/>
    <hyperlink ref="X347" r:id="rId1269" display="https://twitter.com/#!/aarongoldman/status/1092438145898024960"/>
    <hyperlink ref="X348" r:id="rId1270" display="https://twitter.com/#!/aarongoldman/status/1093561451271372801"/>
    <hyperlink ref="X349" r:id="rId1271" display="https://twitter.com/#!/tanyagazdik/status/1096149352656052228"/>
    <hyperlink ref="X350" r:id="rId1272" display="https://twitter.com/#!/mediapost/status/1096104045054447616"/>
    <hyperlink ref="X351" r:id="rId1273" display="https://twitter.com/#!/mediapost/status/1115983788427948034"/>
    <hyperlink ref="X352" r:id="rId1274" display="https://twitter.com/#!/mediapost/status/1115983788427948034"/>
    <hyperlink ref="X353" r:id="rId1275" display="https://twitter.com/#!/mediapost/status/1115983788427948034"/>
    <hyperlink ref="X354" r:id="rId1276" display="https://twitter.com/#!/mediapost/status/1115984290859429896"/>
    <hyperlink ref="X355" r:id="rId1277" display="https://twitter.com/#!/mediapost/status/1115984290859429896"/>
    <hyperlink ref="X356" r:id="rId1278" display="https://twitter.com/#!/mediapost/status/1115984290859429896"/>
    <hyperlink ref="X357" r:id="rId1279" display="https://twitter.com/#!/3g/status/1097899075012382721"/>
    <hyperlink ref="X358" r:id="rId1280" display="https://twitter.com/#!/4cinsights/status/1096422859285630977"/>
    <hyperlink ref="X359" r:id="rId1281" display="https://twitter.com/#!/4cinsights/status/1098572946321408000"/>
    <hyperlink ref="X360" r:id="rId1282" display="https://twitter.com/#!/aarongoldman/status/1096249606550286336"/>
    <hyperlink ref="X361" r:id="rId1283" display="https://twitter.com/#!/4cinsights/status/1096422859285630977"/>
    <hyperlink ref="X362" r:id="rId1284" display="https://twitter.com/#!/aarongoldman/status/1096249606550286336"/>
    <hyperlink ref="X363" r:id="rId1285" display="https://twitter.com/#!/3g/status/1102753523673063424"/>
    <hyperlink ref="X364" r:id="rId1286" display="https://twitter.com/#!/4cinsights/status/1102948846433456129"/>
    <hyperlink ref="X365" r:id="rId1287" display="https://twitter.com/#!/aarongoldman/status/1102753227727089682"/>
    <hyperlink ref="X366" r:id="rId1288" display="https://twitter.com/#!/aarongoldman/status/1105177285878001665"/>
    <hyperlink ref="X367" r:id="rId1289" display="https://twitter.com/#!/3g/status/1105483454555275264"/>
    <hyperlink ref="X368" r:id="rId1290" display="https://twitter.com/#!/4cinsights/status/1105532679586496519"/>
    <hyperlink ref="X369" r:id="rId1291" display="https://twitter.com/#!/aarongoldman/status/1105275267818422273"/>
    <hyperlink ref="X370" r:id="rId1292" display="https://twitter.com/#!/instart/status/1105552589670617088"/>
    <hyperlink ref="X371" r:id="rId1293" display="https://twitter.com/#!/westmonroe/status/1105847988352618496"/>
    <hyperlink ref="X372" r:id="rId1294" display="https://twitter.com/#!/aarongoldman/status/1105558270343868417"/>
    <hyperlink ref="X373" r:id="rId1295" display="https://twitter.com/#!/domnicastro/status/1105523805680734208"/>
    <hyperlink ref="X374" r:id="rId1296" display="https://twitter.com/#!/instart/status/1105552589670617088"/>
    <hyperlink ref="X375" r:id="rId1297" display="https://twitter.com/#!/westmonroe/status/1105847988352618496"/>
    <hyperlink ref="X376" r:id="rId1298" display="https://twitter.com/#!/aarongoldman/status/1105558270343868417"/>
    <hyperlink ref="X377" r:id="rId1299" display="https://twitter.com/#!/domnicastro/status/1105523805680734208"/>
    <hyperlink ref="X378" r:id="rId1300" display="https://twitter.com/#!/instart/status/1105552589670617088"/>
    <hyperlink ref="X379" r:id="rId1301" display="https://twitter.com/#!/westmonroe/status/1105847988352618496"/>
    <hyperlink ref="X380" r:id="rId1302" display="https://twitter.com/#!/aarongoldman/status/1105558270343868417"/>
    <hyperlink ref="X381" r:id="rId1303" display="https://twitter.com/#!/domnicastro/status/1105523805680734208"/>
    <hyperlink ref="X382" r:id="rId1304" display="https://twitter.com/#!/instart/status/1105552589670617088"/>
    <hyperlink ref="X383" r:id="rId1305" display="https://twitter.com/#!/westmonroe/status/1105847988352618496"/>
    <hyperlink ref="X384" r:id="rId1306" display="https://twitter.com/#!/aarongoldman/status/1105558270343868417"/>
    <hyperlink ref="X385" r:id="rId1307" display="https://twitter.com/#!/domnicastro/status/1105523805680734208"/>
    <hyperlink ref="X386" r:id="rId1308" display="https://twitter.com/#!/instart/status/1105552589670617088"/>
    <hyperlink ref="X387" r:id="rId1309" display="https://twitter.com/#!/westmonroe/status/1105847988352618496"/>
    <hyperlink ref="X388" r:id="rId1310" display="https://twitter.com/#!/aarongoldman/status/1105558270343868417"/>
    <hyperlink ref="X389" r:id="rId1311" display="https://twitter.com/#!/domnicastro/status/1105523805680734208"/>
    <hyperlink ref="X390" r:id="rId1312" display="https://twitter.com/#!/instart/status/1105552589670617088"/>
    <hyperlink ref="X391" r:id="rId1313" display="https://twitter.com/#!/westmonroe/status/1105847988352618496"/>
    <hyperlink ref="X392" r:id="rId1314" display="https://twitter.com/#!/aarongoldman/status/1105558270343868417"/>
    <hyperlink ref="X393" r:id="rId1315" display="https://twitter.com/#!/domnicastro/status/1105523805680734208"/>
    <hyperlink ref="X394" r:id="rId1316" display="https://twitter.com/#!/instart/status/1105552589670617088"/>
    <hyperlink ref="X395" r:id="rId1317" display="https://twitter.com/#!/westmonroe/status/1105847988352618496"/>
    <hyperlink ref="X396" r:id="rId1318" display="https://twitter.com/#!/aarongoldman/status/1105558270343868417"/>
    <hyperlink ref="X397" r:id="rId1319" display="https://twitter.com/#!/domnicastro/status/1105523805680734208"/>
    <hyperlink ref="X398" r:id="rId1320" display="https://twitter.com/#!/instart/status/1105552589670617088"/>
    <hyperlink ref="X399" r:id="rId1321" display="https://twitter.com/#!/instart/status/1105552589670617088"/>
    <hyperlink ref="X400" r:id="rId1322" display="https://twitter.com/#!/instart/status/1105552589670617088"/>
    <hyperlink ref="X401" r:id="rId1323" display="https://twitter.com/#!/instart/status/1105552589670617088"/>
    <hyperlink ref="X402" r:id="rId1324" display="https://twitter.com/#!/westmonroe/status/1105847988352618496"/>
    <hyperlink ref="X403" r:id="rId1325" display="https://twitter.com/#!/aarongoldman/status/1105558270343868417"/>
    <hyperlink ref="X404" r:id="rId1326" display="https://twitter.com/#!/domnicastro/status/1105523805680734208"/>
    <hyperlink ref="X405" r:id="rId1327" display="https://twitter.com/#!/westmonroe/status/1105847988352618496"/>
    <hyperlink ref="X406" r:id="rId1328" display="https://twitter.com/#!/aarongoldman/status/1105558270343868417"/>
    <hyperlink ref="X407" r:id="rId1329" display="https://twitter.com/#!/domnicastro/status/1105523805680734208"/>
    <hyperlink ref="X408" r:id="rId1330" display="https://twitter.com/#!/westmonroe/status/1105847988352618496"/>
    <hyperlink ref="X409" r:id="rId1331" display="https://twitter.com/#!/westmonroe/status/1105847988352618496"/>
    <hyperlink ref="X410" r:id="rId1332" display="https://twitter.com/#!/aarongoldman/status/1105558270343868417"/>
    <hyperlink ref="X411" r:id="rId1333" display="https://twitter.com/#!/domnicastro/status/1105523805680734208"/>
    <hyperlink ref="X412" r:id="rId1334" display="https://twitter.com/#!/aarongoldman/status/1105558270343868417"/>
    <hyperlink ref="X413" r:id="rId1335" display="https://twitter.com/#!/domnicastro/status/1105523805680734208"/>
    <hyperlink ref="X414" r:id="rId1336" display="https://twitter.com/#!/domnicastro/status/1105523805680734208"/>
    <hyperlink ref="X415" r:id="rId1337" display="https://twitter.com/#!/4cinsights/status/1105559126808117249"/>
    <hyperlink ref="X416" r:id="rId1338" display="https://twitter.com/#!/aarongoldman/status/1105558270343868417"/>
    <hyperlink ref="X417" r:id="rId1339" display="https://twitter.com/#!/billwise/status/1059535913427054594"/>
    <hyperlink ref="X418" r:id="rId1340" display="https://twitter.com/#!/billwise/status/1059535913427054594"/>
    <hyperlink ref="X419" r:id="rId1341" display="https://twitter.com/#!/billwise/status/1059535913427054594"/>
    <hyperlink ref="X420" r:id="rId1342" display="https://twitter.com/#!/aarongoldman/status/1115803528168185856"/>
    <hyperlink ref="X421" r:id="rId1343" display="https://twitter.com/#!/3g/status/1110564119869050881"/>
    <hyperlink ref="X422" r:id="rId1344" display="https://twitter.com/#!/3g/status/1118546465012555776"/>
    <hyperlink ref="X423" r:id="rId1345" display="https://twitter.com/#!/4cinsights/status/1110550768304697344"/>
    <hyperlink ref="X424" r:id="rId1346" display="https://twitter.com/#!/4cinsights/status/1110939361615532032"/>
    <hyperlink ref="X425" r:id="rId1347" display="https://twitter.com/#!/4cinsights/status/1118601403218497536"/>
    <hyperlink ref="X426" r:id="rId1348" display="https://twitter.com/#!/aarongoldman/status/1118622024979451904"/>
    <hyperlink ref="X427" r:id="rId1349" display="https://twitter.com/#!/3g/status/1110564119869050881"/>
    <hyperlink ref="X428" r:id="rId1350" display="https://twitter.com/#!/3g/status/1118546465012555776"/>
    <hyperlink ref="X429" r:id="rId1351" display="https://twitter.com/#!/4cinsights/status/1110550768304697344"/>
    <hyperlink ref="X430" r:id="rId1352" display="https://twitter.com/#!/4cinsights/status/1110939361615532032"/>
    <hyperlink ref="X431" r:id="rId1353" display="https://twitter.com/#!/4cinsights/status/1118601403218497536"/>
    <hyperlink ref="X432" r:id="rId1354" display="https://twitter.com/#!/aarongoldman/status/1118622024979451904"/>
    <hyperlink ref="X433" r:id="rId1355" display="https://twitter.com/#!/3g/status/1110564119869050881"/>
    <hyperlink ref="X434" r:id="rId1356" display="https://twitter.com/#!/3g/status/1118546465012555776"/>
    <hyperlink ref="X435" r:id="rId1357" display="https://twitter.com/#!/4cinsights/status/1110550768304697344"/>
    <hyperlink ref="X436" r:id="rId1358" display="https://twitter.com/#!/4cinsights/status/1110939361615532032"/>
    <hyperlink ref="X437" r:id="rId1359" display="https://twitter.com/#!/4cinsights/status/1118601403218497536"/>
    <hyperlink ref="X438" r:id="rId1360" display="https://twitter.com/#!/aarongoldman/status/1118622024979451904"/>
    <hyperlink ref="X439" r:id="rId1361" display="https://twitter.com/#!/aarongoldman/status/1120439757954326528"/>
    <hyperlink ref="X440" r:id="rId1362" display="https://twitter.com/#!/aarongoldman/status/1120439757954326528"/>
    <hyperlink ref="X441" r:id="rId1363" display="https://twitter.com/#!/adexchanger/status/1093505589232222208"/>
    <hyperlink ref="X442" r:id="rId1364" display="https://twitter.com/#!/adexchanger/status/1093505589232222208"/>
    <hyperlink ref="X443" r:id="rId1365" display="https://twitter.com/#!/adexchanger/status/1108709647719059457"/>
    <hyperlink ref="X444" r:id="rId1366" display="https://twitter.com/#!/adexchanger/status/1108709647719059457"/>
    <hyperlink ref="X445" r:id="rId1367" display="https://twitter.com/#!/4cinsights/status/1093524638133637120"/>
    <hyperlink ref="X446" r:id="rId1368" display="https://twitter.com/#!/4cinsights/status/1108731971767881729"/>
    <hyperlink ref="X447" r:id="rId1369" display="https://twitter.com/#!/aarongoldman/status/1093525227177422849"/>
    <hyperlink ref="X448" r:id="rId1370" display="https://twitter.com/#!/aarongoldman/status/1108881380996509696"/>
    <hyperlink ref="X449" r:id="rId1371" display="https://twitter.com/#!/lanceneuhauser/status/1109147942210940929"/>
    <hyperlink ref="X450" r:id="rId1372" display="https://twitter.com/#!/thesqueezecast/status/1116420816508473346"/>
    <hyperlink ref="X451" r:id="rId1373" display="https://twitter.com/#!/3g/status/1110299953115680768"/>
    <hyperlink ref="X452" r:id="rId1374" display="https://twitter.com/#!/4cinsights/status/1112791112345968640"/>
    <hyperlink ref="X453" r:id="rId1375" display="https://twitter.com/#!/4cinsights/status/1116055751276023809"/>
    <hyperlink ref="X454" r:id="rId1376" display="https://twitter.com/#!/4cinsights/status/1116432249002627074"/>
    <hyperlink ref="X455" r:id="rId1377" display="https://twitter.com/#!/aarongoldman/status/1115803528168185856"/>
    <hyperlink ref="X456" r:id="rId1378" display="https://twitter.com/#!/lanceneuhauser/status/1111331866668343296"/>
    <hyperlink ref="X457" r:id="rId1379" display="https://twitter.com/#!/3g/status/1110299953115680768"/>
    <hyperlink ref="X458" r:id="rId1380" display="https://twitter.com/#!/4cinsights/status/1110296872609107969"/>
    <hyperlink ref="X459" r:id="rId1381" display="https://twitter.com/#!/4cinsights/status/1112791112345968640"/>
    <hyperlink ref="X460" r:id="rId1382" display="https://twitter.com/#!/lanceneuhauser/status/1111331866668343296"/>
    <hyperlink ref="X461" r:id="rId1383" display="https://twitter.com/#!/3g/status/1110299953115680768"/>
    <hyperlink ref="X462" r:id="rId1384" display="https://twitter.com/#!/4cinsights/status/1110296872609107969"/>
    <hyperlink ref="X463" r:id="rId1385" display="https://twitter.com/#!/4cinsights/status/1112791112345968640"/>
    <hyperlink ref="X464" r:id="rId1386" display="https://twitter.com/#!/aarongoldman/status/1115803528168185856"/>
    <hyperlink ref="X465" r:id="rId1387" display="https://twitter.com/#!/lanceneuhauser/status/1111331866668343296"/>
    <hyperlink ref="X466" r:id="rId1388" display="https://twitter.com/#!/3g/status/1092813823206191105"/>
    <hyperlink ref="X467" r:id="rId1389" display="https://twitter.com/#!/3g/status/1092882842080735232"/>
    <hyperlink ref="X468" r:id="rId1390" display="https://twitter.com/#!/3g/status/1095350980332400640"/>
    <hyperlink ref="X469" r:id="rId1391" display="https://twitter.com/#!/3g/status/1097899075012382721"/>
    <hyperlink ref="X470" r:id="rId1392" display="https://twitter.com/#!/3g/status/1100424514209497089"/>
    <hyperlink ref="X471" r:id="rId1393" display="https://twitter.com/#!/3g/status/1102753523673063424"/>
    <hyperlink ref="X472" r:id="rId1394" display="https://twitter.com/#!/3g/status/1102753523673063424"/>
    <hyperlink ref="X473" r:id="rId1395" display="https://twitter.com/#!/3g/status/1105483454555275264"/>
    <hyperlink ref="X474" r:id="rId1396" display="https://twitter.com/#!/3g/status/1110299953115680768"/>
    <hyperlink ref="X475" r:id="rId1397" display="https://twitter.com/#!/3g/status/1110299953115680768"/>
    <hyperlink ref="X476" r:id="rId1398" display="https://twitter.com/#!/3g/status/1110564119869050881"/>
    <hyperlink ref="X477" r:id="rId1399" display="https://twitter.com/#!/3g/status/1115644064244879361"/>
    <hyperlink ref="X478" r:id="rId1400" display="https://twitter.com/#!/3g/status/1115644064244879361"/>
    <hyperlink ref="X479" r:id="rId1401" display="https://twitter.com/#!/3g/status/1115988016772919296"/>
    <hyperlink ref="X480" r:id="rId1402" display="https://twitter.com/#!/3g/status/1115988016772919296"/>
    <hyperlink ref="X481" r:id="rId1403" display="https://twitter.com/#!/3g/status/1118546465012555776"/>
    <hyperlink ref="X482" r:id="rId1404" display="https://twitter.com/#!/4cinsights/status/1093236787911294984"/>
    <hyperlink ref="X483" r:id="rId1405" display="https://twitter.com/#!/4cinsights/status/1095357549182885889"/>
    <hyperlink ref="X484" r:id="rId1406" display="https://twitter.com/#!/4cinsights/status/1098572946321408000"/>
    <hyperlink ref="X485" r:id="rId1407" display="https://twitter.com/#!/4cinsights/status/1100434038756728833"/>
    <hyperlink ref="X486" r:id="rId1408" display="https://twitter.com/#!/4cinsights/status/1102948846433456129"/>
    <hyperlink ref="X487" r:id="rId1409" display="https://twitter.com/#!/4cinsights/status/1110939361615532032"/>
    <hyperlink ref="X488" r:id="rId1410" display="https://twitter.com/#!/4cinsights/status/1112791112345968640"/>
    <hyperlink ref="X489" r:id="rId1411" display="https://twitter.com/#!/4cinsights/status/1115651036608368640"/>
    <hyperlink ref="X490" r:id="rId1412" display="https://twitter.com/#!/4cinsights/status/1118601403218497536"/>
    <hyperlink ref="X491" r:id="rId1413" display="https://twitter.com/#!/aarongoldman/status/1092884265036140547"/>
    <hyperlink ref="X492" r:id="rId1414" display="https://twitter.com/#!/aarongoldman/status/1102753227727089682"/>
    <hyperlink ref="X493" r:id="rId1415" display="https://twitter.com/#!/aarongoldman/status/1118622024979451904"/>
    <hyperlink ref="X494" r:id="rId1416" display="https://twitter.com/#!/lanceneuhauser/status/1093502916864995330"/>
    <hyperlink ref="X495" r:id="rId1417" display="https://twitter.com/#!/lanceneuhauser/status/1111331866668343296"/>
    <hyperlink ref="X496" r:id="rId1418" display="https://twitter.com/#!/4cinsights/status/1091445614901104640"/>
    <hyperlink ref="X497" r:id="rId1419" display="https://twitter.com/#!/4cinsights/status/1093619775304073217"/>
    <hyperlink ref="X498" r:id="rId1420" display="https://twitter.com/#!/4cinsights/status/1095034867388166145"/>
    <hyperlink ref="X499" r:id="rId1421" display="https://twitter.com/#!/4cinsights/status/1096422859285630977"/>
    <hyperlink ref="X500" r:id="rId1422" display="https://twitter.com/#!/4cinsights/status/1099009839144022021"/>
    <hyperlink ref="X501" r:id="rId1423" display="https://twitter.com/#!/4cinsights/status/1100111373508448256"/>
    <hyperlink ref="X502" r:id="rId1424" display="https://twitter.com/#!/4cinsights/status/1101502344976613377"/>
    <hyperlink ref="X503" r:id="rId1425" display="https://twitter.com/#!/4cinsights/status/1102948846433456129"/>
    <hyperlink ref="X504" r:id="rId1426" display="https://twitter.com/#!/4cinsights/status/1104036489678204928"/>
    <hyperlink ref="X505" r:id="rId1427" display="https://twitter.com/#!/4cinsights/status/1106264890883362817"/>
    <hyperlink ref="X506" r:id="rId1428" display="https://twitter.com/#!/4cinsights/status/1109134647609516033"/>
    <hyperlink ref="X507" r:id="rId1429" display="https://twitter.com/#!/4cinsights/status/1111355488199983105"/>
    <hyperlink ref="X508" r:id="rId1430" display="https://twitter.com/#!/4cinsights/status/1113868212154916870"/>
    <hyperlink ref="X509" r:id="rId1431" display="https://twitter.com/#!/4cinsights/status/1115651036608368640"/>
    <hyperlink ref="X510" r:id="rId1432" display="https://twitter.com/#!/4cinsights/status/1115980001738883072"/>
    <hyperlink ref="X511" r:id="rId1433" display="https://twitter.com/#!/4cinsights/status/1116055751276023809"/>
    <hyperlink ref="X512" r:id="rId1434" display="https://twitter.com/#!/4cinsights/status/1116443925995294720"/>
    <hyperlink ref="X513" r:id="rId1435" display="https://twitter.com/#!/aarongoldman/status/1090996928576278529"/>
    <hyperlink ref="X514" r:id="rId1436" display="https://twitter.com/#!/aarongoldman/status/1093188533806870528"/>
    <hyperlink ref="X515" r:id="rId1437" display="https://twitter.com/#!/aarongoldman/status/1093194002994745344"/>
    <hyperlink ref="X516" r:id="rId1438" display="https://twitter.com/#!/aarongoldman/status/1093194002994745344"/>
    <hyperlink ref="X517" r:id="rId1439" display="https://twitter.com/#!/aarongoldman/status/1093525227177422849"/>
    <hyperlink ref="X518" r:id="rId1440" display="https://twitter.com/#!/aarongoldman/status/1093525227177422849"/>
    <hyperlink ref="X519" r:id="rId1441" display="https://twitter.com/#!/aarongoldman/status/1093539733253312513"/>
    <hyperlink ref="X520" r:id="rId1442" display="https://twitter.com/#!/aarongoldman/status/1096087328714559488"/>
    <hyperlink ref="X521" r:id="rId1443" display="https://twitter.com/#!/aarongoldman/status/1096249606550286336"/>
    <hyperlink ref="X522" r:id="rId1444" display="https://twitter.com/#!/aarongoldman/status/1097866399068741632"/>
    <hyperlink ref="X523" r:id="rId1445" display="https://twitter.com/#!/aarongoldman/status/1097866399068741632"/>
    <hyperlink ref="X524" r:id="rId1446" display="https://twitter.com/#!/aarongoldman/status/1098676642904489986"/>
    <hyperlink ref="X525" r:id="rId1447" display="https://twitter.com/#!/aarongoldman/status/1101153526162644992"/>
    <hyperlink ref="X526" r:id="rId1448" display="https://twitter.com/#!/aarongoldman/status/1102753227727089682"/>
    <hyperlink ref="X527" r:id="rId1449" display="https://twitter.com/#!/aarongoldman/status/1103697766285488133"/>
    <hyperlink ref="X528" r:id="rId1450" display="https://twitter.com/#!/aarongoldman/status/1105177285878001665"/>
    <hyperlink ref="X529" r:id="rId1451" display="https://twitter.com/#!/aarongoldman/status/1105275267818422273"/>
    <hyperlink ref="X530" r:id="rId1452" display="https://twitter.com/#!/aarongoldman/status/1106236716212457473"/>
    <hyperlink ref="X531" r:id="rId1453" display="https://twitter.com/#!/aarongoldman/status/1108743067929059331"/>
    <hyperlink ref="X532" r:id="rId1454" display="https://twitter.com/#!/aarongoldman/status/1108881380996509696"/>
    <hyperlink ref="X533" r:id="rId1455" display="https://twitter.com/#!/aarongoldman/status/1108881380996509696"/>
    <hyperlink ref="X534" r:id="rId1456" display="https://twitter.com/#!/aarongoldman/status/1111306616845058049"/>
    <hyperlink ref="X535" r:id="rId1457" display="https://twitter.com/#!/aarongoldman/status/1113812596191322114"/>
    <hyperlink ref="X536" r:id="rId1458" display="https://twitter.com/#!/aarongoldman/status/1115803528168185856"/>
    <hyperlink ref="X537" r:id="rId1459" display="https://twitter.com/#!/aarongoldman/status/1115803528168185856"/>
    <hyperlink ref="X538" r:id="rId1460" display="https://twitter.com/#!/aarongoldman/status/1115931764243955713"/>
    <hyperlink ref="X539" r:id="rId1461" display="https://twitter.com/#!/aarongoldman/status/1115931764243955713"/>
    <hyperlink ref="X540" r:id="rId1462" display="https://twitter.com/#!/aarongoldman/status/1115931764243955713"/>
    <hyperlink ref="X541" r:id="rId1463" display="https://twitter.com/#!/aarongoldman/status/1116442139855065088"/>
    <hyperlink ref="X542" r:id="rId1464" display="https://twitter.com/#!/aarongoldman/status/1118622024979451904"/>
    <hyperlink ref="X543" r:id="rId1465" display="https://twitter.com/#!/aarongoldman/status/1118919297445789696"/>
    <hyperlink ref="X544" r:id="rId1466" display="https://twitter.com/#!/aarongoldman/status/1120439757954326528"/>
    <hyperlink ref="X545" r:id="rId1467" display="https://twitter.com/#!/lanceneuhauser/status/1120456618288844801"/>
    <hyperlink ref="X546" r:id="rId1468" display="https://twitter.com/#!/4cinsights/status/1093524638133637120"/>
    <hyperlink ref="X547" r:id="rId1469" display="https://twitter.com/#!/4cinsights/status/1097862832643891201"/>
    <hyperlink ref="X548" r:id="rId1470" display="https://twitter.com/#!/4cinsights/status/1108731971767881729"/>
    <hyperlink ref="X549" r:id="rId1471" display="https://twitter.com/#!/4cinsights/status/1110296872609107969"/>
    <hyperlink ref="X550" r:id="rId1472" display="https://twitter.com/#!/4cinsights/status/1112791112345968640"/>
    <hyperlink ref="X551" r:id="rId1473" display="https://twitter.com/#!/4cinsights/status/1116055751276023809"/>
    <hyperlink ref="X552" r:id="rId1474" display="https://twitter.com/#!/4cinsights/status/1116432249002627074"/>
    <hyperlink ref="X553" r:id="rId1475" display="https://twitter.com/#!/lanceneuhauser/status/1097690261176619008"/>
    <hyperlink ref="X554" r:id="rId1476" display="https://twitter.com/#!/lanceneuhauser/status/1109147942210940929"/>
    <hyperlink ref="X555" r:id="rId1477" display="https://twitter.com/#!/lanceneuhauser/status/1111331866668343296"/>
    <hyperlink ref="X556" r:id="rId1478" display="https://twitter.com/#!/4cinsights/status/1117126054425104387"/>
    <hyperlink ref="X557" r:id="rId1479" display="https://twitter.com/#!/foundremote/status/1110149622218047490"/>
    <hyperlink ref="X558" r:id="rId1480" display="https://twitter.com/#!/foundremote/status/1116774654394413064"/>
    <hyperlink ref="X559" r:id="rId1481" display="https://twitter.com/#!/foundremote/status/1120681296701870085"/>
    <hyperlink ref="X560" r:id="rId1482" display="https://twitter.com/#!/kerrymflynn/status/1120658912284434432"/>
    <hyperlink ref="X561" r:id="rId1483" display="https://twitter.com/#!/brianlring/status/1120714905173151744"/>
    <hyperlink ref="X562" r:id="rId1484" display="https://twitter.com/#!/4cinsights/status/1115980001738883072"/>
    <hyperlink ref="X563" r:id="rId1485" display="https://twitter.com/#!/progresspartner/status/1120762077990273030"/>
    <hyperlink ref="X564" r:id="rId1486" display="https://twitter.com/#!/4cinsights/status/1115975864741761025"/>
    <hyperlink ref="X565" r:id="rId1487" display="https://twitter.com/#!/4cinsights/status/1115980001738883072"/>
    <hyperlink ref="X566" r:id="rId1488" display="https://twitter.com/#!/4cinsights/status/1115995099140435973"/>
    <hyperlink ref="X567" r:id="rId1489" display="https://twitter.com/#!/4cinsights/status/1116739790559485958"/>
    <hyperlink ref="X568" r:id="rId1490" display="https://twitter.com/#!/progresspartner/status/1120762077990273030"/>
    <hyperlink ref="X569" r:id="rId1491" display="https://twitter.com/#!/progresspartner/status/1120762077990273030"/>
    <hyperlink ref="X570" r:id="rId1492" display="https://twitter.com/#!/4cinsights/status/1092869071161434113"/>
    <hyperlink ref="X571" r:id="rId1493" display="https://twitter.com/#!/4cinsights/status/1093181880512466945"/>
    <hyperlink ref="X572" r:id="rId1494" display="https://twitter.com/#!/4cinsights/status/1116005839419125760"/>
    <hyperlink ref="X573" r:id="rId1495" display="https://twitter.com/#!/mdshahe82431804/status/1120838345016299520"/>
    <hyperlink ref="X574" r:id="rId1496" display="https://twitter.com/#!/mdshahe82431804/status/1120838389777879040"/>
    <hyperlink ref="AZ3" r:id="rId1497" display="https://api.twitter.com/1.1/geo/id/272596500e51c07a.json"/>
    <hyperlink ref="AZ98" r:id="rId1498" display="https://api.twitter.com/1.1/geo/id/765e433145f71368.json"/>
    <hyperlink ref="AZ154" r:id="rId1499" display="https://api.twitter.com/1.1/geo/id/1ef1183ed7056dc1.json"/>
    <hyperlink ref="AZ155" r:id="rId1500" display="https://api.twitter.com/1.1/geo/id/1ef1183ed7056dc1.json"/>
    <hyperlink ref="AZ156" r:id="rId1501" display="https://api.twitter.com/1.1/geo/id/1ef1183ed7056dc1.json"/>
    <hyperlink ref="AZ234" r:id="rId1502" display="https://api.twitter.com/1.1/geo/id/3b77caf94bfc81fe.json"/>
  </hyperlinks>
  <printOptions/>
  <pageMargins left="0.7" right="0.7" top="0.75" bottom="0.75" header="0.3" footer="0.3"/>
  <pageSetup horizontalDpi="600" verticalDpi="600" orientation="portrait" r:id="rId1506"/>
  <legacyDrawing r:id="rId1504"/>
  <tableParts>
    <tablePart r:id="rId15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3281</v>
      </c>
      <c r="B1" s="13" t="s">
        <v>3625</v>
      </c>
      <c r="C1" s="13" t="s">
        <v>3626</v>
      </c>
      <c r="D1" s="13" t="s">
        <v>144</v>
      </c>
      <c r="E1" s="13" t="s">
        <v>3628</v>
      </c>
      <c r="F1" s="13" t="s">
        <v>3629</v>
      </c>
      <c r="G1" s="13" t="s">
        <v>3630</v>
      </c>
    </row>
    <row r="2" spans="1:7" ht="15">
      <c r="A2" s="78" t="s">
        <v>2870</v>
      </c>
      <c r="B2" s="78">
        <v>136</v>
      </c>
      <c r="C2" s="122">
        <v>0.034934497816593885</v>
      </c>
      <c r="D2" s="78" t="s">
        <v>3627</v>
      </c>
      <c r="E2" s="78"/>
      <c r="F2" s="78"/>
      <c r="G2" s="78"/>
    </row>
    <row r="3" spans="1:7" ht="15">
      <c r="A3" s="78" t="s">
        <v>2871</v>
      </c>
      <c r="B3" s="78">
        <v>23</v>
      </c>
      <c r="C3" s="122">
        <v>0.005908040071923966</v>
      </c>
      <c r="D3" s="78" t="s">
        <v>3627</v>
      </c>
      <c r="E3" s="78"/>
      <c r="F3" s="78"/>
      <c r="G3" s="78"/>
    </row>
    <row r="4" spans="1:7" ht="15">
      <c r="A4" s="78" t="s">
        <v>2872</v>
      </c>
      <c r="B4" s="78">
        <v>0</v>
      </c>
      <c r="C4" s="122">
        <v>0</v>
      </c>
      <c r="D4" s="78" t="s">
        <v>3627</v>
      </c>
      <c r="E4" s="78"/>
      <c r="F4" s="78"/>
      <c r="G4" s="78"/>
    </row>
    <row r="5" spans="1:7" ht="15">
      <c r="A5" s="78" t="s">
        <v>2873</v>
      </c>
      <c r="B5" s="78">
        <v>3734</v>
      </c>
      <c r="C5" s="122">
        <v>0.9591574621114822</v>
      </c>
      <c r="D5" s="78" t="s">
        <v>3627</v>
      </c>
      <c r="E5" s="78"/>
      <c r="F5" s="78"/>
      <c r="G5" s="78"/>
    </row>
    <row r="6" spans="1:7" ht="15">
      <c r="A6" s="78" t="s">
        <v>2874</v>
      </c>
      <c r="B6" s="78">
        <v>3893</v>
      </c>
      <c r="C6" s="122">
        <v>1</v>
      </c>
      <c r="D6" s="78" t="s">
        <v>3627</v>
      </c>
      <c r="E6" s="78"/>
      <c r="F6" s="78"/>
      <c r="G6" s="78"/>
    </row>
    <row r="7" spans="1:7" ht="15">
      <c r="A7" s="84" t="s">
        <v>292</v>
      </c>
      <c r="B7" s="84">
        <v>161</v>
      </c>
      <c r="C7" s="123">
        <v>0.008894163119980836</v>
      </c>
      <c r="D7" s="84" t="s">
        <v>3627</v>
      </c>
      <c r="E7" s="84" t="b">
        <v>0</v>
      </c>
      <c r="F7" s="84" t="b">
        <v>0</v>
      </c>
      <c r="G7" s="84" t="b">
        <v>0</v>
      </c>
    </row>
    <row r="8" spans="1:7" ht="15">
      <c r="A8" s="84" t="s">
        <v>2875</v>
      </c>
      <c r="B8" s="84">
        <v>66</v>
      </c>
      <c r="C8" s="123">
        <v>0.014236150134278919</v>
      </c>
      <c r="D8" s="84" t="s">
        <v>3627</v>
      </c>
      <c r="E8" s="84" t="b">
        <v>0</v>
      </c>
      <c r="F8" s="84" t="b">
        <v>0</v>
      </c>
      <c r="G8" s="84" t="b">
        <v>0</v>
      </c>
    </row>
    <row r="9" spans="1:7" ht="15">
      <c r="A9" s="84" t="s">
        <v>303</v>
      </c>
      <c r="B9" s="84">
        <v>40</v>
      </c>
      <c r="C9" s="123">
        <v>0.011436703014868939</v>
      </c>
      <c r="D9" s="84" t="s">
        <v>3627</v>
      </c>
      <c r="E9" s="84" t="b">
        <v>0</v>
      </c>
      <c r="F9" s="84" t="b">
        <v>0</v>
      </c>
      <c r="G9" s="84" t="b">
        <v>0</v>
      </c>
    </row>
    <row r="10" spans="1:7" ht="15">
      <c r="A10" s="84" t="s">
        <v>2876</v>
      </c>
      <c r="B10" s="84">
        <v>32</v>
      </c>
      <c r="C10" s="123">
        <v>0.010506582917564912</v>
      </c>
      <c r="D10" s="84" t="s">
        <v>3627</v>
      </c>
      <c r="E10" s="84" t="b">
        <v>0</v>
      </c>
      <c r="F10" s="84" t="b">
        <v>0</v>
      </c>
      <c r="G10" s="84" t="b">
        <v>0</v>
      </c>
    </row>
    <row r="11" spans="1:7" ht="15">
      <c r="A11" s="84" t="s">
        <v>380</v>
      </c>
      <c r="B11" s="84">
        <v>31</v>
      </c>
      <c r="C11" s="123">
        <v>0.010178252201391007</v>
      </c>
      <c r="D11" s="84" t="s">
        <v>3627</v>
      </c>
      <c r="E11" s="84" t="b">
        <v>0</v>
      </c>
      <c r="F11" s="84" t="b">
        <v>0</v>
      </c>
      <c r="G11" s="84" t="b">
        <v>0</v>
      </c>
    </row>
    <row r="12" spans="1:7" ht="15">
      <c r="A12" s="84" t="s">
        <v>309</v>
      </c>
      <c r="B12" s="84">
        <v>29</v>
      </c>
      <c r="C12" s="123">
        <v>0.00984340961276894</v>
      </c>
      <c r="D12" s="84" t="s">
        <v>3627</v>
      </c>
      <c r="E12" s="84" t="b">
        <v>0</v>
      </c>
      <c r="F12" s="84" t="b">
        <v>0</v>
      </c>
      <c r="G12" s="84" t="b">
        <v>0</v>
      </c>
    </row>
    <row r="13" spans="1:7" ht="15">
      <c r="A13" s="84" t="s">
        <v>2889</v>
      </c>
      <c r="B13" s="84">
        <v>26</v>
      </c>
      <c r="C13" s="123">
        <v>0.009297555322609544</v>
      </c>
      <c r="D13" s="84" t="s">
        <v>3627</v>
      </c>
      <c r="E13" s="84" t="b">
        <v>0</v>
      </c>
      <c r="F13" s="84" t="b">
        <v>0</v>
      </c>
      <c r="G13" s="84" t="b">
        <v>0</v>
      </c>
    </row>
    <row r="14" spans="1:7" ht="15">
      <c r="A14" s="84" t="s">
        <v>2885</v>
      </c>
      <c r="B14" s="84">
        <v>22</v>
      </c>
      <c r="C14" s="123">
        <v>0.008478700386578926</v>
      </c>
      <c r="D14" s="84" t="s">
        <v>3627</v>
      </c>
      <c r="E14" s="84" t="b">
        <v>0</v>
      </c>
      <c r="F14" s="84" t="b">
        <v>0</v>
      </c>
      <c r="G14" s="84" t="b">
        <v>0</v>
      </c>
    </row>
    <row r="15" spans="1:7" ht="15">
      <c r="A15" s="84" t="s">
        <v>3282</v>
      </c>
      <c r="B15" s="84">
        <v>21</v>
      </c>
      <c r="C15" s="123">
        <v>0.008255860894482402</v>
      </c>
      <c r="D15" s="84" t="s">
        <v>3627</v>
      </c>
      <c r="E15" s="84" t="b">
        <v>0</v>
      </c>
      <c r="F15" s="84" t="b">
        <v>0</v>
      </c>
      <c r="G15" s="84" t="b">
        <v>0</v>
      </c>
    </row>
    <row r="16" spans="1:7" ht="15">
      <c r="A16" s="84" t="s">
        <v>381</v>
      </c>
      <c r="B16" s="84">
        <v>20</v>
      </c>
      <c r="C16" s="123">
        <v>0.008025094769227428</v>
      </c>
      <c r="D16" s="84" t="s">
        <v>3627</v>
      </c>
      <c r="E16" s="84" t="b">
        <v>0</v>
      </c>
      <c r="F16" s="84" t="b">
        <v>0</v>
      </c>
      <c r="G16" s="84" t="b">
        <v>0</v>
      </c>
    </row>
    <row r="17" spans="1:7" ht="15">
      <c r="A17" s="84" t="s">
        <v>2890</v>
      </c>
      <c r="B17" s="84">
        <v>20</v>
      </c>
      <c r="C17" s="123">
        <v>0.008025094769227428</v>
      </c>
      <c r="D17" s="84" t="s">
        <v>3627</v>
      </c>
      <c r="E17" s="84" t="b">
        <v>1</v>
      </c>
      <c r="F17" s="84" t="b">
        <v>0</v>
      </c>
      <c r="G17" s="84" t="b">
        <v>0</v>
      </c>
    </row>
    <row r="18" spans="1:7" ht="15">
      <c r="A18" s="84" t="s">
        <v>2891</v>
      </c>
      <c r="B18" s="84">
        <v>19</v>
      </c>
      <c r="C18" s="123">
        <v>0.007786005356249542</v>
      </c>
      <c r="D18" s="84" t="s">
        <v>3627</v>
      </c>
      <c r="E18" s="84" t="b">
        <v>0</v>
      </c>
      <c r="F18" s="84" t="b">
        <v>0</v>
      </c>
      <c r="G18" s="84" t="b">
        <v>0</v>
      </c>
    </row>
    <row r="19" spans="1:7" ht="15">
      <c r="A19" s="84" t="s">
        <v>2892</v>
      </c>
      <c r="B19" s="84">
        <v>19</v>
      </c>
      <c r="C19" s="123">
        <v>0.007786005356249542</v>
      </c>
      <c r="D19" s="84" t="s">
        <v>3627</v>
      </c>
      <c r="E19" s="84" t="b">
        <v>0</v>
      </c>
      <c r="F19" s="84" t="b">
        <v>0</v>
      </c>
      <c r="G19" s="84" t="b">
        <v>0</v>
      </c>
    </row>
    <row r="20" spans="1:7" ht="15">
      <c r="A20" s="84" t="s">
        <v>2882</v>
      </c>
      <c r="B20" s="84">
        <v>18</v>
      </c>
      <c r="C20" s="123">
        <v>0.007709351321861288</v>
      </c>
      <c r="D20" s="84" t="s">
        <v>3627</v>
      </c>
      <c r="E20" s="84" t="b">
        <v>0</v>
      </c>
      <c r="F20" s="84" t="b">
        <v>0</v>
      </c>
      <c r="G20" s="84" t="b">
        <v>0</v>
      </c>
    </row>
    <row r="21" spans="1:7" ht="15">
      <c r="A21" s="84" t="s">
        <v>2878</v>
      </c>
      <c r="B21" s="84">
        <v>18</v>
      </c>
      <c r="C21" s="123">
        <v>0.007538154192723135</v>
      </c>
      <c r="D21" s="84" t="s">
        <v>3627</v>
      </c>
      <c r="E21" s="84" t="b">
        <v>0</v>
      </c>
      <c r="F21" s="84" t="b">
        <v>0</v>
      </c>
      <c r="G21" s="84" t="b">
        <v>0</v>
      </c>
    </row>
    <row r="22" spans="1:7" ht="15">
      <c r="A22" s="84" t="s">
        <v>2893</v>
      </c>
      <c r="B22" s="84">
        <v>17</v>
      </c>
      <c r="C22" s="123">
        <v>0.007281054026202327</v>
      </c>
      <c r="D22" s="84" t="s">
        <v>3627</v>
      </c>
      <c r="E22" s="84" t="b">
        <v>0</v>
      </c>
      <c r="F22" s="84" t="b">
        <v>0</v>
      </c>
      <c r="G22" s="84" t="b">
        <v>0</v>
      </c>
    </row>
    <row r="23" spans="1:7" ht="15">
      <c r="A23" s="84" t="s">
        <v>2879</v>
      </c>
      <c r="B23" s="84">
        <v>16</v>
      </c>
      <c r="C23" s="123">
        <v>0.007014160186312558</v>
      </c>
      <c r="D23" s="84" t="s">
        <v>3627</v>
      </c>
      <c r="E23" s="84" t="b">
        <v>0</v>
      </c>
      <c r="F23" s="84" t="b">
        <v>0</v>
      </c>
      <c r="G23" s="84" t="b">
        <v>0</v>
      </c>
    </row>
    <row r="24" spans="1:7" ht="15">
      <c r="A24" s="84" t="s">
        <v>294</v>
      </c>
      <c r="B24" s="84">
        <v>16</v>
      </c>
      <c r="C24" s="123">
        <v>0.007014160186312558</v>
      </c>
      <c r="D24" s="84" t="s">
        <v>3627</v>
      </c>
      <c r="E24" s="84" t="b">
        <v>0</v>
      </c>
      <c r="F24" s="84" t="b">
        <v>0</v>
      </c>
      <c r="G24" s="84" t="b">
        <v>0</v>
      </c>
    </row>
    <row r="25" spans="1:7" ht="15">
      <c r="A25" s="84" t="s">
        <v>3283</v>
      </c>
      <c r="B25" s="84">
        <v>16</v>
      </c>
      <c r="C25" s="123">
        <v>0.007014160186312558</v>
      </c>
      <c r="D25" s="84" t="s">
        <v>3627</v>
      </c>
      <c r="E25" s="84" t="b">
        <v>0</v>
      </c>
      <c r="F25" s="84" t="b">
        <v>0</v>
      </c>
      <c r="G25" s="84" t="b">
        <v>0</v>
      </c>
    </row>
    <row r="26" spans="1:7" ht="15">
      <c r="A26" s="84" t="s">
        <v>2886</v>
      </c>
      <c r="B26" s="84">
        <v>16</v>
      </c>
      <c r="C26" s="123">
        <v>0.007566967115655626</v>
      </c>
      <c r="D26" s="84" t="s">
        <v>3627</v>
      </c>
      <c r="E26" s="84" t="b">
        <v>0</v>
      </c>
      <c r="F26" s="84" t="b">
        <v>0</v>
      </c>
      <c r="G26" s="84" t="b">
        <v>0</v>
      </c>
    </row>
    <row r="27" spans="1:7" ht="15">
      <c r="A27" s="84" t="s">
        <v>2881</v>
      </c>
      <c r="B27" s="84">
        <v>14</v>
      </c>
      <c r="C27" s="123">
        <v>0.006448458077846328</v>
      </c>
      <c r="D27" s="84" t="s">
        <v>3627</v>
      </c>
      <c r="E27" s="84" t="b">
        <v>0</v>
      </c>
      <c r="F27" s="84" t="b">
        <v>0</v>
      </c>
      <c r="G27" s="84" t="b">
        <v>0</v>
      </c>
    </row>
    <row r="28" spans="1:7" ht="15">
      <c r="A28" s="84" t="s">
        <v>2907</v>
      </c>
      <c r="B28" s="84">
        <v>14</v>
      </c>
      <c r="C28" s="123">
        <v>0.007232286621714271</v>
      </c>
      <c r="D28" s="84" t="s">
        <v>3627</v>
      </c>
      <c r="E28" s="84" t="b">
        <v>1</v>
      </c>
      <c r="F28" s="84" t="b">
        <v>0</v>
      </c>
      <c r="G28" s="84" t="b">
        <v>0</v>
      </c>
    </row>
    <row r="29" spans="1:7" ht="15">
      <c r="A29" s="84" t="s">
        <v>3284</v>
      </c>
      <c r="B29" s="84">
        <v>14</v>
      </c>
      <c r="C29" s="123">
        <v>0.006448458077846328</v>
      </c>
      <c r="D29" s="84" t="s">
        <v>3627</v>
      </c>
      <c r="E29" s="84" t="b">
        <v>0</v>
      </c>
      <c r="F29" s="84" t="b">
        <v>0</v>
      </c>
      <c r="G29" s="84" t="b">
        <v>0</v>
      </c>
    </row>
    <row r="30" spans="1:7" ht="15">
      <c r="A30" s="84" t="s">
        <v>2880</v>
      </c>
      <c r="B30" s="84">
        <v>13</v>
      </c>
      <c r="C30" s="123">
        <v>0.0061481607814701964</v>
      </c>
      <c r="D30" s="84" t="s">
        <v>3627</v>
      </c>
      <c r="E30" s="84" t="b">
        <v>0</v>
      </c>
      <c r="F30" s="84" t="b">
        <v>0</v>
      </c>
      <c r="G30" s="84" t="b">
        <v>0</v>
      </c>
    </row>
    <row r="31" spans="1:7" ht="15">
      <c r="A31" s="84" t="s">
        <v>3285</v>
      </c>
      <c r="B31" s="84">
        <v>13</v>
      </c>
      <c r="C31" s="123">
        <v>0.0061481607814701964</v>
      </c>
      <c r="D31" s="84" t="s">
        <v>3627</v>
      </c>
      <c r="E31" s="84" t="b">
        <v>0</v>
      </c>
      <c r="F31" s="84" t="b">
        <v>0</v>
      </c>
      <c r="G31" s="84" t="b">
        <v>0</v>
      </c>
    </row>
    <row r="32" spans="1:7" ht="15">
      <c r="A32" s="84" t="s">
        <v>308</v>
      </c>
      <c r="B32" s="84">
        <v>13</v>
      </c>
      <c r="C32" s="123">
        <v>0.0061481607814701964</v>
      </c>
      <c r="D32" s="84" t="s">
        <v>3627</v>
      </c>
      <c r="E32" s="84" t="b">
        <v>0</v>
      </c>
      <c r="F32" s="84" t="b">
        <v>0</v>
      </c>
      <c r="G32" s="84" t="b">
        <v>0</v>
      </c>
    </row>
    <row r="33" spans="1:7" ht="15">
      <c r="A33" s="84" t="s">
        <v>3286</v>
      </c>
      <c r="B33" s="84">
        <v>13</v>
      </c>
      <c r="C33" s="123">
        <v>0.0061481607814701964</v>
      </c>
      <c r="D33" s="84" t="s">
        <v>3627</v>
      </c>
      <c r="E33" s="84" t="b">
        <v>0</v>
      </c>
      <c r="F33" s="84" t="b">
        <v>0</v>
      </c>
      <c r="G33" s="84" t="b">
        <v>0</v>
      </c>
    </row>
    <row r="34" spans="1:7" ht="15">
      <c r="A34" s="84" t="s">
        <v>3287</v>
      </c>
      <c r="B34" s="84">
        <v>13</v>
      </c>
      <c r="C34" s="123">
        <v>0.0061481607814701964</v>
      </c>
      <c r="D34" s="84" t="s">
        <v>3627</v>
      </c>
      <c r="E34" s="84" t="b">
        <v>0</v>
      </c>
      <c r="F34" s="84" t="b">
        <v>0</v>
      </c>
      <c r="G34" s="84" t="b">
        <v>0</v>
      </c>
    </row>
    <row r="35" spans="1:7" ht="15">
      <c r="A35" s="84" t="s">
        <v>304</v>
      </c>
      <c r="B35" s="84">
        <v>13</v>
      </c>
      <c r="C35" s="123">
        <v>0.007198388271544376</v>
      </c>
      <c r="D35" s="84" t="s">
        <v>3627</v>
      </c>
      <c r="E35" s="84" t="b">
        <v>0</v>
      </c>
      <c r="F35" s="84" t="b">
        <v>0</v>
      </c>
      <c r="G35" s="84" t="b">
        <v>0</v>
      </c>
    </row>
    <row r="36" spans="1:7" ht="15">
      <c r="A36" s="84" t="s">
        <v>3288</v>
      </c>
      <c r="B36" s="84">
        <v>12</v>
      </c>
      <c r="C36" s="123">
        <v>0.0058350511126461415</v>
      </c>
      <c r="D36" s="84" t="s">
        <v>3627</v>
      </c>
      <c r="E36" s="84" t="b">
        <v>0</v>
      </c>
      <c r="F36" s="84" t="b">
        <v>0</v>
      </c>
      <c r="G36" s="84" t="b">
        <v>0</v>
      </c>
    </row>
    <row r="37" spans="1:7" ht="15">
      <c r="A37" s="84" t="s">
        <v>3289</v>
      </c>
      <c r="B37" s="84">
        <v>12</v>
      </c>
      <c r="C37" s="123">
        <v>0.0058350511126461415</v>
      </c>
      <c r="D37" s="84" t="s">
        <v>3627</v>
      </c>
      <c r="E37" s="84" t="b">
        <v>0</v>
      </c>
      <c r="F37" s="84" t="b">
        <v>0</v>
      </c>
      <c r="G37" s="84" t="b">
        <v>0</v>
      </c>
    </row>
    <row r="38" spans="1:7" ht="15">
      <c r="A38" s="84" t="s">
        <v>3290</v>
      </c>
      <c r="B38" s="84">
        <v>12</v>
      </c>
      <c r="C38" s="123">
        <v>0.0058350511126461415</v>
      </c>
      <c r="D38" s="84" t="s">
        <v>3627</v>
      </c>
      <c r="E38" s="84" t="b">
        <v>0</v>
      </c>
      <c r="F38" s="84" t="b">
        <v>0</v>
      </c>
      <c r="G38" s="84" t="b">
        <v>0</v>
      </c>
    </row>
    <row r="39" spans="1:7" ht="15">
      <c r="A39" s="84" t="s">
        <v>3291</v>
      </c>
      <c r="B39" s="84">
        <v>11</v>
      </c>
      <c r="C39" s="123">
        <v>0.005508058987275591</v>
      </c>
      <c r="D39" s="84" t="s">
        <v>3627</v>
      </c>
      <c r="E39" s="84" t="b">
        <v>0</v>
      </c>
      <c r="F39" s="84" t="b">
        <v>0</v>
      </c>
      <c r="G39" s="84" t="b">
        <v>0</v>
      </c>
    </row>
    <row r="40" spans="1:7" ht="15">
      <c r="A40" s="84" t="s">
        <v>3292</v>
      </c>
      <c r="B40" s="84">
        <v>11</v>
      </c>
      <c r="C40" s="123">
        <v>0.005508058987275591</v>
      </c>
      <c r="D40" s="84" t="s">
        <v>3627</v>
      </c>
      <c r="E40" s="84" t="b">
        <v>0</v>
      </c>
      <c r="F40" s="84" t="b">
        <v>0</v>
      </c>
      <c r="G40" s="84" t="b">
        <v>0</v>
      </c>
    </row>
    <row r="41" spans="1:7" ht="15">
      <c r="A41" s="84" t="s">
        <v>297</v>
      </c>
      <c r="B41" s="84">
        <v>11</v>
      </c>
      <c r="C41" s="123">
        <v>0.005508058987275591</v>
      </c>
      <c r="D41" s="84" t="s">
        <v>3627</v>
      </c>
      <c r="E41" s="84" t="b">
        <v>0</v>
      </c>
      <c r="F41" s="84" t="b">
        <v>0</v>
      </c>
      <c r="G41" s="84" t="b">
        <v>0</v>
      </c>
    </row>
    <row r="42" spans="1:7" ht="15">
      <c r="A42" s="84" t="s">
        <v>3293</v>
      </c>
      <c r="B42" s="84">
        <v>11</v>
      </c>
      <c r="C42" s="123">
        <v>0.005508058987275591</v>
      </c>
      <c r="D42" s="84" t="s">
        <v>3627</v>
      </c>
      <c r="E42" s="84" t="b">
        <v>1</v>
      </c>
      <c r="F42" s="84" t="b">
        <v>0</v>
      </c>
      <c r="G42" s="84" t="b">
        <v>0</v>
      </c>
    </row>
    <row r="43" spans="1:7" ht="15">
      <c r="A43" s="84" t="s">
        <v>3294</v>
      </c>
      <c r="B43" s="84">
        <v>11</v>
      </c>
      <c r="C43" s="123">
        <v>0.005508058987275591</v>
      </c>
      <c r="D43" s="84" t="s">
        <v>3627</v>
      </c>
      <c r="E43" s="84" t="b">
        <v>0</v>
      </c>
      <c r="F43" s="84" t="b">
        <v>0</v>
      </c>
      <c r="G43" s="84" t="b">
        <v>0</v>
      </c>
    </row>
    <row r="44" spans="1:7" ht="15">
      <c r="A44" s="84" t="s">
        <v>2887</v>
      </c>
      <c r="B44" s="84">
        <v>10</v>
      </c>
      <c r="C44" s="123">
        <v>0.0051659190155101935</v>
      </c>
      <c r="D44" s="84" t="s">
        <v>3627</v>
      </c>
      <c r="E44" s="84" t="b">
        <v>0</v>
      </c>
      <c r="F44" s="84" t="b">
        <v>0</v>
      </c>
      <c r="G44" s="84" t="b">
        <v>0</v>
      </c>
    </row>
    <row r="45" spans="1:7" ht="15">
      <c r="A45" s="84" t="s">
        <v>3295</v>
      </c>
      <c r="B45" s="84">
        <v>10</v>
      </c>
      <c r="C45" s="123">
        <v>0.0051659190155101935</v>
      </c>
      <c r="D45" s="84" t="s">
        <v>3627</v>
      </c>
      <c r="E45" s="84" t="b">
        <v>0</v>
      </c>
      <c r="F45" s="84" t="b">
        <v>0</v>
      </c>
      <c r="G45" s="84" t="b">
        <v>0</v>
      </c>
    </row>
    <row r="46" spans="1:7" ht="15">
      <c r="A46" s="84" t="s">
        <v>3296</v>
      </c>
      <c r="B46" s="84">
        <v>10</v>
      </c>
      <c r="C46" s="123">
        <v>0.0051659190155101935</v>
      </c>
      <c r="D46" s="84" t="s">
        <v>3627</v>
      </c>
      <c r="E46" s="84" t="b">
        <v>0</v>
      </c>
      <c r="F46" s="84" t="b">
        <v>0</v>
      </c>
      <c r="G46" s="84" t="b">
        <v>0</v>
      </c>
    </row>
    <row r="47" spans="1:7" ht="15">
      <c r="A47" s="84" t="s">
        <v>305</v>
      </c>
      <c r="B47" s="84">
        <v>10</v>
      </c>
      <c r="C47" s="123">
        <v>0.0051659190155101935</v>
      </c>
      <c r="D47" s="84" t="s">
        <v>3627</v>
      </c>
      <c r="E47" s="84" t="b">
        <v>0</v>
      </c>
      <c r="F47" s="84" t="b">
        <v>0</v>
      </c>
      <c r="G47" s="84" t="b">
        <v>0</v>
      </c>
    </row>
    <row r="48" spans="1:7" ht="15">
      <c r="A48" s="84" t="s">
        <v>2851</v>
      </c>
      <c r="B48" s="84">
        <v>9</v>
      </c>
      <c r="C48" s="123">
        <v>0.0048071115641684</v>
      </c>
      <c r="D48" s="84" t="s">
        <v>3627</v>
      </c>
      <c r="E48" s="84" t="b">
        <v>0</v>
      </c>
      <c r="F48" s="84" t="b">
        <v>0</v>
      </c>
      <c r="G48" s="84" t="b">
        <v>0</v>
      </c>
    </row>
    <row r="49" spans="1:7" ht="15">
      <c r="A49" s="84" t="s">
        <v>3297</v>
      </c>
      <c r="B49" s="84">
        <v>9</v>
      </c>
      <c r="C49" s="123">
        <v>0.0048071115641684</v>
      </c>
      <c r="D49" s="84" t="s">
        <v>3627</v>
      </c>
      <c r="E49" s="84" t="b">
        <v>0</v>
      </c>
      <c r="F49" s="84" t="b">
        <v>0</v>
      </c>
      <c r="G49" s="84" t="b">
        <v>0</v>
      </c>
    </row>
    <row r="50" spans="1:7" ht="15">
      <c r="A50" s="84" t="s">
        <v>2883</v>
      </c>
      <c r="B50" s="84">
        <v>9</v>
      </c>
      <c r="C50" s="123">
        <v>0.0048071115641684</v>
      </c>
      <c r="D50" s="84" t="s">
        <v>3627</v>
      </c>
      <c r="E50" s="84" t="b">
        <v>0</v>
      </c>
      <c r="F50" s="84" t="b">
        <v>0</v>
      </c>
      <c r="G50" s="84" t="b">
        <v>0</v>
      </c>
    </row>
    <row r="51" spans="1:7" ht="15">
      <c r="A51" s="84" t="s">
        <v>3298</v>
      </c>
      <c r="B51" s="84">
        <v>9</v>
      </c>
      <c r="C51" s="123">
        <v>0.0048071115641684</v>
      </c>
      <c r="D51" s="84" t="s">
        <v>3627</v>
      </c>
      <c r="E51" s="84" t="b">
        <v>1</v>
      </c>
      <c r="F51" s="84" t="b">
        <v>0</v>
      </c>
      <c r="G51" s="84" t="b">
        <v>0</v>
      </c>
    </row>
    <row r="52" spans="1:7" ht="15">
      <c r="A52" s="84" t="s">
        <v>3299</v>
      </c>
      <c r="B52" s="84">
        <v>9</v>
      </c>
      <c r="C52" s="123">
        <v>0.0048071115641684</v>
      </c>
      <c r="D52" s="84" t="s">
        <v>3627</v>
      </c>
      <c r="E52" s="84" t="b">
        <v>0</v>
      </c>
      <c r="F52" s="84" t="b">
        <v>0</v>
      </c>
      <c r="G52" s="84" t="b">
        <v>0</v>
      </c>
    </row>
    <row r="53" spans="1:7" ht="15">
      <c r="A53" s="84" t="s">
        <v>2914</v>
      </c>
      <c r="B53" s="84">
        <v>9</v>
      </c>
      <c r="C53" s="123">
        <v>0.0048071115641684</v>
      </c>
      <c r="D53" s="84" t="s">
        <v>3627</v>
      </c>
      <c r="E53" s="84" t="b">
        <v>1</v>
      </c>
      <c r="F53" s="84" t="b">
        <v>0</v>
      </c>
      <c r="G53" s="84" t="b">
        <v>0</v>
      </c>
    </row>
    <row r="54" spans="1:7" ht="15">
      <c r="A54" s="84" t="s">
        <v>3300</v>
      </c>
      <c r="B54" s="84">
        <v>8</v>
      </c>
      <c r="C54" s="123">
        <v>0.004429777397873463</v>
      </c>
      <c r="D54" s="84" t="s">
        <v>3627</v>
      </c>
      <c r="E54" s="84" t="b">
        <v>0</v>
      </c>
      <c r="F54" s="84" t="b">
        <v>0</v>
      </c>
      <c r="G54" s="84" t="b">
        <v>0</v>
      </c>
    </row>
    <row r="55" spans="1:7" ht="15">
      <c r="A55" s="84" t="s">
        <v>3301</v>
      </c>
      <c r="B55" s="84">
        <v>8</v>
      </c>
      <c r="C55" s="123">
        <v>0.004429777397873463</v>
      </c>
      <c r="D55" s="84" t="s">
        <v>3627</v>
      </c>
      <c r="E55" s="84" t="b">
        <v>0</v>
      </c>
      <c r="F55" s="84" t="b">
        <v>0</v>
      </c>
      <c r="G55" s="84" t="b">
        <v>0</v>
      </c>
    </row>
    <row r="56" spans="1:7" ht="15">
      <c r="A56" s="84" t="s">
        <v>3302</v>
      </c>
      <c r="B56" s="84">
        <v>8</v>
      </c>
      <c r="C56" s="123">
        <v>0.004607530492057943</v>
      </c>
      <c r="D56" s="84" t="s">
        <v>3627</v>
      </c>
      <c r="E56" s="84" t="b">
        <v>0</v>
      </c>
      <c r="F56" s="84" t="b">
        <v>0</v>
      </c>
      <c r="G56" s="84" t="b">
        <v>0</v>
      </c>
    </row>
    <row r="57" spans="1:7" ht="15">
      <c r="A57" s="84" t="s">
        <v>3303</v>
      </c>
      <c r="B57" s="84">
        <v>8</v>
      </c>
      <c r="C57" s="123">
        <v>0.004429777397873463</v>
      </c>
      <c r="D57" s="84" t="s">
        <v>3627</v>
      </c>
      <c r="E57" s="84" t="b">
        <v>0</v>
      </c>
      <c r="F57" s="84" t="b">
        <v>0</v>
      </c>
      <c r="G57" s="84" t="b">
        <v>0</v>
      </c>
    </row>
    <row r="58" spans="1:7" ht="15">
      <c r="A58" s="84" t="s">
        <v>3304</v>
      </c>
      <c r="B58" s="84">
        <v>8</v>
      </c>
      <c r="C58" s="123">
        <v>0.004429777397873463</v>
      </c>
      <c r="D58" s="84" t="s">
        <v>3627</v>
      </c>
      <c r="E58" s="84" t="b">
        <v>0</v>
      </c>
      <c r="F58" s="84" t="b">
        <v>0</v>
      </c>
      <c r="G58" s="84" t="b">
        <v>0</v>
      </c>
    </row>
    <row r="59" spans="1:7" ht="15">
      <c r="A59" s="84" t="s">
        <v>3305</v>
      </c>
      <c r="B59" s="84">
        <v>8</v>
      </c>
      <c r="C59" s="123">
        <v>0.004429777397873463</v>
      </c>
      <c r="D59" s="84" t="s">
        <v>3627</v>
      </c>
      <c r="E59" s="84" t="b">
        <v>0</v>
      </c>
      <c r="F59" s="84" t="b">
        <v>0</v>
      </c>
      <c r="G59" s="84" t="b">
        <v>0</v>
      </c>
    </row>
    <row r="60" spans="1:7" ht="15">
      <c r="A60" s="84" t="s">
        <v>3306</v>
      </c>
      <c r="B60" s="84">
        <v>8</v>
      </c>
      <c r="C60" s="123">
        <v>0.004429777397873463</v>
      </c>
      <c r="D60" s="84" t="s">
        <v>3627</v>
      </c>
      <c r="E60" s="84" t="b">
        <v>0</v>
      </c>
      <c r="F60" s="84" t="b">
        <v>0</v>
      </c>
      <c r="G60" s="84" t="b">
        <v>0</v>
      </c>
    </row>
    <row r="61" spans="1:7" ht="15">
      <c r="A61" s="84" t="s">
        <v>395</v>
      </c>
      <c r="B61" s="84">
        <v>8</v>
      </c>
      <c r="C61" s="123">
        <v>0.004429777397873463</v>
      </c>
      <c r="D61" s="84" t="s">
        <v>3627</v>
      </c>
      <c r="E61" s="84" t="b">
        <v>0</v>
      </c>
      <c r="F61" s="84" t="b">
        <v>0</v>
      </c>
      <c r="G61" s="84" t="b">
        <v>0</v>
      </c>
    </row>
    <row r="62" spans="1:7" ht="15">
      <c r="A62" s="84" t="s">
        <v>394</v>
      </c>
      <c r="B62" s="84">
        <v>8</v>
      </c>
      <c r="C62" s="123">
        <v>0.004429777397873463</v>
      </c>
      <c r="D62" s="84" t="s">
        <v>3627</v>
      </c>
      <c r="E62" s="84" t="b">
        <v>0</v>
      </c>
      <c r="F62" s="84" t="b">
        <v>0</v>
      </c>
      <c r="G62" s="84" t="b">
        <v>0</v>
      </c>
    </row>
    <row r="63" spans="1:7" ht="15">
      <c r="A63" s="84" t="s">
        <v>393</v>
      </c>
      <c r="B63" s="84">
        <v>8</v>
      </c>
      <c r="C63" s="123">
        <v>0.004429777397873463</v>
      </c>
      <c r="D63" s="84" t="s">
        <v>3627</v>
      </c>
      <c r="E63" s="84" t="b">
        <v>0</v>
      </c>
      <c r="F63" s="84" t="b">
        <v>0</v>
      </c>
      <c r="G63" s="84" t="b">
        <v>0</v>
      </c>
    </row>
    <row r="64" spans="1:7" ht="15">
      <c r="A64" s="84" t="s">
        <v>3307</v>
      </c>
      <c r="B64" s="84">
        <v>7</v>
      </c>
      <c r="C64" s="123">
        <v>0.004423503452484672</v>
      </c>
      <c r="D64" s="84" t="s">
        <v>3627</v>
      </c>
      <c r="E64" s="84" t="b">
        <v>0</v>
      </c>
      <c r="F64" s="84" t="b">
        <v>0</v>
      </c>
      <c r="G64" s="84" t="b">
        <v>0</v>
      </c>
    </row>
    <row r="65" spans="1:7" ht="15">
      <c r="A65" s="84" t="s">
        <v>3308</v>
      </c>
      <c r="B65" s="84">
        <v>7</v>
      </c>
      <c r="C65" s="123">
        <v>0.0040315891805507</v>
      </c>
      <c r="D65" s="84" t="s">
        <v>3627</v>
      </c>
      <c r="E65" s="84" t="b">
        <v>0</v>
      </c>
      <c r="F65" s="84" t="b">
        <v>0</v>
      </c>
      <c r="G65" s="84" t="b">
        <v>0</v>
      </c>
    </row>
    <row r="66" spans="1:7" ht="15">
      <c r="A66" s="84" t="s">
        <v>3309</v>
      </c>
      <c r="B66" s="84">
        <v>7</v>
      </c>
      <c r="C66" s="123">
        <v>0.0040315891805507</v>
      </c>
      <c r="D66" s="84" t="s">
        <v>3627</v>
      </c>
      <c r="E66" s="84" t="b">
        <v>0</v>
      </c>
      <c r="F66" s="84" t="b">
        <v>0</v>
      </c>
      <c r="G66" s="84" t="b">
        <v>0</v>
      </c>
    </row>
    <row r="67" spans="1:7" ht="15">
      <c r="A67" s="84" t="s">
        <v>3310</v>
      </c>
      <c r="B67" s="84">
        <v>7</v>
      </c>
      <c r="C67" s="123">
        <v>0.0040315891805507</v>
      </c>
      <c r="D67" s="84" t="s">
        <v>3627</v>
      </c>
      <c r="E67" s="84" t="b">
        <v>0</v>
      </c>
      <c r="F67" s="84" t="b">
        <v>0</v>
      </c>
      <c r="G67" s="84" t="b">
        <v>0</v>
      </c>
    </row>
    <row r="68" spans="1:7" ht="15">
      <c r="A68" s="84" t="s">
        <v>3311</v>
      </c>
      <c r="B68" s="84">
        <v>7</v>
      </c>
      <c r="C68" s="123">
        <v>0.0040315891805507</v>
      </c>
      <c r="D68" s="84" t="s">
        <v>3627</v>
      </c>
      <c r="E68" s="84" t="b">
        <v>0</v>
      </c>
      <c r="F68" s="84" t="b">
        <v>0</v>
      </c>
      <c r="G68" s="84" t="b">
        <v>0</v>
      </c>
    </row>
    <row r="69" spans="1:7" ht="15">
      <c r="A69" s="84" t="s">
        <v>244</v>
      </c>
      <c r="B69" s="84">
        <v>7</v>
      </c>
      <c r="C69" s="123">
        <v>0.0040315891805507</v>
      </c>
      <c r="D69" s="84" t="s">
        <v>3627</v>
      </c>
      <c r="E69" s="84" t="b">
        <v>0</v>
      </c>
      <c r="F69" s="84" t="b">
        <v>0</v>
      </c>
      <c r="G69" s="84" t="b">
        <v>0</v>
      </c>
    </row>
    <row r="70" spans="1:7" ht="15">
      <c r="A70" s="84" t="s">
        <v>3312</v>
      </c>
      <c r="B70" s="84">
        <v>7</v>
      </c>
      <c r="C70" s="123">
        <v>0.0040315891805507</v>
      </c>
      <c r="D70" s="84" t="s">
        <v>3627</v>
      </c>
      <c r="E70" s="84" t="b">
        <v>0</v>
      </c>
      <c r="F70" s="84" t="b">
        <v>0</v>
      </c>
      <c r="G70" s="84" t="b">
        <v>0</v>
      </c>
    </row>
    <row r="71" spans="1:7" ht="15">
      <c r="A71" s="84" t="s">
        <v>3313</v>
      </c>
      <c r="B71" s="84">
        <v>7</v>
      </c>
      <c r="C71" s="123">
        <v>0.0040315891805507</v>
      </c>
      <c r="D71" s="84" t="s">
        <v>3627</v>
      </c>
      <c r="E71" s="84" t="b">
        <v>0</v>
      </c>
      <c r="F71" s="84" t="b">
        <v>0</v>
      </c>
      <c r="G71" s="84" t="b">
        <v>0</v>
      </c>
    </row>
    <row r="72" spans="1:7" ht="15">
      <c r="A72" s="84" t="s">
        <v>3314</v>
      </c>
      <c r="B72" s="84">
        <v>7</v>
      </c>
      <c r="C72" s="123">
        <v>0.0040315891805507</v>
      </c>
      <c r="D72" s="84" t="s">
        <v>3627</v>
      </c>
      <c r="E72" s="84" t="b">
        <v>0</v>
      </c>
      <c r="F72" s="84" t="b">
        <v>0</v>
      </c>
      <c r="G72" s="84" t="b">
        <v>0</v>
      </c>
    </row>
    <row r="73" spans="1:7" ht="15">
      <c r="A73" s="84" t="s">
        <v>3315</v>
      </c>
      <c r="B73" s="84">
        <v>7</v>
      </c>
      <c r="C73" s="123">
        <v>0.0040315891805507</v>
      </c>
      <c r="D73" s="84" t="s">
        <v>3627</v>
      </c>
      <c r="E73" s="84" t="b">
        <v>0</v>
      </c>
      <c r="F73" s="84" t="b">
        <v>0</v>
      </c>
      <c r="G73" s="84" t="b">
        <v>0</v>
      </c>
    </row>
    <row r="74" spans="1:7" ht="15">
      <c r="A74" s="84" t="s">
        <v>3316</v>
      </c>
      <c r="B74" s="84">
        <v>7</v>
      </c>
      <c r="C74" s="123">
        <v>0.0040315891805507</v>
      </c>
      <c r="D74" s="84" t="s">
        <v>3627</v>
      </c>
      <c r="E74" s="84" t="b">
        <v>0</v>
      </c>
      <c r="F74" s="84" t="b">
        <v>0</v>
      </c>
      <c r="G74" s="84" t="b">
        <v>0</v>
      </c>
    </row>
    <row r="75" spans="1:7" ht="15">
      <c r="A75" s="84" t="s">
        <v>3317</v>
      </c>
      <c r="B75" s="84">
        <v>7</v>
      </c>
      <c r="C75" s="123">
        <v>0.0040315891805507</v>
      </c>
      <c r="D75" s="84" t="s">
        <v>3627</v>
      </c>
      <c r="E75" s="84" t="b">
        <v>0</v>
      </c>
      <c r="F75" s="84" t="b">
        <v>0</v>
      </c>
      <c r="G75" s="84" t="b">
        <v>0</v>
      </c>
    </row>
    <row r="76" spans="1:7" ht="15">
      <c r="A76" s="84" t="s">
        <v>3318</v>
      </c>
      <c r="B76" s="84">
        <v>7</v>
      </c>
      <c r="C76" s="123">
        <v>0.0040315891805507</v>
      </c>
      <c r="D76" s="84" t="s">
        <v>3627</v>
      </c>
      <c r="E76" s="84" t="b">
        <v>0</v>
      </c>
      <c r="F76" s="84" t="b">
        <v>0</v>
      </c>
      <c r="G76" s="84" t="b">
        <v>0</v>
      </c>
    </row>
    <row r="77" spans="1:7" ht="15">
      <c r="A77" s="84" t="s">
        <v>3319</v>
      </c>
      <c r="B77" s="84">
        <v>7</v>
      </c>
      <c r="C77" s="123">
        <v>0.0040315891805507</v>
      </c>
      <c r="D77" s="84" t="s">
        <v>3627</v>
      </c>
      <c r="E77" s="84" t="b">
        <v>0</v>
      </c>
      <c r="F77" s="84" t="b">
        <v>0</v>
      </c>
      <c r="G77" s="84" t="b">
        <v>0</v>
      </c>
    </row>
    <row r="78" spans="1:7" ht="15">
      <c r="A78" s="84" t="s">
        <v>3320</v>
      </c>
      <c r="B78" s="84">
        <v>6</v>
      </c>
      <c r="C78" s="123">
        <v>0.0040143560269429845</v>
      </c>
      <c r="D78" s="84" t="s">
        <v>3627</v>
      </c>
      <c r="E78" s="84" t="b">
        <v>0</v>
      </c>
      <c r="F78" s="84" t="b">
        <v>0</v>
      </c>
      <c r="G78" s="84" t="b">
        <v>0</v>
      </c>
    </row>
    <row r="79" spans="1:7" ht="15">
      <c r="A79" s="84" t="s">
        <v>3321</v>
      </c>
      <c r="B79" s="84">
        <v>6</v>
      </c>
      <c r="C79" s="123">
        <v>0.0036095485348609587</v>
      </c>
      <c r="D79" s="84" t="s">
        <v>3627</v>
      </c>
      <c r="E79" s="84" t="b">
        <v>0</v>
      </c>
      <c r="F79" s="84" t="b">
        <v>0</v>
      </c>
      <c r="G79" s="84" t="b">
        <v>0</v>
      </c>
    </row>
    <row r="80" spans="1:7" ht="15">
      <c r="A80" s="84" t="s">
        <v>3322</v>
      </c>
      <c r="B80" s="84">
        <v>6</v>
      </c>
      <c r="C80" s="123">
        <v>0.0036095485348609587</v>
      </c>
      <c r="D80" s="84" t="s">
        <v>3627</v>
      </c>
      <c r="E80" s="84" t="b">
        <v>0</v>
      </c>
      <c r="F80" s="84" t="b">
        <v>0</v>
      </c>
      <c r="G80" s="84" t="b">
        <v>0</v>
      </c>
    </row>
    <row r="81" spans="1:7" ht="15">
      <c r="A81" s="84" t="s">
        <v>3323</v>
      </c>
      <c r="B81" s="84">
        <v>6</v>
      </c>
      <c r="C81" s="123">
        <v>0.0036095485348609587</v>
      </c>
      <c r="D81" s="84" t="s">
        <v>3627</v>
      </c>
      <c r="E81" s="84" t="b">
        <v>0</v>
      </c>
      <c r="F81" s="84" t="b">
        <v>0</v>
      </c>
      <c r="G81" s="84" t="b">
        <v>0</v>
      </c>
    </row>
    <row r="82" spans="1:7" ht="15">
      <c r="A82" s="84" t="s">
        <v>3324</v>
      </c>
      <c r="B82" s="84">
        <v>6</v>
      </c>
      <c r="C82" s="123">
        <v>0.0036095485348609587</v>
      </c>
      <c r="D82" s="84" t="s">
        <v>3627</v>
      </c>
      <c r="E82" s="84" t="b">
        <v>0</v>
      </c>
      <c r="F82" s="84" t="b">
        <v>0</v>
      </c>
      <c r="G82" s="84" t="b">
        <v>0</v>
      </c>
    </row>
    <row r="83" spans="1:7" ht="15">
      <c r="A83" s="84" t="s">
        <v>3325</v>
      </c>
      <c r="B83" s="84">
        <v>6</v>
      </c>
      <c r="C83" s="123">
        <v>0.0036095485348609587</v>
      </c>
      <c r="D83" s="84" t="s">
        <v>3627</v>
      </c>
      <c r="E83" s="84" t="b">
        <v>0</v>
      </c>
      <c r="F83" s="84" t="b">
        <v>0</v>
      </c>
      <c r="G83" s="84" t="b">
        <v>0</v>
      </c>
    </row>
    <row r="84" spans="1:7" ht="15">
      <c r="A84" s="84" t="s">
        <v>3326</v>
      </c>
      <c r="B84" s="84">
        <v>6</v>
      </c>
      <c r="C84" s="123">
        <v>0.0036095485348609587</v>
      </c>
      <c r="D84" s="84" t="s">
        <v>3627</v>
      </c>
      <c r="E84" s="84" t="b">
        <v>0</v>
      </c>
      <c r="F84" s="84" t="b">
        <v>0</v>
      </c>
      <c r="G84" s="84" t="b">
        <v>0</v>
      </c>
    </row>
    <row r="85" spans="1:7" ht="15">
      <c r="A85" s="84" t="s">
        <v>3327</v>
      </c>
      <c r="B85" s="84">
        <v>6</v>
      </c>
      <c r="C85" s="123">
        <v>0.0036095485348609587</v>
      </c>
      <c r="D85" s="84" t="s">
        <v>3627</v>
      </c>
      <c r="E85" s="84" t="b">
        <v>0</v>
      </c>
      <c r="F85" s="84" t="b">
        <v>0</v>
      </c>
      <c r="G85" s="84" t="b">
        <v>0</v>
      </c>
    </row>
    <row r="86" spans="1:7" ht="15">
      <c r="A86" s="84" t="s">
        <v>3328</v>
      </c>
      <c r="B86" s="84">
        <v>6</v>
      </c>
      <c r="C86" s="123">
        <v>0.0036095485348609587</v>
      </c>
      <c r="D86" s="84" t="s">
        <v>3627</v>
      </c>
      <c r="E86" s="84" t="b">
        <v>1</v>
      </c>
      <c r="F86" s="84" t="b">
        <v>0</v>
      </c>
      <c r="G86" s="84" t="b">
        <v>0</v>
      </c>
    </row>
    <row r="87" spans="1:7" ht="15">
      <c r="A87" s="84" t="s">
        <v>3329</v>
      </c>
      <c r="B87" s="84">
        <v>6</v>
      </c>
      <c r="C87" s="123">
        <v>0.0036095485348609587</v>
      </c>
      <c r="D87" s="84" t="s">
        <v>3627</v>
      </c>
      <c r="E87" s="84" t="b">
        <v>0</v>
      </c>
      <c r="F87" s="84" t="b">
        <v>0</v>
      </c>
      <c r="G87" s="84" t="b">
        <v>0</v>
      </c>
    </row>
    <row r="88" spans="1:7" ht="15">
      <c r="A88" s="84" t="s">
        <v>3330</v>
      </c>
      <c r="B88" s="84">
        <v>6</v>
      </c>
      <c r="C88" s="123">
        <v>0.0036095485348609587</v>
      </c>
      <c r="D88" s="84" t="s">
        <v>3627</v>
      </c>
      <c r="E88" s="84" t="b">
        <v>0</v>
      </c>
      <c r="F88" s="84" t="b">
        <v>0</v>
      </c>
      <c r="G88" s="84" t="b">
        <v>0</v>
      </c>
    </row>
    <row r="89" spans="1:7" ht="15">
      <c r="A89" s="84" t="s">
        <v>3331</v>
      </c>
      <c r="B89" s="84">
        <v>6</v>
      </c>
      <c r="C89" s="123">
        <v>0.0036095485348609587</v>
      </c>
      <c r="D89" s="84" t="s">
        <v>3627</v>
      </c>
      <c r="E89" s="84" t="b">
        <v>0</v>
      </c>
      <c r="F89" s="84" t="b">
        <v>0</v>
      </c>
      <c r="G89" s="84" t="b">
        <v>0</v>
      </c>
    </row>
    <row r="90" spans="1:7" ht="15">
      <c r="A90" s="84" t="s">
        <v>3332</v>
      </c>
      <c r="B90" s="84">
        <v>6</v>
      </c>
      <c r="C90" s="123">
        <v>0.0036095485348609587</v>
      </c>
      <c r="D90" s="84" t="s">
        <v>3627</v>
      </c>
      <c r="E90" s="84" t="b">
        <v>0</v>
      </c>
      <c r="F90" s="84" t="b">
        <v>0</v>
      </c>
      <c r="G90" s="84" t="b">
        <v>0</v>
      </c>
    </row>
    <row r="91" spans="1:7" ht="15">
      <c r="A91" s="84" t="s">
        <v>3333</v>
      </c>
      <c r="B91" s="84">
        <v>6</v>
      </c>
      <c r="C91" s="123">
        <v>0.0036095485348609587</v>
      </c>
      <c r="D91" s="84" t="s">
        <v>3627</v>
      </c>
      <c r="E91" s="84" t="b">
        <v>0</v>
      </c>
      <c r="F91" s="84" t="b">
        <v>0</v>
      </c>
      <c r="G91" s="84" t="b">
        <v>0</v>
      </c>
    </row>
    <row r="92" spans="1:7" ht="15">
      <c r="A92" s="84" t="s">
        <v>3334</v>
      </c>
      <c r="B92" s="84">
        <v>6</v>
      </c>
      <c r="C92" s="123">
        <v>0.0036095485348609587</v>
      </c>
      <c r="D92" s="84" t="s">
        <v>3627</v>
      </c>
      <c r="E92" s="84" t="b">
        <v>0</v>
      </c>
      <c r="F92" s="84" t="b">
        <v>0</v>
      </c>
      <c r="G92" s="84" t="b">
        <v>0</v>
      </c>
    </row>
    <row r="93" spans="1:7" ht="15">
      <c r="A93" s="84" t="s">
        <v>3335</v>
      </c>
      <c r="B93" s="84">
        <v>6</v>
      </c>
      <c r="C93" s="123">
        <v>0.0036095485348609587</v>
      </c>
      <c r="D93" s="84" t="s">
        <v>3627</v>
      </c>
      <c r="E93" s="84" t="b">
        <v>0</v>
      </c>
      <c r="F93" s="84" t="b">
        <v>0</v>
      </c>
      <c r="G93" s="84" t="b">
        <v>0</v>
      </c>
    </row>
    <row r="94" spans="1:7" ht="15">
      <c r="A94" s="84" t="s">
        <v>3336</v>
      </c>
      <c r="B94" s="84">
        <v>6</v>
      </c>
      <c r="C94" s="123">
        <v>0.0036095485348609587</v>
      </c>
      <c r="D94" s="84" t="s">
        <v>3627</v>
      </c>
      <c r="E94" s="84" t="b">
        <v>0</v>
      </c>
      <c r="F94" s="84" t="b">
        <v>0</v>
      </c>
      <c r="G94" s="84" t="b">
        <v>0</v>
      </c>
    </row>
    <row r="95" spans="1:7" ht="15">
      <c r="A95" s="84" t="s">
        <v>3337</v>
      </c>
      <c r="B95" s="84">
        <v>6</v>
      </c>
      <c r="C95" s="123">
        <v>0.0037915743878440046</v>
      </c>
      <c r="D95" s="84" t="s">
        <v>3627</v>
      </c>
      <c r="E95" s="84" t="b">
        <v>0</v>
      </c>
      <c r="F95" s="84" t="b">
        <v>0</v>
      </c>
      <c r="G95" s="84" t="b">
        <v>0</v>
      </c>
    </row>
    <row r="96" spans="1:7" ht="15">
      <c r="A96" s="84" t="s">
        <v>353</v>
      </c>
      <c r="B96" s="84">
        <v>6</v>
      </c>
      <c r="C96" s="123">
        <v>0.0036095485348609587</v>
      </c>
      <c r="D96" s="84" t="s">
        <v>3627</v>
      </c>
      <c r="E96" s="84" t="b">
        <v>0</v>
      </c>
      <c r="F96" s="84" t="b">
        <v>0</v>
      </c>
      <c r="G96" s="84" t="b">
        <v>0</v>
      </c>
    </row>
    <row r="97" spans="1:7" ht="15">
      <c r="A97" s="84" t="s">
        <v>307</v>
      </c>
      <c r="B97" s="84">
        <v>6</v>
      </c>
      <c r="C97" s="123">
        <v>0.0036095485348609587</v>
      </c>
      <c r="D97" s="84" t="s">
        <v>3627</v>
      </c>
      <c r="E97" s="84" t="b">
        <v>0</v>
      </c>
      <c r="F97" s="84" t="b">
        <v>0</v>
      </c>
      <c r="G97" s="84" t="b">
        <v>0</v>
      </c>
    </row>
    <row r="98" spans="1:7" ht="15">
      <c r="A98" s="84" t="s">
        <v>352</v>
      </c>
      <c r="B98" s="84">
        <v>6</v>
      </c>
      <c r="C98" s="123">
        <v>0.0036095485348609587</v>
      </c>
      <c r="D98" s="84" t="s">
        <v>3627</v>
      </c>
      <c r="E98" s="84" t="b">
        <v>0</v>
      </c>
      <c r="F98" s="84" t="b">
        <v>0</v>
      </c>
      <c r="G98" s="84" t="b">
        <v>0</v>
      </c>
    </row>
    <row r="99" spans="1:7" ht="15">
      <c r="A99" s="84" t="s">
        <v>306</v>
      </c>
      <c r="B99" s="84">
        <v>6</v>
      </c>
      <c r="C99" s="123">
        <v>0.0036095485348609587</v>
      </c>
      <c r="D99" s="84" t="s">
        <v>3627</v>
      </c>
      <c r="E99" s="84" t="b">
        <v>0</v>
      </c>
      <c r="F99" s="84" t="b">
        <v>0</v>
      </c>
      <c r="G99" s="84" t="b">
        <v>0</v>
      </c>
    </row>
    <row r="100" spans="1:7" ht="15">
      <c r="A100" s="84" t="s">
        <v>351</v>
      </c>
      <c r="B100" s="84">
        <v>6</v>
      </c>
      <c r="C100" s="123">
        <v>0.0036095485348609587</v>
      </c>
      <c r="D100" s="84" t="s">
        <v>3627</v>
      </c>
      <c r="E100" s="84" t="b">
        <v>0</v>
      </c>
      <c r="F100" s="84" t="b">
        <v>0</v>
      </c>
      <c r="G100" s="84" t="b">
        <v>0</v>
      </c>
    </row>
    <row r="101" spans="1:7" ht="15">
      <c r="A101" s="84" t="s">
        <v>350</v>
      </c>
      <c r="B101" s="84">
        <v>6</v>
      </c>
      <c r="C101" s="123">
        <v>0.0036095485348609587</v>
      </c>
      <c r="D101" s="84" t="s">
        <v>3627</v>
      </c>
      <c r="E101" s="84" t="b">
        <v>0</v>
      </c>
      <c r="F101" s="84" t="b">
        <v>0</v>
      </c>
      <c r="G101" s="84" t="b">
        <v>0</v>
      </c>
    </row>
    <row r="102" spans="1:7" ht="15">
      <c r="A102" s="84" t="s">
        <v>349</v>
      </c>
      <c r="B102" s="84">
        <v>6</v>
      </c>
      <c r="C102" s="123">
        <v>0.0036095485348609587</v>
      </c>
      <c r="D102" s="84" t="s">
        <v>3627</v>
      </c>
      <c r="E102" s="84" t="b">
        <v>0</v>
      </c>
      <c r="F102" s="84" t="b">
        <v>0</v>
      </c>
      <c r="G102" s="84" t="b">
        <v>0</v>
      </c>
    </row>
    <row r="103" spans="1:7" ht="15">
      <c r="A103" s="84" t="s">
        <v>348</v>
      </c>
      <c r="B103" s="84">
        <v>6</v>
      </c>
      <c r="C103" s="123">
        <v>0.0036095485348609587</v>
      </c>
      <c r="D103" s="84" t="s">
        <v>3627</v>
      </c>
      <c r="E103" s="84" t="b">
        <v>0</v>
      </c>
      <c r="F103" s="84" t="b">
        <v>0</v>
      </c>
      <c r="G103" s="84" t="b">
        <v>0</v>
      </c>
    </row>
    <row r="104" spans="1:7" ht="15">
      <c r="A104" s="84" t="s">
        <v>347</v>
      </c>
      <c r="B104" s="84">
        <v>6</v>
      </c>
      <c r="C104" s="123">
        <v>0.0036095485348609587</v>
      </c>
      <c r="D104" s="84" t="s">
        <v>3627</v>
      </c>
      <c r="E104" s="84" t="b">
        <v>0</v>
      </c>
      <c r="F104" s="84" t="b">
        <v>0</v>
      </c>
      <c r="G104" s="84" t="b">
        <v>0</v>
      </c>
    </row>
    <row r="105" spans="1:7" ht="15">
      <c r="A105" s="84" t="s">
        <v>346</v>
      </c>
      <c r="B105" s="84">
        <v>6</v>
      </c>
      <c r="C105" s="123">
        <v>0.0036095485348609587</v>
      </c>
      <c r="D105" s="84" t="s">
        <v>3627</v>
      </c>
      <c r="E105" s="84" t="b">
        <v>0</v>
      </c>
      <c r="F105" s="84" t="b">
        <v>0</v>
      </c>
      <c r="G105" s="84" t="b">
        <v>0</v>
      </c>
    </row>
    <row r="106" spans="1:7" ht="15">
      <c r="A106" s="84" t="s">
        <v>3338</v>
      </c>
      <c r="B106" s="84">
        <v>5</v>
      </c>
      <c r="C106" s="123">
        <v>0.003159645323203337</v>
      </c>
      <c r="D106" s="84" t="s">
        <v>3627</v>
      </c>
      <c r="E106" s="84" t="b">
        <v>0</v>
      </c>
      <c r="F106" s="84" t="b">
        <v>0</v>
      </c>
      <c r="G106" s="84" t="b">
        <v>0</v>
      </c>
    </row>
    <row r="107" spans="1:7" ht="15">
      <c r="A107" s="84" t="s">
        <v>3339</v>
      </c>
      <c r="B107" s="84">
        <v>5</v>
      </c>
      <c r="C107" s="123">
        <v>0.003159645323203337</v>
      </c>
      <c r="D107" s="84" t="s">
        <v>3627</v>
      </c>
      <c r="E107" s="84" t="b">
        <v>0</v>
      </c>
      <c r="F107" s="84" t="b">
        <v>0</v>
      </c>
      <c r="G107" s="84" t="b">
        <v>0</v>
      </c>
    </row>
    <row r="108" spans="1:7" ht="15">
      <c r="A108" s="84" t="s">
        <v>3340</v>
      </c>
      <c r="B108" s="84">
        <v>5</v>
      </c>
      <c r="C108" s="123">
        <v>0.003159645323203337</v>
      </c>
      <c r="D108" s="84" t="s">
        <v>3627</v>
      </c>
      <c r="E108" s="84" t="b">
        <v>0</v>
      </c>
      <c r="F108" s="84" t="b">
        <v>0</v>
      </c>
      <c r="G108" s="84" t="b">
        <v>0</v>
      </c>
    </row>
    <row r="109" spans="1:7" ht="15">
      <c r="A109" s="84" t="s">
        <v>3341</v>
      </c>
      <c r="B109" s="84">
        <v>5</v>
      </c>
      <c r="C109" s="123">
        <v>0.003345296689119154</v>
      </c>
      <c r="D109" s="84" t="s">
        <v>3627</v>
      </c>
      <c r="E109" s="84" t="b">
        <v>0</v>
      </c>
      <c r="F109" s="84" t="b">
        <v>0</v>
      </c>
      <c r="G109" s="84" t="b">
        <v>0</v>
      </c>
    </row>
    <row r="110" spans="1:7" ht="15">
      <c r="A110" s="84" t="s">
        <v>3342</v>
      </c>
      <c r="B110" s="84">
        <v>5</v>
      </c>
      <c r="C110" s="123">
        <v>0.003159645323203337</v>
      </c>
      <c r="D110" s="84" t="s">
        <v>3627</v>
      </c>
      <c r="E110" s="84" t="b">
        <v>0</v>
      </c>
      <c r="F110" s="84" t="b">
        <v>0</v>
      </c>
      <c r="G110" s="84" t="b">
        <v>0</v>
      </c>
    </row>
    <row r="111" spans="1:7" ht="15">
      <c r="A111" s="84" t="s">
        <v>3343</v>
      </c>
      <c r="B111" s="84">
        <v>5</v>
      </c>
      <c r="C111" s="123">
        <v>0.003159645323203337</v>
      </c>
      <c r="D111" s="84" t="s">
        <v>3627</v>
      </c>
      <c r="E111" s="84" t="b">
        <v>0</v>
      </c>
      <c r="F111" s="84" t="b">
        <v>0</v>
      </c>
      <c r="G111" s="84" t="b">
        <v>0</v>
      </c>
    </row>
    <row r="112" spans="1:7" ht="15">
      <c r="A112" s="84" t="s">
        <v>3344</v>
      </c>
      <c r="B112" s="84">
        <v>5</v>
      </c>
      <c r="C112" s="123">
        <v>0.003159645323203337</v>
      </c>
      <c r="D112" s="84" t="s">
        <v>3627</v>
      </c>
      <c r="E112" s="84" t="b">
        <v>0</v>
      </c>
      <c r="F112" s="84" t="b">
        <v>0</v>
      </c>
      <c r="G112" s="84" t="b">
        <v>0</v>
      </c>
    </row>
    <row r="113" spans="1:7" ht="15">
      <c r="A113" s="84" t="s">
        <v>416</v>
      </c>
      <c r="B113" s="84">
        <v>5</v>
      </c>
      <c r="C113" s="123">
        <v>0.003159645323203337</v>
      </c>
      <c r="D113" s="84" t="s">
        <v>3627</v>
      </c>
      <c r="E113" s="84" t="b">
        <v>0</v>
      </c>
      <c r="F113" s="84" t="b">
        <v>0</v>
      </c>
      <c r="G113" s="84" t="b">
        <v>0</v>
      </c>
    </row>
    <row r="114" spans="1:7" ht="15">
      <c r="A114" s="84" t="s">
        <v>3345</v>
      </c>
      <c r="B114" s="84">
        <v>5</v>
      </c>
      <c r="C114" s="123">
        <v>0.003159645323203337</v>
      </c>
      <c r="D114" s="84" t="s">
        <v>3627</v>
      </c>
      <c r="E114" s="84" t="b">
        <v>0</v>
      </c>
      <c r="F114" s="84" t="b">
        <v>0</v>
      </c>
      <c r="G114" s="84" t="b">
        <v>0</v>
      </c>
    </row>
    <row r="115" spans="1:7" ht="15">
      <c r="A115" s="84" t="s">
        <v>288</v>
      </c>
      <c r="B115" s="84">
        <v>5</v>
      </c>
      <c r="C115" s="123">
        <v>0.003159645323203337</v>
      </c>
      <c r="D115" s="84" t="s">
        <v>3627</v>
      </c>
      <c r="E115" s="84" t="b">
        <v>0</v>
      </c>
      <c r="F115" s="84" t="b">
        <v>0</v>
      </c>
      <c r="G115" s="84" t="b">
        <v>0</v>
      </c>
    </row>
    <row r="116" spans="1:7" ht="15">
      <c r="A116" s="84" t="s">
        <v>3346</v>
      </c>
      <c r="B116" s="84">
        <v>5</v>
      </c>
      <c r="C116" s="123">
        <v>0.003159645323203337</v>
      </c>
      <c r="D116" s="84" t="s">
        <v>3627</v>
      </c>
      <c r="E116" s="84" t="b">
        <v>0</v>
      </c>
      <c r="F116" s="84" t="b">
        <v>0</v>
      </c>
      <c r="G116" s="84" t="b">
        <v>0</v>
      </c>
    </row>
    <row r="117" spans="1:7" ht="15">
      <c r="A117" s="84" t="s">
        <v>3347</v>
      </c>
      <c r="B117" s="84">
        <v>5</v>
      </c>
      <c r="C117" s="123">
        <v>0.003159645323203337</v>
      </c>
      <c r="D117" s="84" t="s">
        <v>3627</v>
      </c>
      <c r="E117" s="84" t="b">
        <v>1</v>
      </c>
      <c r="F117" s="84" t="b">
        <v>0</v>
      </c>
      <c r="G117" s="84" t="b">
        <v>0</v>
      </c>
    </row>
    <row r="118" spans="1:7" ht="15">
      <c r="A118" s="84" t="s">
        <v>3348</v>
      </c>
      <c r="B118" s="84">
        <v>5</v>
      </c>
      <c r="C118" s="123">
        <v>0.003345296689119154</v>
      </c>
      <c r="D118" s="84" t="s">
        <v>3627</v>
      </c>
      <c r="E118" s="84" t="b">
        <v>0</v>
      </c>
      <c r="F118" s="84" t="b">
        <v>0</v>
      </c>
      <c r="G118" s="84" t="b">
        <v>0</v>
      </c>
    </row>
    <row r="119" spans="1:7" ht="15">
      <c r="A119" s="84" t="s">
        <v>3349</v>
      </c>
      <c r="B119" s="84">
        <v>5</v>
      </c>
      <c r="C119" s="123">
        <v>0.003159645323203337</v>
      </c>
      <c r="D119" s="84" t="s">
        <v>3627</v>
      </c>
      <c r="E119" s="84" t="b">
        <v>0</v>
      </c>
      <c r="F119" s="84" t="b">
        <v>0</v>
      </c>
      <c r="G119" s="84" t="b">
        <v>0</v>
      </c>
    </row>
    <row r="120" spans="1:7" ht="15">
      <c r="A120" s="84" t="s">
        <v>2908</v>
      </c>
      <c r="B120" s="84">
        <v>5</v>
      </c>
      <c r="C120" s="123">
        <v>0.003159645323203337</v>
      </c>
      <c r="D120" s="84" t="s">
        <v>3627</v>
      </c>
      <c r="E120" s="84" t="b">
        <v>0</v>
      </c>
      <c r="F120" s="84" t="b">
        <v>0</v>
      </c>
      <c r="G120" s="84" t="b">
        <v>0</v>
      </c>
    </row>
    <row r="121" spans="1:7" ht="15">
      <c r="A121" s="84" t="s">
        <v>3350</v>
      </c>
      <c r="B121" s="84">
        <v>5</v>
      </c>
      <c r="C121" s="123">
        <v>0.003159645323203337</v>
      </c>
      <c r="D121" s="84" t="s">
        <v>3627</v>
      </c>
      <c r="E121" s="84" t="b">
        <v>1</v>
      </c>
      <c r="F121" s="84" t="b">
        <v>0</v>
      </c>
      <c r="G121" s="84" t="b">
        <v>0</v>
      </c>
    </row>
    <row r="122" spans="1:7" ht="15">
      <c r="A122" s="84" t="s">
        <v>3351</v>
      </c>
      <c r="B122" s="84">
        <v>5</v>
      </c>
      <c r="C122" s="123">
        <v>0.003159645323203337</v>
      </c>
      <c r="D122" s="84" t="s">
        <v>3627</v>
      </c>
      <c r="E122" s="84" t="b">
        <v>0</v>
      </c>
      <c r="F122" s="84" t="b">
        <v>0</v>
      </c>
      <c r="G122" s="84" t="b">
        <v>0</v>
      </c>
    </row>
    <row r="123" spans="1:7" ht="15">
      <c r="A123" s="84" t="s">
        <v>3352</v>
      </c>
      <c r="B123" s="84">
        <v>5</v>
      </c>
      <c r="C123" s="123">
        <v>0.003159645323203337</v>
      </c>
      <c r="D123" s="84" t="s">
        <v>3627</v>
      </c>
      <c r="E123" s="84" t="b">
        <v>0</v>
      </c>
      <c r="F123" s="84" t="b">
        <v>0</v>
      </c>
      <c r="G123" s="84" t="b">
        <v>0</v>
      </c>
    </row>
    <row r="124" spans="1:7" ht="15">
      <c r="A124" s="84" t="s">
        <v>3353</v>
      </c>
      <c r="B124" s="84">
        <v>5</v>
      </c>
      <c r="C124" s="123">
        <v>0.003159645323203337</v>
      </c>
      <c r="D124" s="84" t="s">
        <v>3627</v>
      </c>
      <c r="E124" s="84" t="b">
        <v>0</v>
      </c>
      <c r="F124" s="84" t="b">
        <v>0</v>
      </c>
      <c r="G124" s="84" t="b">
        <v>0</v>
      </c>
    </row>
    <row r="125" spans="1:7" ht="15">
      <c r="A125" s="84" t="s">
        <v>3354</v>
      </c>
      <c r="B125" s="84">
        <v>5</v>
      </c>
      <c r="C125" s="123">
        <v>0.003159645323203337</v>
      </c>
      <c r="D125" s="84" t="s">
        <v>3627</v>
      </c>
      <c r="E125" s="84" t="b">
        <v>0</v>
      </c>
      <c r="F125" s="84" t="b">
        <v>0</v>
      </c>
      <c r="G125" s="84" t="b">
        <v>0</v>
      </c>
    </row>
    <row r="126" spans="1:7" ht="15">
      <c r="A126" s="84" t="s">
        <v>3355</v>
      </c>
      <c r="B126" s="84">
        <v>5</v>
      </c>
      <c r="C126" s="123">
        <v>0.003159645323203337</v>
      </c>
      <c r="D126" s="84" t="s">
        <v>3627</v>
      </c>
      <c r="E126" s="84" t="b">
        <v>0</v>
      </c>
      <c r="F126" s="84" t="b">
        <v>0</v>
      </c>
      <c r="G126" s="84" t="b">
        <v>0</v>
      </c>
    </row>
    <row r="127" spans="1:7" ht="15">
      <c r="A127" s="84" t="s">
        <v>3356</v>
      </c>
      <c r="B127" s="84">
        <v>5</v>
      </c>
      <c r="C127" s="123">
        <v>0.003159645323203337</v>
      </c>
      <c r="D127" s="84" t="s">
        <v>3627</v>
      </c>
      <c r="E127" s="84" t="b">
        <v>0</v>
      </c>
      <c r="F127" s="84" t="b">
        <v>0</v>
      </c>
      <c r="G127" s="84" t="b">
        <v>0</v>
      </c>
    </row>
    <row r="128" spans="1:7" ht="15">
      <c r="A128" s="84" t="s">
        <v>3357</v>
      </c>
      <c r="B128" s="84">
        <v>5</v>
      </c>
      <c r="C128" s="123">
        <v>0.003159645323203337</v>
      </c>
      <c r="D128" s="84" t="s">
        <v>3627</v>
      </c>
      <c r="E128" s="84" t="b">
        <v>0</v>
      </c>
      <c r="F128" s="84" t="b">
        <v>0</v>
      </c>
      <c r="G128" s="84" t="b">
        <v>0</v>
      </c>
    </row>
    <row r="129" spans="1:7" ht="15">
      <c r="A129" s="84" t="s">
        <v>3358</v>
      </c>
      <c r="B129" s="84">
        <v>5</v>
      </c>
      <c r="C129" s="123">
        <v>0.003159645323203337</v>
      </c>
      <c r="D129" s="84" t="s">
        <v>3627</v>
      </c>
      <c r="E129" s="84" t="b">
        <v>0</v>
      </c>
      <c r="F129" s="84" t="b">
        <v>0</v>
      </c>
      <c r="G129" s="84" t="b">
        <v>0</v>
      </c>
    </row>
    <row r="130" spans="1:7" ht="15">
      <c r="A130" s="84" t="s">
        <v>315</v>
      </c>
      <c r="B130" s="84">
        <v>5</v>
      </c>
      <c r="C130" s="123">
        <v>0.003159645323203337</v>
      </c>
      <c r="D130" s="84" t="s">
        <v>3627</v>
      </c>
      <c r="E130" s="84" t="b">
        <v>0</v>
      </c>
      <c r="F130" s="84" t="b">
        <v>0</v>
      </c>
      <c r="G130" s="84" t="b">
        <v>0</v>
      </c>
    </row>
    <row r="131" spans="1:7" ht="15">
      <c r="A131" s="84" t="s">
        <v>3359</v>
      </c>
      <c r="B131" s="84">
        <v>5</v>
      </c>
      <c r="C131" s="123">
        <v>0.003159645323203337</v>
      </c>
      <c r="D131" s="84" t="s">
        <v>3627</v>
      </c>
      <c r="E131" s="84" t="b">
        <v>0</v>
      </c>
      <c r="F131" s="84" t="b">
        <v>0</v>
      </c>
      <c r="G131" s="84" t="b">
        <v>0</v>
      </c>
    </row>
    <row r="132" spans="1:7" ht="15">
      <c r="A132" s="84" t="s">
        <v>3360</v>
      </c>
      <c r="B132" s="84">
        <v>5</v>
      </c>
      <c r="C132" s="123">
        <v>0.003159645323203337</v>
      </c>
      <c r="D132" s="84" t="s">
        <v>3627</v>
      </c>
      <c r="E132" s="84" t="b">
        <v>0</v>
      </c>
      <c r="F132" s="84" t="b">
        <v>0</v>
      </c>
      <c r="G132" s="84" t="b">
        <v>0</v>
      </c>
    </row>
    <row r="133" spans="1:7" ht="15">
      <c r="A133" s="84" t="s">
        <v>273</v>
      </c>
      <c r="B133" s="84">
        <v>5</v>
      </c>
      <c r="C133" s="123">
        <v>0.003159645323203337</v>
      </c>
      <c r="D133" s="84" t="s">
        <v>3627</v>
      </c>
      <c r="E133" s="84" t="b">
        <v>0</v>
      </c>
      <c r="F133" s="84" t="b">
        <v>0</v>
      </c>
      <c r="G133" s="84" t="b">
        <v>0</v>
      </c>
    </row>
    <row r="134" spans="1:7" ht="15">
      <c r="A134" s="84" t="s">
        <v>3361</v>
      </c>
      <c r="B134" s="84">
        <v>5</v>
      </c>
      <c r="C134" s="123">
        <v>0.003159645323203337</v>
      </c>
      <c r="D134" s="84" t="s">
        <v>3627</v>
      </c>
      <c r="E134" s="84" t="b">
        <v>0</v>
      </c>
      <c r="F134" s="84" t="b">
        <v>0</v>
      </c>
      <c r="G134" s="84" t="b">
        <v>0</v>
      </c>
    </row>
    <row r="135" spans="1:7" ht="15">
      <c r="A135" s="84" t="s">
        <v>3362</v>
      </c>
      <c r="B135" s="84">
        <v>5</v>
      </c>
      <c r="C135" s="123">
        <v>0.003159645323203337</v>
      </c>
      <c r="D135" s="84" t="s">
        <v>3627</v>
      </c>
      <c r="E135" s="84" t="b">
        <v>0</v>
      </c>
      <c r="F135" s="84" t="b">
        <v>0</v>
      </c>
      <c r="G135" s="84" t="b">
        <v>0</v>
      </c>
    </row>
    <row r="136" spans="1:7" ht="15">
      <c r="A136" s="84" t="s">
        <v>3363</v>
      </c>
      <c r="B136" s="84">
        <v>5</v>
      </c>
      <c r="C136" s="123">
        <v>0.003159645323203337</v>
      </c>
      <c r="D136" s="84" t="s">
        <v>3627</v>
      </c>
      <c r="E136" s="84" t="b">
        <v>0</v>
      </c>
      <c r="F136" s="84" t="b">
        <v>0</v>
      </c>
      <c r="G136" s="84" t="b">
        <v>0</v>
      </c>
    </row>
    <row r="137" spans="1:7" ht="15">
      <c r="A137" s="84" t="s">
        <v>3364</v>
      </c>
      <c r="B137" s="84">
        <v>5</v>
      </c>
      <c r="C137" s="123">
        <v>0.003159645323203337</v>
      </c>
      <c r="D137" s="84" t="s">
        <v>3627</v>
      </c>
      <c r="E137" s="84" t="b">
        <v>0</v>
      </c>
      <c r="F137" s="84" t="b">
        <v>0</v>
      </c>
      <c r="G137" s="84" t="b">
        <v>0</v>
      </c>
    </row>
    <row r="138" spans="1:7" ht="15">
      <c r="A138" s="84" t="s">
        <v>3365</v>
      </c>
      <c r="B138" s="84">
        <v>5</v>
      </c>
      <c r="C138" s="123">
        <v>0.003159645323203337</v>
      </c>
      <c r="D138" s="84" t="s">
        <v>3627</v>
      </c>
      <c r="E138" s="84" t="b">
        <v>0</v>
      </c>
      <c r="F138" s="84" t="b">
        <v>0</v>
      </c>
      <c r="G138" s="84" t="b">
        <v>0</v>
      </c>
    </row>
    <row r="139" spans="1:7" ht="15">
      <c r="A139" s="84" t="s">
        <v>3366</v>
      </c>
      <c r="B139" s="84">
        <v>5</v>
      </c>
      <c r="C139" s="123">
        <v>0.003159645323203337</v>
      </c>
      <c r="D139" s="84" t="s">
        <v>3627</v>
      </c>
      <c r="E139" s="84" t="b">
        <v>0</v>
      </c>
      <c r="F139" s="84" t="b">
        <v>0</v>
      </c>
      <c r="G139" s="84" t="b">
        <v>0</v>
      </c>
    </row>
    <row r="140" spans="1:7" ht="15">
      <c r="A140" s="84" t="s">
        <v>3367</v>
      </c>
      <c r="B140" s="84">
        <v>5</v>
      </c>
      <c r="C140" s="123">
        <v>0.003159645323203337</v>
      </c>
      <c r="D140" s="84" t="s">
        <v>3627</v>
      </c>
      <c r="E140" s="84" t="b">
        <v>0</v>
      </c>
      <c r="F140" s="84" t="b">
        <v>0</v>
      </c>
      <c r="G140" s="84" t="b">
        <v>0</v>
      </c>
    </row>
    <row r="141" spans="1:7" ht="15">
      <c r="A141" s="84" t="s">
        <v>3368</v>
      </c>
      <c r="B141" s="84">
        <v>5</v>
      </c>
      <c r="C141" s="123">
        <v>0.003159645323203337</v>
      </c>
      <c r="D141" s="84" t="s">
        <v>3627</v>
      </c>
      <c r="E141" s="84" t="b">
        <v>0</v>
      </c>
      <c r="F141" s="84" t="b">
        <v>0</v>
      </c>
      <c r="G141" s="84" t="b">
        <v>0</v>
      </c>
    </row>
    <row r="142" spans="1:7" ht="15">
      <c r="A142" s="84" t="s">
        <v>3369</v>
      </c>
      <c r="B142" s="84">
        <v>5</v>
      </c>
      <c r="C142" s="123">
        <v>0.003159645323203337</v>
      </c>
      <c r="D142" s="84" t="s">
        <v>3627</v>
      </c>
      <c r="E142" s="84" t="b">
        <v>0</v>
      </c>
      <c r="F142" s="84" t="b">
        <v>0</v>
      </c>
      <c r="G142" s="84" t="b">
        <v>0</v>
      </c>
    </row>
    <row r="143" spans="1:7" ht="15">
      <c r="A143" s="84" t="s">
        <v>345</v>
      </c>
      <c r="B143" s="84">
        <v>5</v>
      </c>
      <c r="C143" s="123">
        <v>0.003159645323203337</v>
      </c>
      <c r="D143" s="84" t="s">
        <v>3627</v>
      </c>
      <c r="E143" s="84" t="b">
        <v>0</v>
      </c>
      <c r="F143" s="84" t="b">
        <v>0</v>
      </c>
      <c r="G143" s="84" t="b">
        <v>0</v>
      </c>
    </row>
    <row r="144" spans="1:7" ht="15">
      <c r="A144" s="84" t="s">
        <v>3370</v>
      </c>
      <c r="B144" s="84">
        <v>5</v>
      </c>
      <c r="C144" s="123">
        <v>0.003159645323203337</v>
      </c>
      <c r="D144" s="84" t="s">
        <v>3627</v>
      </c>
      <c r="E144" s="84" t="b">
        <v>0</v>
      </c>
      <c r="F144" s="84" t="b">
        <v>0</v>
      </c>
      <c r="G144" s="84" t="b">
        <v>0</v>
      </c>
    </row>
    <row r="145" spans="1:7" ht="15">
      <c r="A145" s="84" t="s">
        <v>3371</v>
      </c>
      <c r="B145" s="84">
        <v>5</v>
      </c>
      <c r="C145" s="123">
        <v>0.003159645323203337</v>
      </c>
      <c r="D145" s="84" t="s">
        <v>3627</v>
      </c>
      <c r="E145" s="84" t="b">
        <v>0</v>
      </c>
      <c r="F145" s="84" t="b">
        <v>0</v>
      </c>
      <c r="G145" s="84" t="b">
        <v>0</v>
      </c>
    </row>
    <row r="146" spans="1:7" ht="15">
      <c r="A146" s="84" t="s">
        <v>318</v>
      </c>
      <c r="B146" s="84">
        <v>5</v>
      </c>
      <c r="C146" s="123">
        <v>0.003159645323203337</v>
      </c>
      <c r="D146" s="84" t="s">
        <v>3627</v>
      </c>
      <c r="E146" s="84" t="b">
        <v>0</v>
      </c>
      <c r="F146" s="84" t="b">
        <v>0</v>
      </c>
      <c r="G146" s="84" t="b">
        <v>0</v>
      </c>
    </row>
    <row r="147" spans="1:7" ht="15">
      <c r="A147" s="84" t="s">
        <v>317</v>
      </c>
      <c r="B147" s="84">
        <v>5</v>
      </c>
      <c r="C147" s="123">
        <v>0.003159645323203337</v>
      </c>
      <c r="D147" s="84" t="s">
        <v>3627</v>
      </c>
      <c r="E147" s="84" t="b">
        <v>0</v>
      </c>
      <c r="F147" s="84" t="b">
        <v>0</v>
      </c>
      <c r="G147" s="84" t="b">
        <v>0</v>
      </c>
    </row>
    <row r="148" spans="1:7" ht="15">
      <c r="A148" s="84" t="s">
        <v>3372</v>
      </c>
      <c r="B148" s="84">
        <v>4</v>
      </c>
      <c r="C148" s="123">
        <v>0.0026762373512953233</v>
      </c>
      <c r="D148" s="84" t="s">
        <v>3627</v>
      </c>
      <c r="E148" s="84" t="b">
        <v>0</v>
      </c>
      <c r="F148" s="84" t="b">
        <v>0</v>
      </c>
      <c r="G148" s="84" t="b">
        <v>0</v>
      </c>
    </row>
    <row r="149" spans="1:7" ht="15">
      <c r="A149" s="84" t="s">
        <v>3373</v>
      </c>
      <c r="B149" s="84">
        <v>4</v>
      </c>
      <c r="C149" s="123">
        <v>0.0026762373512953233</v>
      </c>
      <c r="D149" s="84" t="s">
        <v>3627</v>
      </c>
      <c r="E149" s="84" t="b">
        <v>0</v>
      </c>
      <c r="F149" s="84" t="b">
        <v>0</v>
      </c>
      <c r="G149" s="84" t="b">
        <v>0</v>
      </c>
    </row>
    <row r="150" spans="1:7" ht="15">
      <c r="A150" s="84" t="s">
        <v>3374</v>
      </c>
      <c r="B150" s="84">
        <v>4</v>
      </c>
      <c r="C150" s="123">
        <v>0.0026762373512953233</v>
      </c>
      <c r="D150" s="84" t="s">
        <v>3627</v>
      </c>
      <c r="E150" s="84" t="b">
        <v>0</v>
      </c>
      <c r="F150" s="84" t="b">
        <v>0</v>
      </c>
      <c r="G150" s="84" t="b">
        <v>0</v>
      </c>
    </row>
    <row r="151" spans="1:7" ht="15">
      <c r="A151" s="84" t="s">
        <v>3375</v>
      </c>
      <c r="B151" s="84">
        <v>4</v>
      </c>
      <c r="C151" s="123">
        <v>0.0026762373512953233</v>
      </c>
      <c r="D151" s="84" t="s">
        <v>3627</v>
      </c>
      <c r="E151" s="84" t="b">
        <v>0</v>
      </c>
      <c r="F151" s="84" t="b">
        <v>0</v>
      </c>
      <c r="G151" s="84" t="b">
        <v>0</v>
      </c>
    </row>
    <row r="152" spans="1:7" ht="15">
      <c r="A152" s="84" t="s">
        <v>3376</v>
      </c>
      <c r="B152" s="84">
        <v>4</v>
      </c>
      <c r="C152" s="123">
        <v>0.0026762373512953233</v>
      </c>
      <c r="D152" s="84" t="s">
        <v>3627</v>
      </c>
      <c r="E152" s="84" t="b">
        <v>0</v>
      </c>
      <c r="F152" s="84" t="b">
        <v>0</v>
      </c>
      <c r="G152" s="84" t="b">
        <v>0</v>
      </c>
    </row>
    <row r="153" spans="1:7" ht="15">
      <c r="A153" s="84" t="s">
        <v>3377</v>
      </c>
      <c r="B153" s="84">
        <v>4</v>
      </c>
      <c r="C153" s="123">
        <v>0.0026762373512953233</v>
      </c>
      <c r="D153" s="84" t="s">
        <v>3627</v>
      </c>
      <c r="E153" s="84" t="b">
        <v>0</v>
      </c>
      <c r="F153" s="84" t="b">
        <v>0</v>
      </c>
      <c r="G153" s="84" t="b">
        <v>0</v>
      </c>
    </row>
    <row r="154" spans="1:7" ht="15">
      <c r="A154" s="84" t="s">
        <v>415</v>
      </c>
      <c r="B154" s="84">
        <v>4</v>
      </c>
      <c r="C154" s="123">
        <v>0.0026762373512953233</v>
      </c>
      <c r="D154" s="84" t="s">
        <v>3627</v>
      </c>
      <c r="E154" s="84" t="b">
        <v>0</v>
      </c>
      <c r="F154" s="84" t="b">
        <v>0</v>
      </c>
      <c r="G154" s="84" t="b">
        <v>0</v>
      </c>
    </row>
    <row r="155" spans="1:7" ht="15">
      <c r="A155" s="84" t="s">
        <v>3378</v>
      </c>
      <c r="B155" s="84">
        <v>4</v>
      </c>
      <c r="C155" s="123">
        <v>0.0031375860036539148</v>
      </c>
      <c r="D155" s="84" t="s">
        <v>3627</v>
      </c>
      <c r="E155" s="84" t="b">
        <v>0</v>
      </c>
      <c r="F155" s="84" t="b">
        <v>0</v>
      </c>
      <c r="G155" s="84" t="b">
        <v>0</v>
      </c>
    </row>
    <row r="156" spans="1:7" ht="15">
      <c r="A156" s="84" t="s">
        <v>3379</v>
      </c>
      <c r="B156" s="84">
        <v>4</v>
      </c>
      <c r="C156" s="123">
        <v>0.0026762373512953233</v>
      </c>
      <c r="D156" s="84" t="s">
        <v>3627</v>
      </c>
      <c r="E156" s="84" t="b">
        <v>0</v>
      </c>
      <c r="F156" s="84" t="b">
        <v>0</v>
      </c>
      <c r="G156" s="84" t="b">
        <v>0</v>
      </c>
    </row>
    <row r="157" spans="1:7" ht="15">
      <c r="A157" s="84" t="s">
        <v>3380</v>
      </c>
      <c r="B157" s="84">
        <v>4</v>
      </c>
      <c r="C157" s="123">
        <v>0.0026762373512953233</v>
      </c>
      <c r="D157" s="84" t="s">
        <v>3627</v>
      </c>
      <c r="E157" s="84" t="b">
        <v>0</v>
      </c>
      <c r="F157" s="84" t="b">
        <v>0</v>
      </c>
      <c r="G157" s="84" t="b">
        <v>0</v>
      </c>
    </row>
    <row r="158" spans="1:7" ht="15">
      <c r="A158" s="84" t="s">
        <v>3381</v>
      </c>
      <c r="B158" s="84">
        <v>4</v>
      </c>
      <c r="C158" s="123">
        <v>0.0026762373512953233</v>
      </c>
      <c r="D158" s="84" t="s">
        <v>3627</v>
      </c>
      <c r="E158" s="84" t="b">
        <v>0</v>
      </c>
      <c r="F158" s="84" t="b">
        <v>0</v>
      </c>
      <c r="G158" s="84" t="b">
        <v>0</v>
      </c>
    </row>
    <row r="159" spans="1:7" ht="15">
      <c r="A159" s="84" t="s">
        <v>3382</v>
      </c>
      <c r="B159" s="84">
        <v>4</v>
      </c>
      <c r="C159" s="123">
        <v>0.0026762373512953233</v>
      </c>
      <c r="D159" s="84" t="s">
        <v>3627</v>
      </c>
      <c r="E159" s="84" t="b">
        <v>0</v>
      </c>
      <c r="F159" s="84" t="b">
        <v>0</v>
      </c>
      <c r="G159" s="84" t="b">
        <v>0</v>
      </c>
    </row>
    <row r="160" spans="1:7" ht="15">
      <c r="A160" s="84" t="s">
        <v>3383</v>
      </c>
      <c r="B160" s="84">
        <v>4</v>
      </c>
      <c r="C160" s="123">
        <v>0.0026762373512953233</v>
      </c>
      <c r="D160" s="84" t="s">
        <v>3627</v>
      </c>
      <c r="E160" s="84" t="b">
        <v>0</v>
      </c>
      <c r="F160" s="84" t="b">
        <v>0</v>
      </c>
      <c r="G160" s="84" t="b">
        <v>0</v>
      </c>
    </row>
    <row r="161" spans="1:7" ht="15">
      <c r="A161" s="84" t="s">
        <v>2916</v>
      </c>
      <c r="B161" s="84">
        <v>4</v>
      </c>
      <c r="C161" s="123">
        <v>0.0026762373512953233</v>
      </c>
      <c r="D161" s="84" t="s">
        <v>3627</v>
      </c>
      <c r="E161" s="84" t="b">
        <v>0</v>
      </c>
      <c r="F161" s="84" t="b">
        <v>0</v>
      </c>
      <c r="G161" s="84" t="b">
        <v>0</v>
      </c>
    </row>
    <row r="162" spans="1:7" ht="15">
      <c r="A162" s="84" t="s">
        <v>2912</v>
      </c>
      <c r="B162" s="84">
        <v>4</v>
      </c>
      <c r="C162" s="123">
        <v>0.0026762373512953233</v>
      </c>
      <c r="D162" s="84" t="s">
        <v>3627</v>
      </c>
      <c r="E162" s="84" t="b">
        <v>0</v>
      </c>
      <c r="F162" s="84" t="b">
        <v>0</v>
      </c>
      <c r="G162" s="84" t="b">
        <v>0</v>
      </c>
    </row>
    <row r="163" spans="1:7" ht="15">
      <c r="A163" s="84" t="s">
        <v>3384</v>
      </c>
      <c r="B163" s="84">
        <v>4</v>
      </c>
      <c r="C163" s="123">
        <v>0.0026762373512953233</v>
      </c>
      <c r="D163" s="84" t="s">
        <v>3627</v>
      </c>
      <c r="E163" s="84" t="b">
        <v>0</v>
      </c>
      <c r="F163" s="84" t="b">
        <v>0</v>
      </c>
      <c r="G163" s="84" t="b">
        <v>0</v>
      </c>
    </row>
    <row r="164" spans="1:7" ht="15">
      <c r="A164" s="84" t="s">
        <v>3385</v>
      </c>
      <c r="B164" s="84">
        <v>4</v>
      </c>
      <c r="C164" s="123">
        <v>0.0026762373512953233</v>
      </c>
      <c r="D164" s="84" t="s">
        <v>3627</v>
      </c>
      <c r="E164" s="84" t="b">
        <v>0</v>
      </c>
      <c r="F164" s="84" t="b">
        <v>0</v>
      </c>
      <c r="G164" s="84" t="b">
        <v>0</v>
      </c>
    </row>
    <row r="165" spans="1:7" ht="15">
      <c r="A165" s="84" t="s">
        <v>3386</v>
      </c>
      <c r="B165" s="84">
        <v>4</v>
      </c>
      <c r="C165" s="123">
        <v>0.0026762373512953233</v>
      </c>
      <c r="D165" s="84" t="s">
        <v>3627</v>
      </c>
      <c r="E165" s="84" t="b">
        <v>0</v>
      </c>
      <c r="F165" s="84" t="b">
        <v>0</v>
      </c>
      <c r="G165" s="84" t="b">
        <v>0</v>
      </c>
    </row>
    <row r="166" spans="1:7" ht="15">
      <c r="A166" s="84" t="s">
        <v>3387</v>
      </c>
      <c r="B166" s="84">
        <v>4</v>
      </c>
      <c r="C166" s="123">
        <v>0.0026762373512953233</v>
      </c>
      <c r="D166" s="84" t="s">
        <v>3627</v>
      </c>
      <c r="E166" s="84" t="b">
        <v>0</v>
      </c>
      <c r="F166" s="84" t="b">
        <v>0</v>
      </c>
      <c r="G166" s="84" t="b">
        <v>0</v>
      </c>
    </row>
    <row r="167" spans="1:7" ht="15">
      <c r="A167" s="84" t="s">
        <v>3388</v>
      </c>
      <c r="B167" s="84">
        <v>4</v>
      </c>
      <c r="C167" s="123">
        <v>0.0026762373512953233</v>
      </c>
      <c r="D167" s="84" t="s">
        <v>3627</v>
      </c>
      <c r="E167" s="84" t="b">
        <v>0</v>
      </c>
      <c r="F167" s="84" t="b">
        <v>0</v>
      </c>
      <c r="G167" s="84" t="b">
        <v>0</v>
      </c>
    </row>
    <row r="168" spans="1:7" ht="15">
      <c r="A168" s="84" t="s">
        <v>3389</v>
      </c>
      <c r="B168" s="84">
        <v>4</v>
      </c>
      <c r="C168" s="123">
        <v>0.0026762373512953233</v>
      </c>
      <c r="D168" s="84" t="s">
        <v>3627</v>
      </c>
      <c r="E168" s="84" t="b">
        <v>0</v>
      </c>
      <c r="F168" s="84" t="b">
        <v>0</v>
      </c>
      <c r="G168" s="84" t="b">
        <v>0</v>
      </c>
    </row>
    <row r="169" spans="1:7" ht="15">
      <c r="A169" s="84" t="s">
        <v>3390</v>
      </c>
      <c r="B169" s="84">
        <v>4</v>
      </c>
      <c r="C169" s="123">
        <v>0.0026762373512953233</v>
      </c>
      <c r="D169" s="84" t="s">
        <v>3627</v>
      </c>
      <c r="E169" s="84" t="b">
        <v>1</v>
      </c>
      <c r="F169" s="84" t="b">
        <v>0</v>
      </c>
      <c r="G169" s="84" t="b">
        <v>0</v>
      </c>
    </row>
    <row r="170" spans="1:7" ht="15">
      <c r="A170" s="84" t="s">
        <v>3391</v>
      </c>
      <c r="B170" s="84">
        <v>4</v>
      </c>
      <c r="C170" s="123">
        <v>0.0026762373512953233</v>
      </c>
      <c r="D170" s="84" t="s">
        <v>3627</v>
      </c>
      <c r="E170" s="84" t="b">
        <v>0</v>
      </c>
      <c r="F170" s="84" t="b">
        <v>0</v>
      </c>
      <c r="G170" s="84" t="b">
        <v>0</v>
      </c>
    </row>
    <row r="171" spans="1:7" ht="15">
      <c r="A171" s="84" t="s">
        <v>3392</v>
      </c>
      <c r="B171" s="84">
        <v>4</v>
      </c>
      <c r="C171" s="123">
        <v>0.0026762373512953233</v>
      </c>
      <c r="D171" s="84" t="s">
        <v>3627</v>
      </c>
      <c r="E171" s="84" t="b">
        <v>0</v>
      </c>
      <c r="F171" s="84" t="b">
        <v>0</v>
      </c>
      <c r="G171" s="84" t="b">
        <v>0</v>
      </c>
    </row>
    <row r="172" spans="1:7" ht="15">
      <c r="A172" s="84" t="s">
        <v>355</v>
      </c>
      <c r="B172" s="84">
        <v>4</v>
      </c>
      <c r="C172" s="123">
        <v>0.0026762373512953233</v>
      </c>
      <c r="D172" s="84" t="s">
        <v>3627</v>
      </c>
      <c r="E172" s="84" t="b">
        <v>0</v>
      </c>
      <c r="F172" s="84" t="b">
        <v>0</v>
      </c>
      <c r="G172" s="84" t="b">
        <v>0</v>
      </c>
    </row>
    <row r="173" spans="1:7" ht="15">
      <c r="A173" s="84" t="s">
        <v>3393</v>
      </c>
      <c r="B173" s="84">
        <v>4</v>
      </c>
      <c r="C173" s="123">
        <v>0.0026762373512953233</v>
      </c>
      <c r="D173" s="84" t="s">
        <v>3627</v>
      </c>
      <c r="E173" s="84" t="b">
        <v>0</v>
      </c>
      <c r="F173" s="84" t="b">
        <v>0</v>
      </c>
      <c r="G173" s="84" t="b">
        <v>0</v>
      </c>
    </row>
    <row r="174" spans="1:7" ht="15">
      <c r="A174" s="84" t="s">
        <v>3394</v>
      </c>
      <c r="B174" s="84">
        <v>4</v>
      </c>
      <c r="C174" s="123">
        <v>0.0026762373512953233</v>
      </c>
      <c r="D174" s="84" t="s">
        <v>3627</v>
      </c>
      <c r="E174" s="84" t="b">
        <v>1</v>
      </c>
      <c r="F174" s="84" t="b">
        <v>0</v>
      </c>
      <c r="G174" s="84" t="b">
        <v>0</v>
      </c>
    </row>
    <row r="175" spans="1:7" ht="15">
      <c r="A175" s="84" t="s">
        <v>3395</v>
      </c>
      <c r="B175" s="84">
        <v>4</v>
      </c>
      <c r="C175" s="123">
        <v>0.0026762373512953233</v>
      </c>
      <c r="D175" s="84" t="s">
        <v>3627</v>
      </c>
      <c r="E175" s="84" t="b">
        <v>0</v>
      </c>
      <c r="F175" s="84" t="b">
        <v>0</v>
      </c>
      <c r="G175" s="84" t="b">
        <v>0</v>
      </c>
    </row>
    <row r="176" spans="1:7" ht="15">
      <c r="A176" s="84" t="s">
        <v>3396</v>
      </c>
      <c r="B176" s="84">
        <v>4</v>
      </c>
      <c r="C176" s="123">
        <v>0.0026762373512953233</v>
      </c>
      <c r="D176" s="84" t="s">
        <v>3627</v>
      </c>
      <c r="E176" s="84" t="b">
        <v>1</v>
      </c>
      <c r="F176" s="84" t="b">
        <v>0</v>
      </c>
      <c r="G176" s="84" t="b">
        <v>0</v>
      </c>
    </row>
    <row r="177" spans="1:7" ht="15">
      <c r="A177" s="84" t="s">
        <v>3397</v>
      </c>
      <c r="B177" s="84">
        <v>4</v>
      </c>
      <c r="C177" s="123">
        <v>0.0026762373512953233</v>
      </c>
      <c r="D177" s="84" t="s">
        <v>3627</v>
      </c>
      <c r="E177" s="84" t="b">
        <v>0</v>
      </c>
      <c r="F177" s="84" t="b">
        <v>0</v>
      </c>
      <c r="G177" s="84" t="b">
        <v>0</v>
      </c>
    </row>
    <row r="178" spans="1:7" ht="15">
      <c r="A178" s="84" t="s">
        <v>3398</v>
      </c>
      <c r="B178" s="84">
        <v>4</v>
      </c>
      <c r="C178" s="123">
        <v>0.0026762373512953233</v>
      </c>
      <c r="D178" s="84" t="s">
        <v>3627</v>
      </c>
      <c r="E178" s="84" t="b">
        <v>0</v>
      </c>
      <c r="F178" s="84" t="b">
        <v>0</v>
      </c>
      <c r="G178" s="84" t="b">
        <v>0</v>
      </c>
    </row>
    <row r="179" spans="1:7" ht="15">
      <c r="A179" s="84" t="s">
        <v>3399</v>
      </c>
      <c r="B179" s="84">
        <v>4</v>
      </c>
      <c r="C179" s="123">
        <v>0.0026762373512953233</v>
      </c>
      <c r="D179" s="84" t="s">
        <v>3627</v>
      </c>
      <c r="E179" s="84" t="b">
        <v>0</v>
      </c>
      <c r="F179" s="84" t="b">
        <v>0</v>
      </c>
      <c r="G179" s="84" t="b">
        <v>0</v>
      </c>
    </row>
    <row r="180" spans="1:7" ht="15">
      <c r="A180" s="84" t="s">
        <v>3400</v>
      </c>
      <c r="B180" s="84">
        <v>4</v>
      </c>
      <c r="C180" s="123">
        <v>0.0026762373512953233</v>
      </c>
      <c r="D180" s="84" t="s">
        <v>3627</v>
      </c>
      <c r="E180" s="84" t="b">
        <v>0</v>
      </c>
      <c r="F180" s="84" t="b">
        <v>0</v>
      </c>
      <c r="G180" s="84" t="b">
        <v>0</v>
      </c>
    </row>
    <row r="181" spans="1:7" ht="15">
      <c r="A181" s="84" t="s">
        <v>3401</v>
      </c>
      <c r="B181" s="84">
        <v>4</v>
      </c>
      <c r="C181" s="123">
        <v>0.0026762373512953233</v>
      </c>
      <c r="D181" s="84" t="s">
        <v>3627</v>
      </c>
      <c r="E181" s="84" t="b">
        <v>0</v>
      </c>
      <c r="F181" s="84" t="b">
        <v>0</v>
      </c>
      <c r="G181" s="84" t="b">
        <v>0</v>
      </c>
    </row>
    <row r="182" spans="1:7" ht="15">
      <c r="A182" s="84" t="s">
        <v>280</v>
      </c>
      <c r="B182" s="84">
        <v>4</v>
      </c>
      <c r="C182" s="123">
        <v>0.0026762373512953233</v>
      </c>
      <c r="D182" s="84" t="s">
        <v>3627</v>
      </c>
      <c r="E182" s="84" t="b">
        <v>0</v>
      </c>
      <c r="F182" s="84" t="b">
        <v>0</v>
      </c>
      <c r="G182" s="84" t="b">
        <v>0</v>
      </c>
    </row>
    <row r="183" spans="1:7" ht="15">
      <c r="A183" s="84" t="s">
        <v>3402</v>
      </c>
      <c r="B183" s="84">
        <v>4</v>
      </c>
      <c r="C183" s="123">
        <v>0.0026762373512953233</v>
      </c>
      <c r="D183" s="84" t="s">
        <v>3627</v>
      </c>
      <c r="E183" s="84" t="b">
        <v>0</v>
      </c>
      <c r="F183" s="84" t="b">
        <v>1</v>
      </c>
      <c r="G183" s="84" t="b">
        <v>0</v>
      </c>
    </row>
    <row r="184" spans="1:7" ht="15">
      <c r="A184" s="84" t="s">
        <v>3403</v>
      </c>
      <c r="B184" s="84">
        <v>4</v>
      </c>
      <c r="C184" s="123">
        <v>0.0026762373512953233</v>
      </c>
      <c r="D184" s="84" t="s">
        <v>3627</v>
      </c>
      <c r="E184" s="84" t="b">
        <v>0</v>
      </c>
      <c r="F184" s="84" t="b">
        <v>0</v>
      </c>
      <c r="G184" s="84" t="b">
        <v>0</v>
      </c>
    </row>
    <row r="185" spans="1:7" ht="15">
      <c r="A185" s="84" t="s">
        <v>3404</v>
      </c>
      <c r="B185" s="84">
        <v>4</v>
      </c>
      <c r="C185" s="123">
        <v>0.0026762373512953233</v>
      </c>
      <c r="D185" s="84" t="s">
        <v>3627</v>
      </c>
      <c r="E185" s="84" t="b">
        <v>0</v>
      </c>
      <c r="F185" s="84" t="b">
        <v>0</v>
      </c>
      <c r="G185" s="84" t="b">
        <v>0</v>
      </c>
    </row>
    <row r="186" spans="1:7" ht="15">
      <c r="A186" s="84" t="s">
        <v>3405</v>
      </c>
      <c r="B186" s="84">
        <v>4</v>
      </c>
      <c r="C186" s="123">
        <v>0.0026762373512953233</v>
      </c>
      <c r="D186" s="84" t="s">
        <v>3627</v>
      </c>
      <c r="E186" s="84" t="b">
        <v>0</v>
      </c>
      <c r="F186" s="84" t="b">
        <v>0</v>
      </c>
      <c r="G186" s="84" t="b">
        <v>0</v>
      </c>
    </row>
    <row r="187" spans="1:7" ht="15">
      <c r="A187" s="84" t="s">
        <v>3406</v>
      </c>
      <c r="B187" s="84">
        <v>4</v>
      </c>
      <c r="C187" s="123">
        <v>0.0026762373512953233</v>
      </c>
      <c r="D187" s="84" t="s">
        <v>3627</v>
      </c>
      <c r="E187" s="84" t="b">
        <v>0</v>
      </c>
      <c r="F187" s="84" t="b">
        <v>0</v>
      </c>
      <c r="G187" s="84" t="b">
        <v>0</v>
      </c>
    </row>
    <row r="188" spans="1:7" ht="15">
      <c r="A188" s="84" t="s">
        <v>3407</v>
      </c>
      <c r="B188" s="84">
        <v>4</v>
      </c>
      <c r="C188" s="123">
        <v>0.0026762373512953233</v>
      </c>
      <c r="D188" s="84" t="s">
        <v>3627</v>
      </c>
      <c r="E188" s="84" t="b">
        <v>0</v>
      </c>
      <c r="F188" s="84" t="b">
        <v>0</v>
      </c>
      <c r="G188" s="84" t="b">
        <v>0</v>
      </c>
    </row>
    <row r="189" spans="1:7" ht="15">
      <c r="A189" s="84" t="s">
        <v>3408</v>
      </c>
      <c r="B189" s="84">
        <v>4</v>
      </c>
      <c r="C189" s="123">
        <v>0.0026762373512953233</v>
      </c>
      <c r="D189" s="84" t="s">
        <v>3627</v>
      </c>
      <c r="E189" s="84" t="b">
        <v>0</v>
      </c>
      <c r="F189" s="84" t="b">
        <v>0</v>
      </c>
      <c r="G189" s="84" t="b">
        <v>0</v>
      </c>
    </row>
    <row r="190" spans="1:7" ht="15">
      <c r="A190" s="84" t="s">
        <v>337</v>
      </c>
      <c r="B190" s="84">
        <v>4</v>
      </c>
      <c r="C190" s="123">
        <v>0.0026762373512953233</v>
      </c>
      <c r="D190" s="84" t="s">
        <v>3627</v>
      </c>
      <c r="E190" s="84" t="b">
        <v>0</v>
      </c>
      <c r="F190" s="84" t="b">
        <v>0</v>
      </c>
      <c r="G190" s="84" t="b">
        <v>0</v>
      </c>
    </row>
    <row r="191" spans="1:7" ht="15">
      <c r="A191" s="84" t="s">
        <v>2858</v>
      </c>
      <c r="B191" s="84">
        <v>4</v>
      </c>
      <c r="C191" s="123">
        <v>0.0035989346560125067</v>
      </c>
      <c r="D191" s="84" t="s">
        <v>3627</v>
      </c>
      <c r="E191" s="84" t="b">
        <v>0</v>
      </c>
      <c r="F191" s="84" t="b">
        <v>0</v>
      </c>
      <c r="G191" s="84" t="b">
        <v>0</v>
      </c>
    </row>
    <row r="192" spans="1:7" ht="15">
      <c r="A192" s="84" t="s">
        <v>2903</v>
      </c>
      <c r="B192" s="84">
        <v>4</v>
      </c>
      <c r="C192" s="123">
        <v>0.0031375860036539148</v>
      </c>
      <c r="D192" s="84" t="s">
        <v>3627</v>
      </c>
      <c r="E192" s="84" t="b">
        <v>0</v>
      </c>
      <c r="F192" s="84" t="b">
        <v>0</v>
      </c>
      <c r="G192" s="84" t="b">
        <v>0</v>
      </c>
    </row>
    <row r="193" spans="1:7" ht="15">
      <c r="A193" s="84" t="s">
        <v>2904</v>
      </c>
      <c r="B193" s="84">
        <v>4</v>
      </c>
      <c r="C193" s="123">
        <v>0.0031375860036539148</v>
      </c>
      <c r="D193" s="84" t="s">
        <v>3627</v>
      </c>
      <c r="E193" s="84" t="b">
        <v>0</v>
      </c>
      <c r="F193" s="84" t="b">
        <v>0</v>
      </c>
      <c r="G193" s="84" t="b">
        <v>0</v>
      </c>
    </row>
    <row r="194" spans="1:7" ht="15">
      <c r="A194" s="84" t="s">
        <v>2905</v>
      </c>
      <c r="B194" s="84">
        <v>4</v>
      </c>
      <c r="C194" s="123">
        <v>0.0031375860036539148</v>
      </c>
      <c r="D194" s="84" t="s">
        <v>3627</v>
      </c>
      <c r="E194" s="84" t="b">
        <v>0</v>
      </c>
      <c r="F194" s="84" t="b">
        <v>0</v>
      </c>
      <c r="G194" s="84" t="b">
        <v>0</v>
      </c>
    </row>
    <row r="195" spans="1:7" ht="15">
      <c r="A195" s="84" t="s">
        <v>3409</v>
      </c>
      <c r="B195" s="84">
        <v>4</v>
      </c>
      <c r="C195" s="123">
        <v>0.0026762373512953233</v>
      </c>
      <c r="D195" s="84" t="s">
        <v>3627</v>
      </c>
      <c r="E195" s="84" t="b">
        <v>0</v>
      </c>
      <c r="F195" s="84" t="b">
        <v>0</v>
      </c>
      <c r="G195" s="84" t="b">
        <v>0</v>
      </c>
    </row>
    <row r="196" spans="1:7" ht="15">
      <c r="A196" s="84" t="s">
        <v>301</v>
      </c>
      <c r="B196" s="84">
        <v>4</v>
      </c>
      <c r="C196" s="123">
        <v>0.0026762373512953233</v>
      </c>
      <c r="D196" s="84" t="s">
        <v>3627</v>
      </c>
      <c r="E196" s="84" t="b">
        <v>0</v>
      </c>
      <c r="F196" s="84" t="b">
        <v>0</v>
      </c>
      <c r="G196" s="84" t="b">
        <v>0</v>
      </c>
    </row>
    <row r="197" spans="1:7" ht="15">
      <c r="A197" s="84" t="s">
        <v>3410</v>
      </c>
      <c r="B197" s="84">
        <v>3</v>
      </c>
      <c r="C197" s="123">
        <v>0.0021507857566994233</v>
      </c>
      <c r="D197" s="84" t="s">
        <v>3627</v>
      </c>
      <c r="E197" s="84" t="b">
        <v>0</v>
      </c>
      <c r="F197" s="84" t="b">
        <v>0</v>
      </c>
      <c r="G197" s="84" t="b">
        <v>0</v>
      </c>
    </row>
    <row r="198" spans="1:7" ht="15">
      <c r="A198" s="84" t="s">
        <v>3411</v>
      </c>
      <c r="B198" s="84">
        <v>3</v>
      </c>
      <c r="C198" s="123">
        <v>0.0021507857566994233</v>
      </c>
      <c r="D198" s="84" t="s">
        <v>3627</v>
      </c>
      <c r="E198" s="84" t="b">
        <v>0</v>
      </c>
      <c r="F198" s="84" t="b">
        <v>0</v>
      </c>
      <c r="G198" s="84" t="b">
        <v>0</v>
      </c>
    </row>
    <row r="199" spans="1:7" ht="15">
      <c r="A199" s="84" t="s">
        <v>3412</v>
      </c>
      <c r="B199" s="84">
        <v>3</v>
      </c>
      <c r="C199" s="123">
        <v>0.0021507857566994233</v>
      </c>
      <c r="D199" s="84" t="s">
        <v>3627</v>
      </c>
      <c r="E199" s="84" t="b">
        <v>0</v>
      </c>
      <c r="F199" s="84" t="b">
        <v>0</v>
      </c>
      <c r="G199" s="84" t="b">
        <v>0</v>
      </c>
    </row>
    <row r="200" spans="1:7" ht="15">
      <c r="A200" s="84" t="s">
        <v>3413</v>
      </c>
      <c r="B200" s="84">
        <v>3</v>
      </c>
      <c r="C200" s="123">
        <v>0.0021507857566994233</v>
      </c>
      <c r="D200" s="84" t="s">
        <v>3627</v>
      </c>
      <c r="E200" s="84" t="b">
        <v>0</v>
      </c>
      <c r="F200" s="84" t="b">
        <v>0</v>
      </c>
      <c r="G200" s="84" t="b">
        <v>0</v>
      </c>
    </row>
    <row r="201" spans="1:7" ht="15">
      <c r="A201" s="84" t="s">
        <v>3414</v>
      </c>
      <c r="B201" s="84">
        <v>3</v>
      </c>
      <c r="C201" s="123">
        <v>0.0021507857566994233</v>
      </c>
      <c r="D201" s="84" t="s">
        <v>3627</v>
      </c>
      <c r="E201" s="84" t="b">
        <v>0</v>
      </c>
      <c r="F201" s="84" t="b">
        <v>0</v>
      </c>
      <c r="G201" s="84" t="b">
        <v>0</v>
      </c>
    </row>
    <row r="202" spans="1:7" ht="15">
      <c r="A202" s="84" t="s">
        <v>3415</v>
      </c>
      <c r="B202" s="84">
        <v>3</v>
      </c>
      <c r="C202" s="123">
        <v>0.0021507857566994233</v>
      </c>
      <c r="D202" s="84" t="s">
        <v>3627</v>
      </c>
      <c r="E202" s="84" t="b">
        <v>0</v>
      </c>
      <c r="F202" s="84" t="b">
        <v>0</v>
      </c>
      <c r="G202" s="84" t="b">
        <v>0</v>
      </c>
    </row>
    <row r="203" spans="1:7" ht="15">
      <c r="A203" s="84" t="s">
        <v>3416</v>
      </c>
      <c r="B203" s="84">
        <v>3</v>
      </c>
      <c r="C203" s="123">
        <v>0.0021507857566994233</v>
      </c>
      <c r="D203" s="84" t="s">
        <v>3627</v>
      </c>
      <c r="E203" s="84" t="b">
        <v>0</v>
      </c>
      <c r="F203" s="84" t="b">
        <v>0</v>
      </c>
      <c r="G203" s="84" t="b">
        <v>0</v>
      </c>
    </row>
    <row r="204" spans="1:7" ht="15">
      <c r="A204" s="84" t="s">
        <v>3417</v>
      </c>
      <c r="B204" s="84">
        <v>3</v>
      </c>
      <c r="C204" s="123">
        <v>0.0021507857566994233</v>
      </c>
      <c r="D204" s="84" t="s">
        <v>3627</v>
      </c>
      <c r="E204" s="84" t="b">
        <v>0</v>
      </c>
      <c r="F204" s="84" t="b">
        <v>0</v>
      </c>
      <c r="G204" s="84" t="b">
        <v>0</v>
      </c>
    </row>
    <row r="205" spans="1:7" ht="15">
      <c r="A205" s="84" t="s">
        <v>3418</v>
      </c>
      <c r="B205" s="84">
        <v>3</v>
      </c>
      <c r="C205" s="123">
        <v>0.0021507857566994233</v>
      </c>
      <c r="D205" s="84" t="s">
        <v>3627</v>
      </c>
      <c r="E205" s="84" t="b">
        <v>0</v>
      </c>
      <c r="F205" s="84" t="b">
        <v>0</v>
      </c>
      <c r="G205" s="84" t="b">
        <v>0</v>
      </c>
    </row>
    <row r="206" spans="1:7" ht="15">
      <c r="A206" s="84" t="s">
        <v>3419</v>
      </c>
      <c r="B206" s="84">
        <v>3</v>
      </c>
      <c r="C206" s="123">
        <v>0.0021507857566994233</v>
      </c>
      <c r="D206" s="84" t="s">
        <v>3627</v>
      </c>
      <c r="E206" s="84" t="b">
        <v>0</v>
      </c>
      <c r="F206" s="84" t="b">
        <v>0</v>
      </c>
      <c r="G206" s="84" t="b">
        <v>0</v>
      </c>
    </row>
    <row r="207" spans="1:7" ht="15">
      <c r="A207" s="84" t="s">
        <v>3420</v>
      </c>
      <c r="B207" s="84">
        <v>3</v>
      </c>
      <c r="C207" s="123">
        <v>0.0021507857566994233</v>
      </c>
      <c r="D207" s="84" t="s">
        <v>3627</v>
      </c>
      <c r="E207" s="84" t="b">
        <v>0</v>
      </c>
      <c r="F207" s="84" t="b">
        <v>0</v>
      </c>
      <c r="G207" s="84" t="b">
        <v>0</v>
      </c>
    </row>
    <row r="208" spans="1:7" ht="15">
      <c r="A208" s="84" t="s">
        <v>3421</v>
      </c>
      <c r="B208" s="84">
        <v>3</v>
      </c>
      <c r="C208" s="123">
        <v>0.0021507857566994233</v>
      </c>
      <c r="D208" s="84" t="s">
        <v>3627</v>
      </c>
      <c r="E208" s="84" t="b">
        <v>1</v>
      </c>
      <c r="F208" s="84" t="b">
        <v>0</v>
      </c>
      <c r="G208" s="84" t="b">
        <v>0</v>
      </c>
    </row>
    <row r="209" spans="1:7" ht="15">
      <c r="A209" s="84" t="s">
        <v>3422</v>
      </c>
      <c r="B209" s="84">
        <v>3</v>
      </c>
      <c r="C209" s="123">
        <v>0.0021507857566994233</v>
      </c>
      <c r="D209" s="84" t="s">
        <v>3627</v>
      </c>
      <c r="E209" s="84" t="b">
        <v>0</v>
      </c>
      <c r="F209" s="84" t="b">
        <v>0</v>
      </c>
      <c r="G209" s="84" t="b">
        <v>0</v>
      </c>
    </row>
    <row r="210" spans="1:7" ht="15">
      <c r="A210" s="84" t="s">
        <v>3423</v>
      </c>
      <c r="B210" s="84">
        <v>3</v>
      </c>
      <c r="C210" s="123">
        <v>0.0021507857566994233</v>
      </c>
      <c r="D210" s="84" t="s">
        <v>3627</v>
      </c>
      <c r="E210" s="84" t="b">
        <v>0</v>
      </c>
      <c r="F210" s="84" t="b">
        <v>0</v>
      </c>
      <c r="G210" s="84" t="b">
        <v>0</v>
      </c>
    </row>
    <row r="211" spans="1:7" ht="15">
      <c r="A211" s="84" t="s">
        <v>3424</v>
      </c>
      <c r="B211" s="84">
        <v>3</v>
      </c>
      <c r="C211" s="123">
        <v>0.0021507857566994233</v>
      </c>
      <c r="D211" s="84" t="s">
        <v>3627</v>
      </c>
      <c r="E211" s="84" t="b">
        <v>1</v>
      </c>
      <c r="F211" s="84" t="b">
        <v>0</v>
      </c>
      <c r="G211" s="84" t="b">
        <v>0</v>
      </c>
    </row>
    <row r="212" spans="1:7" ht="15">
      <c r="A212" s="84" t="s">
        <v>412</v>
      </c>
      <c r="B212" s="84">
        <v>3</v>
      </c>
      <c r="C212" s="123">
        <v>0.0021507857566994233</v>
      </c>
      <c r="D212" s="84" t="s">
        <v>3627</v>
      </c>
      <c r="E212" s="84" t="b">
        <v>0</v>
      </c>
      <c r="F212" s="84" t="b">
        <v>0</v>
      </c>
      <c r="G212" s="84" t="b">
        <v>0</v>
      </c>
    </row>
    <row r="213" spans="1:7" ht="15">
      <c r="A213" s="84" t="s">
        <v>3425</v>
      </c>
      <c r="B213" s="84">
        <v>3</v>
      </c>
      <c r="C213" s="123">
        <v>0.0021507857566994233</v>
      </c>
      <c r="D213" s="84" t="s">
        <v>3627</v>
      </c>
      <c r="E213" s="84" t="b">
        <v>0</v>
      </c>
      <c r="F213" s="84" t="b">
        <v>0</v>
      </c>
      <c r="G213" s="84" t="b">
        <v>0</v>
      </c>
    </row>
    <row r="214" spans="1:7" ht="15">
      <c r="A214" s="84" t="s">
        <v>3426</v>
      </c>
      <c r="B214" s="84">
        <v>3</v>
      </c>
      <c r="C214" s="123">
        <v>0.0021507857566994233</v>
      </c>
      <c r="D214" s="84" t="s">
        <v>3627</v>
      </c>
      <c r="E214" s="84" t="b">
        <v>0</v>
      </c>
      <c r="F214" s="84" t="b">
        <v>0</v>
      </c>
      <c r="G214" s="84" t="b">
        <v>0</v>
      </c>
    </row>
    <row r="215" spans="1:7" ht="15">
      <c r="A215" s="84" t="s">
        <v>3427</v>
      </c>
      <c r="B215" s="84">
        <v>3</v>
      </c>
      <c r="C215" s="123">
        <v>0.0021507857566994233</v>
      </c>
      <c r="D215" s="84" t="s">
        <v>3627</v>
      </c>
      <c r="E215" s="84" t="b">
        <v>0</v>
      </c>
      <c r="F215" s="84" t="b">
        <v>0</v>
      </c>
      <c r="G215" s="84" t="b">
        <v>0</v>
      </c>
    </row>
    <row r="216" spans="1:7" ht="15">
      <c r="A216" s="84" t="s">
        <v>3428</v>
      </c>
      <c r="B216" s="84">
        <v>3</v>
      </c>
      <c r="C216" s="123">
        <v>0.002353189502740436</v>
      </c>
      <c r="D216" s="84" t="s">
        <v>3627</v>
      </c>
      <c r="E216" s="84" t="b">
        <v>0</v>
      </c>
      <c r="F216" s="84" t="b">
        <v>0</v>
      </c>
      <c r="G216" s="84" t="b">
        <v>0</v>
      </c>
    </row>
    <row r="217" spans="1:7" ht="15">
      <c r="A217" s="84" t="s">
        <v>3429</v>
      </c>
      <c r="B217" s="84">
        <v>3</v>
      </c>
      <c r="C217" s="123">
        <v>0.0021507857566994233</v>
      </c>
      <c r="D217" s="84" t="s">
        <v>3627</v>
      </c>
      <c r="E217" s="84" t="b">
        <v>0</v>
      </c>
      <c r="F217" s="84" t="b">
        <v>0</v>
      </c>
      <c r="G217" s="84" t="b">
        <v>0</v>
      </c>
    </row>
    <row r="218" spans="1:7" ht="15">
      <c r="A218" s="84" t="s">
        <v>3430</v>
      </c>
      <c r="B218" s="84">
        <v>3</v>
      </c>
      <c r="C218" s="123">
        <v>0.0021507857566994233</v>
      </c>
      <c r="D218" s="84" t="s">
        <v>3627</v>
      </c>
      <c r="E218" s="84" t="b">
        <v>0</v>
      </c>
      <c r="F218" s="84" t="b">
        <v>0</v>
      </c>
      <c r="G218" s="84" t="b">
        <v>0</v>
      </c>
    </row>
    <row r="219" spans="1:7" ht="15">
      <c r="A219" s="84" t="s">
        <v>3431</v>
      </c>
      <c r="B219" s="84">
        <v>3</v>
      </c>
      <c r="C219" s="123">
        <v>0.0021507857566994233</v>
      </c>
      <c r="D219" s="84" t="s">
        <v>3627</v>
      </c>
      <c r="E219" s="84" t="b">
        <v>0</v>
      </c>
      <c r="F219" s="84" t="b">
        <v>0</v>
      </c>
      <c r="G219" s="84" t="b">
        <v>0</v>
      </c>
    </row>
    <row r="220" spans="1:7" ht="15">
      <c r="A220" s="84" t="s">
        <v>3432</v>
      </c>
      <c r="B220" s="84">
        <v>3</v>
      </c>
      <c r="C220" s="123">
        <v>0.0021507857566994233</v>
      </c>
      <c r="D220" s="84" t="s">
        <v>3627</v>
      </c>
      <c r="E220" s="84" t="b">
        <v>0</v>
      </c>
      <c r="F220" s="84" t="b">
        <v>0</v>
      </c>
      <c r="G220" s="84" t="b">
        <v>0</v>
      </c>
    </row>
    <row r="221" spans="1:7" ht="15">
      <c r="A221" s="84" t="s">
        <v>3433</v>
      </c>
      <c r="B221" s="84">
        <v>3</v>
      </c>
      <c r="C221" s="123">
        <v>0.0021507857566994233</v>
      </c>
      <c r="D221" s="84" t="s">
        <v>3627</v>
      </c>
      <c r="E221" s="84" t="b">
        <v>0</v>
      </c>
      <c r="F221" s="84" t="b">
        <v>0</v>
      </c>
      <c r="G221" s="84" t="b">
        <v>0</v>
      </c>
    </row>
    <row r="222" spans="1:7" ht="15">
      <c r="A222" s="84" t="s">
        <v>3434</v>
      </c>
      <c r="B222" s="84">
        <v>3</v>
      </c>
      <c r="C222" s="123">
        <v>0.0021507857566994233</v>
      </c>
      <c r="D222" s="84" t="s">
        <v>3627</v>
      </c>
      <c r="E222" s="84" t="b">
        <v>0</v>
      </c>
      <c r="F222" s="84" t="b">
        <v>0</v>
      </c>
      <c r="G222" s="84" t="b">
        <v>0</v>
      </c>
    </row>
    <row r="223" spans="1:7" ht="15">
      <c r="A223" s="84" t="s">
        <v>3435</v>
      </c>
      <c r="B223" s="84">
        <v>3</v>
      </c>
      <c r="C223" s="123">
        <v>0.0021507857566994233</v>
      </c>
      <c r="D223" s="84" t="s">
        <v>3627</v>
      </c>
      <c r="E223" s="84" t="b">
        <v>0</v>
      </c>
      <c r="F223" s="84" t="b">
        <v>0</v>
      </c>
      <c r="G223" s="84" t="b">
        <v>0</v>
      </c>
    </row>
    <row r="224" spans="1:7" ht="15">
      <c r="A224" s="84" t="s">
        <v>3436</v>
      </c>
      <c r="B224" s="84">
        <v>3</v>
      </c>
      <c r="C224" s="123">
        <v>0.0021507857566994233</v>
      </c>
      <c r="D224" s="84" t="s">
        <v>3627</v>
      </c>
      <c r="E224" s="84" t="b">
        <v>0</v>
      </c>
      <c r="F224" s="84" t="b">
        <v>0</v>
      </c>
      <c r="G224" s="84" t="b">
        <v>0</v>
      </c>
    </row>
    <row r="225" spans="1:7" ht="15">
      <c r="A225" s="84" t="s">
        <v>3437</v>
      </c>
      <c r="B225" s="84">
        <v>3</v>
      </c>
      <c r="C225" s="123">
        <v>0.0021507857566994233</v>
      </c>
      <c r="D225" s="84" t="s">
        <v>3627</v>
      </c>
      <c r="E225" s="84" t="b">
        <v>0</v>
      </c>
      <c r="F225" s="84" t="b">
        <v>0</v>
      </c>
      <c r="G225" s="84" t="b">
        <v>0</v>
      </c>
    </row>
    <row r="226" spans="1:7" ht="15">
      <c r="A226" s="84" t="s">
        <v>3438</v>
      </c>
      <c r="B226" s="84">
        <v>3</v>
      </c>
      <c r="C226" s="123">
        <v>0.0021507857566994233</v>
      </c>
      <c r="D226" s="84" t="s">
        <v>3627</v>
      </c>
      <c r="E226" s="84" t="b">
        <v>0</v>
      </c>
      <c r="F226" s="84" t="b">
        <v>0</v>
      </c>
      <c r="G226" s="84" t="b">
        <v>0</v>
      </c>
    </row>
    <row r="227" spans="1:7" ht="15">
      <c r="A227" s="84" t="s">
        <v>3439</v>
      </c>
      <c r="B227" s="84">
        <v>3</v>
      </c>
      <c r="C227" s="123">
        <v>0.0021507857566994233</v>
      </c>
      <c r="D227" s="84" t="s">
        <v>3627</v>
      </c>
      <c r="E227" s="84" t="b">
        <v>0</v>
      </c>
      <c r="F227" s="84" t="b">
        <v>0</v>
      </c>
      <c r="G227" s="84" t="b">
        <v>0</v>
      </c>
    </row>
    <row r="228" spans="1:7" ht="15">
      <c r="A228" s="84" t="s">
        <v>3440</v>
      </c>
      <c r="B228" s="84">
        <v>3</v>
      </c>
      <c r="C228" s="123">
        <v>0.0021507857566994233</v>
      </c>
      <c r="D228" s="84" t="s">
        <v>3627</v>
      </c>
      <c r="E228" s="84" t="b">
        <v>0</v>
      </c>
      <c r="F228" s="84" t="b">
        <v>0</v>
      </c>
      <c r="G228" s="84" t="b">
        <v>0</v>
      </c>
    </row>
    <row r="229" spans="1:7" ht="15">
      <c r="A229" s="84" t="s">
        <v>3441</v>
      </c>
      <c r="B229" s="84">
        <v>3</v>
      </c>
      <c r="C229" s="123">
        <v>0.0021507857566994233</v>
      </c>
      <c r="D229" s="84" t="s">
        <v>3627</v>
      </c>
      <c r="E229" s="84" t="b">
        <v>0</v>
      </c>
      <c r="F229" s="84" t="b">
        <v>0</v>
      </c>
      <c r="G229" s="84" t="b">
        <v>0</v>
      </c>
    </row>
    <row r="230" spans="1:7" ht="15">
      <c r="A230" s="84" t="s">
        <v>3442</v>
      </c>
      <c r="B230" s="84">
        <v>3</v>
      </c>
      <c r="C230" s="123">
        <v>0.0021507857566994233</v>
      </c>
      <c r="D230" s="84" t="s">
        <v>3627</v>
      </c>
      <c r="E230" s="84" t="b">
        <v>0</v>
      </c>
      <c r="F230" s="84" t="b">
        <v>0</v>
      </c>
      <c r="G230" s="84" t="b">
        <v>0</v>
      </c>
    </row>
    <row r="231" spans="1:7" ht="15">
      <c r="A231" s="84" t="s">
        <v>295</v>
      </c>
      <c r="B231" s="84">
        <v>3</v>
      </c>
      <c r="C231" s="123">
        <v>0.0021507857566994233</v>
      </c>
      <c r="D231" s="84" t="s">
        <v>3627</v>
      </c>
      <c r="E231" s="84" t="b">
        <v>0</v>
      </c>
      <c r="F231" s="84" t="b">
        <v>0</v>
      </c>
      <c r="G231" s="84" t="b">
        <v>0</v>
      </c>
    </row>
    <row r="232" spans="1:7" ht="15">
      <c r="A232" s="84" t="s">
        <v>3443</v>
      </c>
      <c r="B232" s="84">
        <v>3</v>
      </c>
      <c r="C232" s="123">
        <v>0.0021507857566994233</v>
      </c>
      <c r="D232" s="84" t="s">
        <v>3627</v>
      </c>
      <c r="E232" s="84" t="b">
        <v>0</v>
      </c>
      <c r="F232" s="84" t="b">
        <v>0</v>
      </c>
      <c r="G232" s="84" t="b">
        <v>0</v>
      </c>
    </row>
    <row r="233" spans="1:7" ht="15">
      <c r="A233" s="84" t="s">
        <v>3444</v>
      </c>
      <c r="B233" s="84">
        <v>3</v>
      </c>
      <c r="C233" s="123">
        <v>0.0021507857566994233</v>
      </c>
      <c r="D233" s="84" t="s">
        <v>3627</v>
      </c>
      <c r="E233" s="84" t="b">
        <v>0</v>
      </c>
      <c r="F233" s="84" t="b">
        <v>0</v>
      </c>
      <c r="G233" s="84" t="b">
        <v>0</v>
      </c>
    </row>
    <row r="234" spans="1:7" ht="15">
      <c r="A234" s="84" t="s">
        <v>3445</v>
      </c>
      <c r="B234" s="84">
        <v>3</v>
      </c>
      <c r="C234" s="123">
        <v>0.0021507857566994233</v>
      </c>
      <c r="D234" s="84" t="s">
        <v>3627</v>
      </c>
      <c r="E234" s="84" t="b">
        <v>0</v>
      </c>
      <c r="F234" s="84" t="b">
        <v>0</v>
      </c>
      <c r="G234" s="84" t="b">
        <v>0</v>
      </c>
    </row>
    <row r="235" spans="1:7" ht="15">
      <c r="A235" s="84" t="s">
        <v>3446</v>
      </c>
      <c r="B235" s="84">
        <v>3</v>
      </c>
      <c r="C235" s="123">
        <v>0.0021507857566994233</v>
      </c>
      <c r="D235" s="84" t="s">
        <v>3627</v>
      </c>
      <c r="E235" s="84" t="b">
        <v>0</v>
      </c>
      <c r="F235" s="84" t="b">
        <v>0</v>
      </c>
      <c r="G235" s="84" t="b">
        <v>0</v>
      </c>
    </row>
    <row r="236" spans="1:7" ht="15">
      <c r="A236" s="84" t="s">
        <v>3447</v>
      </c>
      <c r="B236" s="84">
        <v>3</v>
      </c>
      <c r="C236" s="123">
        <v>0.0021507857566994233</v>
      </c>
      <c r="D236" s="84" t="s">
        <v>3627</v>
      </c>
      <c r="E236" s="84" t="b">
        <v>0</v>
      </c>
      <c r="F236" s="84" t="b">
        <v>0</v>
      </c>
      <c r="G236" s="84" t="b">
        <v>0</v>
      </c>
    </row>
    <row r="237" spans="1:7" ht="15">
      <c r="A237" s="84" t="s">
        <v>3448</v>
      </c>
      <c r="B237" s="84">
        <v>3</v>
      </c>
      <c r="C237" s="123">
        <v>0.0021507857566994233</v>
      </c>
      <c r="D237" s="84" t="s">
        <v>3627</v>
      </c>
      <c r="E237" s="84" t="b">
        <v>0</v>
      </c>
      <c r="F237" s="84" t="b">
        <v>0</v>
      </c>
      <c r="G237" s="84" t="b">
        <v>0</v>
      </c>
    </row>
    <row r="238" spans="1:7" ht="15">
      <c r="A238" s="84" t="s">
        <v>3449</v>
      </c>
      <c r="B238" s="84">
        <v>3</v>
      </c>
      <c r="C238" s="123">
        <v>0.0021507857566994233</v>
      </c>
      <c r="D238" s="84" t="s">
        <v>3627</v>
      </c>
      <c r="E238" s="84" t="b">
        <v>0</v>
      </c>
      <c r="F238" s="84" t="b">
        <v>0</v>
      </c>
      <c r="G238" s="84" t="b">
        <v>0</v>
      </c>
    </row>
    <row r="239" spans="1:7" ht="15">
      <c r="A239" s="84" t="s">
        <v>3450</v>
      </c>
      <c r="B239" s="84">
        <v>3</v>
      </c>
      <c r="C239" s="123">
        <v>0.0021507857566994233</v>
      </c>
      <c r="D239" s="84" t="s">
        <v>3627</v>
      </c>
      <c r="E239" s="84" t="b">
        <v>0</v>
      </c>
      <c r="F239" s="84" t="b">
        <v>0</v>
      </c>
      <c r="G239" s="84" t="b">
        <v>0</v>
      </c>
    </row>
    <row r="240" spans="1:7" ht="15">
      <c r="A240" s="84" t="s">
        <v>3451</v>
      </c>
      <c r="B240" s="84">
        <v>3</v>
      </c>
      <c r="C240" s="123">
        <v>0.0021507857566994233</v>
      </c>
      <c r="D240" s="84" t="s">
        <v>3627</v>
      </c>
      <c r="E240" s="84" t="b">
        <v>0</v>
      </c>
      <c r="F240" s="84" t="b">
        <v>0</v>
      </c>
      <c r="G240" s="84" t="b">
        <v>0</v>
      </c>
    </row>
    <row r="241" spans="1:7" ht="15">
      <c r="A241" s="84" t="s">
        <v>3452</v>
      </c>
      <c r="B241" s="84">
        <v>3</v>
      </c>
      <c r="C241" s="123">
        <v>0.0021507857566994233</v>
      </c>
      <c r="D241" s="84" t="s">
        <v>3627</v>
      </c>
      <c r="E241" s="84" t="b">
        <v>0</v>
      </c>
      <c r="F241" s="84" t="b">
        <v>0</v>
      </c>
      <c r="G241" s="84" t="b">
        <v>0</v>
      </c>
    </row>
    <row r="242" spans="1:7" ht="15">
      <c r="A242" s="84" t="s">
        <v>3453</v>
      </c>
      <c r="B242" s="84">
        <v>3</v>
      </c>
      <c r="C242" s="123">
        <v>0.002353189502740436</v>
      </c>
      <c r="D242" s="84" t="s">
        <v>3627</v>
      </c>
      <c r="E242" s="84" t="b">
        <v>0</v>
      </c>
      <c r="F242" s="84" t="b">
        <v>0</v>
      </c>
      <c r="G242" s="84" t="b">
        <v>0</v>
      </c>
    </row>
    <row r="243" spans="1:7" ht="15">
      <c r="A243" s="84" t="s">
        <v>3454</v>
      </c>
      <c r="B243" s="84">
        <v>3</v>
      </c>
      <c r="C243" s="123">
        <v>0.0021507857566994233</v>
      </c>
      <c r="D243" s="84" t="s">
        <v>3627</v>
      </c>
      <c r="E243" s="84" t="b">
        <v>0</v>
      </c>
      <c r="F243" s="84" t="b">
        <v>0</v>
      </c>
      <c r="G243" s="84" t="b">
        <v>0</v>
      </c>
    </row>
    <row r="244" spans="1:7" ht="15">
      <c r="A244" s="84" t="s">
        <v>3455</v>
      </c>
      <c r="B244" s="84">
        <v>3</v>
      </c>
      <c r="C244" s="123">
        <v>0.0021507857566994233</v>
      </c>
      <c r="D244" s="84" t="s">
        <v>3627</v>
      </c>
      <c r="E244" s="84" t="b">
        <v>0</v>
      </c>
      <c r="F244" s="84" t="b">
        <v>0</v>
      </c>
      <c r="G244" s="84" t="b">
        <v>0</v>
      </c>
    </row>
    <row r="245" spans="1:7" ht="15">
      <c r="A245" s="84" t="s">
        <v>3456</v>
      </c>
      <c r="B245" s="84">
        <v>3</v>
      </c>
      <c r="C245" s="123">
        <v>0.0021507857566994233</v>
      </c>
      <c r="D245" s="84" t="s">
        <v>3627</v>
      </c>
      <c r="E245" s="84" t="b">
        <v>0</v>
      </c>
      <c r="F245" s="84" t="b">
        <v>0</v>
      </c>
      <c r="G245" s="84" t="b">
        <v>0</v>
      </c>
    </row>
    <row r="246" spans="1:7" ht="15">
      <c r="A246" s="84" t="s">
        <v>3457</v>
      </c>
      <c r="B246" s="84">
        <v>3</v>
      </c>
      <c r="C246" s="123">
        <v>0.0021507857566994233</v>
      </c>
      <c r="D246" s="84" t="s">
        <v>3627</v>
      </c>
      <c r="E246" s="84" t="b">
        <v>0</v>
      </c>
      <c r="F246" s="84" t="b">
        <v>0</v>
      </c>
      <c r="G246" s="84" t="b">
        <v>0</v>
      </c>
    </row>
    <row r="247" spans="1:7" ht="15">
      <c r="A247" s="84" t="s">
        <v>3458</v>
      </c>
      <c r="B247" s="84">
        <v>3</v>
      </c>
      <c r="C247" s="123">
        <v>0.0021507857566994233</v>
      </c>
      <c r="D247" s="84" t="s">
        <v>3627</v>
      </c>
      <c r="E247" s="84" t="b">
        <v>0</v>
      </c>
      <c r="F247" s="84" t="b">
        <v>0</v>
      </c>
      <c r="G247" s="84" t="b">
        <v>0</v>
      </c>
    </row>
    <row r="248" spans="1:7" ht="15">
      <c r="A248" s="84" t="s">
        <v>3459</v>
      </c>
      <c r="B248" s="84">
        <v>3</v>
      </c>
      <c r="C248" s="123">
        <v>0.0021507857566994233</v>
      </c>
      <c r="D248" s="84" t="s">
        <v>3627</v>
      </c>
      <c r="E248" s="84" t="b">
        <v>0</v>
      </c>
      <c r="F248" s="84" t="b">
        <v>0</v>
      </c>
      <c r="G248" s="84" t="b">
        <v>0</v>
      </c>
    </row>
    <row r="249" spans="1:7" ht="15">
      <c r="A249" s="84" t="s">
        <v>3460</v>
      </c>
      <c r="B249" s="84">
        <v>3</v>
      </c>
      <c r="C249" s="123">
        <v>0.0021507857566994233</v>
      </c>
      <c r="D249" s="84" t="s">
        <v>3627</v>
      </c>
      <c r="E249" s="84" t="b">
        <v>0</v>
      </c>
      <c r="F249" s="84" t="b">
        <v>0</v>
      </c>
      <c r="G249" s="84" t="b">
        <v>0</v>
      </c>
    </row>
    <row r="250" spans="1:7" ht="15">
      <c r="A250" s="84" t="s">
        <v>3461</v>
      </c>
      <c r="B250" s="84">
        <v>3</v>
      </c>
      <c r="C250" s="123">
        <v>0.002353189502740436</v>
      </c>
      <c r="D250" s="84" t="s">
        <v>3627</v>
      </c>
      <c r="E250" s="84" t="b">
        <v>0</v>
      </c>
      <c r="F250" s="84" t="b">
        <v>0</v>
      </c>
      <c r="G250" s="84" t="b">
        <v>0</v>
      </c>
    </row>
    <row r="251" spans="1:7" ht="15">
      <c r="A251" s="84" t="s">
        <v>3462</v>
      </c>
      <c r="B251" s="84">
        <v>3</v>
      </c>
      <c r="C251" s="123">
        <v>0.0021507857566994233</v>
      </c>
      <c r="D251" s="84" t="s">
        <v>3627</v>
      </c>
      <c r="E251" s="84" t="b">
        <v>0</v>
      </c>
      <c r="F251" s="84" t="b">
        <v>0</v>
      </c>
      <c r="G251" s="84" t="b">
        <v>0</v>
      </c>
    </row>
    <row r="252" spans="1:7" ht="15">
      <c r="A252" s="84" t="s">
        <v>3463</v>
      </c>
      <c r="B252" s="84">
        <v>3</v>
      </c>
      <c r="C252" s="123">
        <v>0.0021507857566994233</v>
      </c>
      <c r="D252" s="84" t="s">
        <v>3627</v>
      </c>
      <c r="E252" s="84" t="b">
        <v>0</v>
      </c>
      <c r="F252" s="84" t="b">
        <v>0</v>
      </c>
      <c r="G252" s="84" t="b">
        <v>0</v>
      </c>
    </row>
    <row r="253" spans="1:7" ht="15">
      <c r="A253" s="84" t="s">
        <v>2909</v>
      </c>
      <c r="B253" s="84">
        <v>3</v>
      </c>
      <c r="C253" s="123">
        <v>0.0021507857566994233</v>
      </c>
      <c r="D253" s="84" t="s">
        <v>3627</v>
      </c>
      <c r="E253" s="84" t="b">
        <v>0</v>
      </c>
      <c r="F253" s="84" t="b">
        <v>0</v>
      </c>
      <c r="G253" s="84" t="b">
        <v>0</v>
      </c>
    </row>
    <row r="254" spans="1:7" ht="15">
      <c r="A254" s="84" t="s">
        <v>2910</v>
      </c>
      <c r="B254" s="84">
        <v>3</v>
      </c>
      <c r="C254" s="123">
        <v>0.0021507857566994233</v>
      </c>
      <c r="D254" s="84" t="s">
        <v>3627</v>
      </c>
      <c r="E254" s="84" t="b">
        <v>0</v>
      </c>
      <c r="F254" s="84" t="b">
        <v>0</v>
      </c>
      <c r="G254" s="84" t="b">
        <v>0</v>
      </c>
    </row>
    <row r="255" spans="1:7" ht="15">
      <c r="A255" s="84" t="s">
        <v>2911</v>
      </c>
      <c r="B255" s="84">
        <v>3</v>
      </c>
      <c r="C255" s="123">
        <v>0.0021507857566994233</v>
      </c>
      <c r="D255" s="84" t="s">
        <v>3627</v>
      </c>
      <c r="E255" s="84" t="b">
        <v>0</v>
      </c>
      <c r="F255" s="84" t="b">
        <v>0</v>
      </c>
      <c r="G255" s="84" t="b">
        <v>0</v>
      </c>
    </row>
    <row r="256" spans="1:7" ht="15">
      <c r="A256" s="84" t="s">
        <v>2913</v>
      </c>
      <c r="B256" s="84">
        <v>3</v>
      </c>
      <c r="C256" s="123">
        <v>0.0021507857566994233</v>
      </c>
      <c r="D256" s="84" t="s">
        <v>3627</v>
      </c>
      <c r="E256" s="84" t="b">
        <v>0</v>
      </c>
      <c r="F256" s="84" t="b">
        <v>0</v>
      </c>
      <c r="G256" s="84" t="b">
        <v>0</v>
      </c>
    </row>
    <row r="257" spans="1:7" ht="15">
      <c r="A257" s="84" t="s">
        <v>2915</v>
      </c>
      <c r="B257" s="84">
        <v>3</v>
      </c>
      <c r="C257" s="123">
        <v>0.0021507857566994233</v>
      </c>
      <c r="D257" s="84" t="s">
        <v>3627</v>
      </c>
      <c r="E257" s="84" t="b">
        <v>0</v>
      </c>
      <c r="F257" s="84" t="b">
        <v>0</v>
      </c>
      <c r="G257" s="84" t="b">
        <v>0</v>
      </c>
    </row>
    <row r="258" spans="1:7" ht="15">
      <c r="A258" s="84" t="s">
        <v>3464</v>
      </c>
      <c r="B258" s="84">
        <v>3</v>
      </c>
      <c r="C258" s="123">
        <v>0.0021507857566994233</v>
      </c>
      <c r="D258" s="84" t="s">
        <v>3627</v>
      </c>
      <c r="E258" s="84" t="b">
        <v>0</v>
      </c>
      <c r="F258" s="84" t="b">
        <v>0</v>
      </c>
      <c r="G258" s="84" t="b">
        <v>0</v>
      </c>
    </row>
    <row r="259" spans="1:7" ht="15">
      <c r="A259" s="84" t="s">
        <v>3465</v>
      </c>
      <c r="B259" s="84">
        <v>3</v>
      </c>
      <c r="C259" s="123">
        <v>0.0021507857566994233</v>
      </c>
      <c r="D259" s="84" t="s">
        <v>3627</v>
      </c>
      <c r="E259" s="84" t="b">
        <v>0</v>
      </c>
      <c r="F259" s="84" t="b">
        <v>0</v>
      </c>
      <c r="G259" s="84" t="b">
        <v>0</v>
      </c>
    </row>
    <row r="260" spans="1:7" ht="15">
      <c r="A260" s="84" t="s">
        <v>3466</v>
      </c>
      <c r="B260" s="84">
        <v>3</v>
      </c>
      <c r="C260" s="123">
        <v>0.0021507857566994233</v>
      </c>
      <c r="D260" s="84" t="s">
        <v>3627</v>
      </c>
      <c r="E260" s="84" t="b">
        <v>0</v>
      </c>
      <c r="F260" s="84" t="b">
        <v>0</v>
      </c>
      <c r="G260" s="84" t="b">
        <v>0</v>
      </c>
    </row>
    <row r="261" spans="1:7" ht="15">
      <c r="A261" s="84" t="s">
        <v>3467</v>
      </c>
      <c r="B261" s="84">
        <v>3</v>
      </c>
      <c r="C261" s="123">
        <v>0.0021507857566994233</v>
      </c>
      <c r="D261" s="84" t="s">
        <v>3627</v>
      </c>
      <c r="E261" s="84" t="b">
        <v>0</v>
      </c>
      <c r="F261" s="84" t="b">
        <v>0</v>
      </c>
      <c r="G261" s="84" t="b">
        <v>0</v>
      </c>
    </row>
    <row r="262" spans="1:7" ht="15">
      <c r="A262" s="84" t="s">
        <v>3468</v>
      </c>
      <c r="B262" s="84">
        <v>3</v>
      </c>
      <c r="C262" s="123">
        <v>0.0021507857566994233</v>
      </c>
      <c r="D262" s="84" t="s">
        <v>3627</v>
      </c>
      <c r="E262" s="84" t="b">
        <v>1</v>
      </c>
      <c r="F262" s="84" t="b">
        <v>0</v>
      </c>
      <c r="G262" s="84" t="b">
        <v>0</v>
      </c>
    </row>
    <row r="263" spans="1:7" ht="15">
      <c r="A263" s="84" t="s">
        <v>3469</v>
      </c>
      <c r="B263" s="84">
        <v>3</v>
      </c>
      <c r="C263" s="123">
        <v>0.0021507857566994233</v>
      </c>
      <c r="D263" s="84" t="s">
        <v>3627</v>
      </c>
      <c r="E263" s="84" t="b">
        <v>0</v>
      </c>
      <c r="F263" s="84" t="b">
        <v>0</v>
      </c>
      <c r="G263" s="84" t="b">
        <v>0</v>
      </c>
    </row>
    <row r="264" spans="1:7" ht="15">
      <c r="A264" s="84" t="s">
        <v>3470</v>
      </c>
      <c r="B264" s="84">
        <v>3</v>
      </c>
      <c r="C264" s="123">
        <v>0.0021507857566994233</v>
      </c>
      <c r="D264" s="84" t="s">
        <v>3627</v>
      </c>
      <c r="E264" s="84" t="b">
        <v>0</v>
      </c>
      <c r="F264" s="84" t="b">
        <v>0</v>
      </c>
      <c r="G264" s="84" t="b">
        <v>0</v>
      </c>
    </row>
    <row r="265" spans="1:7" ht="15">
      <c r="A265" s="84" t="s">
        <v>3471</v>
      </c>
      <c r="B265" s="84">
        <v>3</v>
      </c>
      <c r="C265" s="123">
        <v>0.0021507857566994233</v>
      </c>
      <c r="D265" s="84" t="s">
        <v>3627</v>
      </c>
      <c r="E265" s="84" t="b">
        <v>0</v>
      </c>
      <c r="F265" s="84" t="b">
        <v>0</v>
      </c>
      <c r="G265" s="84" t="b">
        <v>0</v>
      </c>
    </row>
    <row r="266" spans="1:7" ht="15">
      <c r="A266" s="84" t="s">
        <v>3472</v>
      </c>
      <c r="B266" s="84">
        <v>3</v>
      </c>
      <c r="C266" s="123">
        <v>0.0021507857566994233</v>
      </c>
      <c r="D266" s="84" t="s">
        <v>3627</v>
      </c>
      <c r="E266" s="84" t="b">
        <v>0</v>
      </c>
      <c r="F266" s="84" t="b">
        <v>0</v>
      </c>
      <c r="G266" s="84" t="b">
        <v>0</v>
      </c>
    </row>
    <row r="267" spans="1:7" ht="15">
      <c r="A267" s="84" t="s">
        <v>3473</v>
      </c>
      <c r="B267" s="84">
        <v>3</v>
      </c>
      <c r="C267" s="123">
        <v>0.0021507857566994233</v>
      </c>
      <c r="D267" s="84" t="s">
        <v>3627</v>
      </c>
      <c r="E267" s="84" t="b">
        <v>0</v>
      </c>
      <c r="F267" s="84" t="b">
        <v>0</v>
      </c>
      <c r="G267" s="84" t="b">
        <v>0</v>
      </c>
    </row>
    <row r="268" spans="1:7" ht="15">
      <c r="A268" s="84" t="s">
        <v>3474</v>
      </c>
      <c r="B268" s="84">
        <v>3</v>
      </c>
      <c r="C268" s="123">
        <v>0.0021507857566994233</v>
      </c>
      <c r="D268" s="84" t="s">
        <v>3627</v>
      </c>
      <c r="E268" s="84" t="b">
        <v>0</v>
      </c>
      <c r="F268" s="84" t="b">
        <v>0</v>
      </c>
      <c r="G268" s="84" t="b">
        <v>0</v>
      </c>
    </row>
    <row r="269" spans="1:7" ht="15">
      <c r="A269" s="84" t="s">
        <v>319</v>
      </c>
      <c r="B269" s="84">
        <v>3</v>
      </c>
      <c r="C269" s="123">
        <v>0.0021507857566994233</v>
      </c>
      <c r="D269" s="84" t="s">
        <v>3627</v>
      </c>
      <c r="E269" s="84" t="b">
        <v>0</v>
      </c>
      <c r="F269" s="84" t="b">
        <v>0</v>
      </c>
      <c r="G269" s="84" t="b">
        <v>0</v>
      </c>
    </row>
    <row r="270" spans="1:7" ht="15">
      <c r="A270" s="84" t="s">
        <v>2898</v>
      </c>
      <c r="B270" s="84">
        <v>3</v>
      </c>
      <c r="C270" s="123">
        <v>0.0021507857566994233</v>
      </c>
      <c r="D270" s="84" t="s">
        <v>3627</v>
      </c>
      <c r="E270" s="84" t="b">
        <v>0</v>
      </c>
      <c r="F270" s="84" t="b">
        <v>0</v>
      </c>
      <c r="G270" s="84" t="b">
        <v>0</v>
      </c>
    </row>
    <row r="271" spans="1:7" ht="15">
      <c r="A271" s="84" t="s">
        <v>2899</v>
      </c>
      <c r="B271" s="84">
        <v>3</v>
      </c>
      <c r="C271" s="123">
        <v>0.0021507857566994233</v>
      </c>
      <c r="D271" s="84" t="s">
        <v>3627</v>
      </c>
      <c r="E271" s="84" t="b">
        <v>0</v>
      </c>
      <c r="F271" s="84" t="b">
        <v>0</v>
      </c>
      <c r="G271" s="84" t="b">
        <v>0</v>
      </c>
    </row>
    <row r="272" spans="1:7" ht="15">
      <c r="A272" s="84" t="s">
        <v>2900</v>
      </c>
      <c r="B272" s="84">
        <v>3</v>
      </c>
      <c r="C272" s="123">
        <v>0.0021507857566994233</v>
      </c>
      <c r="D272" s="84" t="s">
        <v>3627</v>
      </c>
      <c r="E272" s="84" t="b">
        <v>0</v>
      </c>
      <c r="F272" s="84" t="b">
        <v>0</v>
      </c>
      <c r="G272" s="84" t="b">
        <v>0</v>
      </c>
    </row>
    <row r="273" spans="1:7" ht="15">
      <c r="A273" s="84" t="s">
        <v>2901</v>
      </c>
      <c r="B273" s="84">
        <v>3</v>
      </c>
      <c r="C273" s="123">
        <v>0.0021507857566994233</v>
      </c>
      <c r="D273" s="84" t="s">
        <v>3627</v>
      </c>
      <c r="E273" s="84" t="b">
        <v>0</v>
      </c>
      <c r="F273" s="84" t="b">
        <v>0</v>
      </c>
      <c r="G273" s="84" t="b">
        <v>0</v>
      </c>
    </row>
    <row r="274" spans="1:7" ht="15">
      <c r="A274" s="84" t="s">
        <v>224</v>
      </c>
      <c r="B274" s="84">
        <v>3</v>
      </c>
      <c r="C274" s="123">
        <v>0.0021507857566994233</v>
      </c>
      <c r="D274" s="84" t="s">
        <v>3627</v>
      </c>
      <c r="E274" s="84" t="b">
        <v>0</v>
      </c>
      <c r="F274" s="84" t="b">
        <v>0</v>
      </c>
      <c r="G274" s="84" t="b">
        <v>0</v>
      </c>
    </row>
    <row r="275" spans="1:7" ht="15">
      <c r="A275" s="84" t="s">
        <v>3475</v>
      </c>
      <c r="B275" s="84">
        <v>3</v>
      </c>
      <c r="C275" s="123">
        <v>0.0021507857566994233</v>
      </c>
      <c r="D275" s="84" t="s">
        <v>3627</v>
      </c>
      <c r="E275" s="84" t="b">
        <v>0</v>
      </c>
      <c r="F275" s="84" t="b">
        <v>0</v>
      </c>
      <c r="G275" s="84" t="b">
        <v>0</v>
      </c>
    </row>
    <row r="276" spans="1:7" ht="15">
      <c r="A276" s="84" t="s">
        <v>3476</v>
      </c>
      <c r="B276" s="84">
        <v>3</v>
      </c>
      <c r="C276" s="123">
        <v>0.0021507857566994233</v>
      </c>
      <c r="D276" s="84" t="s">
        <v>3627</v>
      </c>
      <c r="E276" s="84" t="b">
        <v>0</v>
      </c>
      <c r="F276" s="84" t="b">
        <v>0</v>
      </c>
      <c r="G276" s="84" t="b">
        <v>0</v>
      </c>
    </row>
    <row r="277" spans="1:7" ht="15">
      <c r="A277" s="84" t="s">
        <v>3477</v>
      </c>
      <c r="B277" s="84">
        <v>3</v>
      </c>
      <c r="C277" s="123">
        <v>0.0021507857566994233</v>
      </c>
      <c r="D277" s="84" t="s">
        <v>3627</v>
      </c>
      <c r="E277" s="84" t="b">
        <v>0</v>
      </c>
      <c r="F277" s="84" t="b">
        <v>0</v>
      </c>
      <c r="G277" s="84" t="b">
        <v>0</v>
      </c>
    </row>
    <row r="278" spans="1:7" ht="15">
      <c r="A278" s="84" t="s">
        <v>3478</v>
      </c>
      <c r="B278" s="84">
        <v>3</v>
      </c>
      <c r="C278" s="123">
        <v>0.0021507857566994233</v>
      </c>
      <c r="D278" s="84" t="s">
        <v>3627</v>
      </c>
      <c r="E278" s="84" t="b">
        <v>0</v>
      </c>
      <c r="F278" s="84" t="b">
        <v>0</v>
      </c>
      <c r="G278" s="84" t="b">
        <v>0</v>
      </c>
    </row>
    <row r="279" spans="1:7" ht="15">
      <c r="A279" s="84" t="s">
        <v>3479</v>
      </c>
      <c r="B279" s="84">
        <v>2</v>
      </c>
      <c r="C279" s="123">
        <v>0.0015687930018269574</v>
      </c>
      <c r="D279" s="84" t="s">
        <v>3627</v>
      </c>
      <c r="E279" s="84" t="b">
        <v>0</v>
      </c>
      <c r="F279" s="84" t="b">
        <v>0</v>
      </c>
      <c r="G279" s="84" t="b">
        <v>0</v>
      </c>
    </row>
    <row r="280" spans="1:7" ht="15">
      <c r="A280" s="84" t="s">
        <v>3480</v>
      </c>
      <c r="B280" s="84">
        <v>2</v>
      </c>
      <c r="C280" s="123">
        <v>0.0015687930018269574</v>
      </c>
      <c r="D280" s="84" t="s">
        <v>3627</v>
      </c>
      <c r="E280" s="84" t="b">
        <v>1</v>
      </c>
      <c r="F280" s="84" t="b">
        <v>0</v>
      </c>
      <c r="G280" s="84" t="b">
        <v>0</v>
      </c>
    </row>
    <row r="281" spans="1:7" ht="15">
      <c r="A281" s="84" t="s">
        <v>3481</v>
      </c>
      <c r="B281" s="84">
        <v>2</v>
      </c>
      <c r="C281" s="123">
        <v>0.0015687930018269574</v>
      </c>
      <c r="D281" s="84" t="s">
        <v>3627</v>
      </c>
      <c r="E281" s="84" t="b">
        <v>0</v>
      </c>
      <c r="F281" s="84" t="b">
        <v>0</v>
      </c>
      <c r="G281" s="84" t="b">
        <v>0</v>
      </c>
    </row>
    <row r="282" spans="1:7" ht="15">
      <c r="A282" s="84" t="s">
        <v>3482</v>
      </c>
      <c r="B282" s="84">
        <v>2</v>
      </c>
      <c r="C282" s="123">
        <v>0.0015687930018269574</v>
      </c>
      <c r="D282" s="84" t="s">
        <v>3627</v>
      </c>
      <c r="E282" s="84" t="b">
        <v>0</v>
      </c>
      <c r="F282" s="84" t="b">
        <v>0</v>
      </c>
      <c r="G282" s="84" t="b">
        <v>0</v>
      </c>
    </row>
    <row r="283" spans="1:7" ht="15">
      <c r="A283" s="84" t="s">
        <v>3483</v>
      </c>
      <c r="B283" s="84">
        <v>2</v>
      </c>
      <c r="C283" s="123">
        <v>0.0015687930018269574</v>
      </c>
      <c r="D283" s="84" t="s">
        <v>3627</v>
      </c>
      <c r="E283" s="84" t="b">
        <v>0</v>
      </c>
      <c r="F283" s="84" t="b">
        <v>0</v>
      </c>
      <c r="G283" s="84" t="b">
        <v>0</v>
      </c>
    </row>
    <row r="284" spans="1:7" ht="15">
      <c r="A284" s="84" t="s">
        <v>3484</v>
      </c>
      <c r="B284" s="84">
        <v>2</v>
      </c>
      <c r="C284" s="123">
        <v>0.0015687930018269574</v>
      </c>
      <c r="D284" s="84" t="s">
        <v>3627</v>
      </c>
      <c r="E284" s="84" t="b">
        <v>0</v>
      </c>
      <c r="F284" s="84" t="b">
        <v>0</v>
      </c>
      <c r="G284" s="84" t="b">
        <v>0</v>
      </c>
    </row>
    <row r="285" spans="1:7" ht="15">
      <c r="A285" s="84" t="s">
        <v>3485</v>
      </c>
      <c r="B285" s="84">
        <v>2</v>
      </c>
      <c r="C285" s="123">
        <v>0.0015687930018269574</v>
      </c>
      <c r="D285" s="84" t="s">
        <v>3627</v>
      </c>
      <c r="E285" s="84" t="b">
        <v>0</v>
      </c>
      <c r="F285" s="84" t="b">
        <v>0</v>
      </c>
      <c r="G285" s="84" t="b">
        <v>0</v>
      </c>
    </row>
    <row r="286" spans="1:7" ht="15">
      <c r="A286" s="84" t="s">
        <v>3486</v>
      </c>
      <c r="B286" s="84">
        <v>2</v>
      </c>
      <c r="C286" s="123">
        <v>0.0015687930018269574</v>
      </c>
      <c r="D286" s="84" t="s">
        <v>3627</v>
      </c>
      <c r="E286" s="84" t="b">
        <v>1</v>
      </c>
      <c r="F286" s="84" t="b">
        <v>0</v>
      </c>
      <c r="G286" s="84" t="b">
        <v>0</v>
      </c>
    </row>
    <row r="287" spans="1:7" ht="15">
      <c r="A287" s="84" t="s">
        <v>3487</v>
      </c>
      <c r="B287" s="84">
        <v>2</v>
      </c>
      <c r="C287" s="123">
        <v>0.0015687930018269574</v>
      </c>
      <c r="D287" s="84" t="s">
        <v>3627</v>
      </c>
      <c r="E287" s="84" t="b">
        <v>0</v>
      </c>
      <c r="F287" s="84" t="b">
        <v>0</v>
      </c>
      <c r="G287" s="84" t="b">
        <v>0</v>
      </c>
    </row>
    <row r="288" spans="1:7" ht="15">
      <c r="A288" s="84" t="s">
        <v>3488</v>
      </c>
      <c r="B288" s="84">
        <v>2</v>
      </c>
      <c r="C288" s="123">
        <v>0.0015687930018269574</v>
      </c>
      <c r="D288" s="84" t="s">
        <v>3627</v>
      </c>
      <c r="E288" s="84" t="b">
        <v>0</v>
      </c>
      <c r="F288" s="84" t="b">
        <v>0</v>
      </c>
      <c r="G288" s="84" t="b">
        <v>0</v>
      </c>
    </row>
    <row r="289" spans="1:7" ht="15">
      <c r="A289" s="84" t="s">
        <v>3489</v>
      </c>
      <c r="B289" s="84">
        <v>2</v>
      </c>
      <c r="C289" s="123">
        <v>0.0015687930018269574</v>
      </c>
      <c r="D289" s="84" t="s">
        <v>3627</v>
      </c>
      <c r="E289" s="84" t="b">
        <v>0</v>
      </c>
      <c r="F289" s="84" t="b">
        <v>1</v>
      </c>
      <c r="G289" s="84" t="b">
        <v>0</v>
      </c>
    </row>
    <row r="290" spans="1:7" ht="15">
      <c r="A290" s="84" t="s">
        <v>3490</v>
      </c>
      <c r="B290" s="84">
        <v>2</v>
      </c>
      <c r="C290" s="123">
        <v>0.0015687930018269574</v>
      </c>
      <c r="D290" s="84" t="s">
        <v>3627</v>
      </c>
      <c r="E290" s="84" t="b">
        <v>0</v>
      </c>
      <c r="F290" s="84" t="b">
        <v>0</v>
      </c>
      <c r="G290" s="84" t="b">
        <v>0</v>
      </c>
    </row>
    <row r="291" spans="1:7" ht="15">
      <c r="A291" s="84" t="s">
        <v>3491</v>
      </c>
      <c r="B291" s="84">
        <v>2</v>
      </c>
      <c r="C291" s="123">
        <v>0.0015687930018269574</v>
      </c>
      <c r="D291" s="84" t="s">
        <v>3627</v>
      </c>
      <c r="E291" s="84" t="b">
        <v>0</v>
      </c>
      <c r="F291" s="84" t="b">
        <v>0</v>
      </c>
      <c r="G291" s="84" t="b">
        <v>0</v>
      </c>
    </row>
    <row r="292" spans="1:7" ht="15">
      <c r="A292" s="84" t="s">
        <v>3492</v>
      </c>
      <c r="B292" s="84">
        <v>2</v>
      </c>
      <c r="C292" s="123">
        <v>0.0015687930018269574</v>
      </c>
      <c r="D292" s="84" t="s">
        <v>3627</v>
      </c>
      <c r="E292" s="84" t="b">
        <v>0</v>
      </c>
      <c r="F292" s="84" t="b">
        <v>0</v>
      </c>
      <c r="G292" s="84" t="b">
        <v>0</v>
      </c>
    </row>
    <row r="293" spans="1:7" ht="15">
      <c r="A293" s="84" t="s">
        <v>3493</v>
      </c>
      <c r="B293" s="84">
        <v>2</v>
      </c>
      <c r="C293" s="123">
        <v>0.0015687930018269574</v>
      </c>
      <c r="D293" s="84" t="s">
        <v>3627</v>
      </c>
      <c r="E293" s="84" t="b">
        <v>0</v>
      </c>
      <c r="F293" s="84" t="b">
        <v>0</v>
      </c>
      <c r="G293" s="84" t="b">
        <v>0</v>
      </c>
    </row>
    <row r="294" spans="1:7" ht="15">
      <c r="A294" s="84" t="s">
        <v>3494</v>
      </c>
      <c r="B294" s="84">
        <v>2</v>
      </c>
      <c r="C294" s="123">
        <v>0.0015687930018269574</v>
      </c>
      <c r="D294" s="84" t="s">
        <v>3627</v>
      </c>
      <c r="E294" s="84" t="b">
        <v>1</v>
      </c>
      <c r="F294" s="84" t="b">
        <v>0</v>
      </c>
      <c r="G294" s="84" t="b">
        <v>0</v>
      </c>
    </row>
    <row r="295" spans="1:7" ht="15">
      <c r="A295" s="84" t="s">
        <v>3495</v>
      </c>
      <c r="B295" s="84">
        <v>2</v>
      </c>
      <c r="C295" s="123">
        <v>0.0015687930018269574</v>
      </c>
      <c r="D295" s="84" t="s">
        <v>3627</v>
      </c>
      <c r="E295" s="84" t="b">
        <v>0</v>
      </c>
      <c r="F295" s="84" t="b">
        <v>0</v>
      </c>
      <c r="G295" s="84" t="b">
        <v>0</v>
      </c>
    </row>
    <row r="296" spans="1:7" ht="15">
      <c r="A296" s="84" t="s">
        <v>3496</v>
      </c>
      <c r="B296" s="84">
        <v>2</v>
      </c>
      <c r="C296" s="123">
        <v>0.0015687930018269574</v>
      </c>
      <c r="D296" s="84" t="s">
        <v>3627</v>
      </c>
      <c r="E296" s="84" t="b">
        <v>0</v>
      </c>
      <c r="F296" s="84" t="b">
        <v>0</v>
      </c>
      <c r="G296" s="84" t="b">
        <v>0</v>
      </c>
    </row>
    <row r="297" spans="1:7" ht="15">
      <c r="A297" s="84" t="s">
        <v>3497</v>
      </c>
      <c r="B297" s="84">
        <v>2</v>
      </c>
      <c r="C297" s="123">
        <v>0.0015687930018269574</v>
      </c>
      <c r="D297" s="84" t="s">
        <v>3627</v>
      </c>
      <c r="E297" s="84" t="b">
        <v>0</v>
      </c>
      <c r="F297" s="84" t="b">
        <v>0</v>
      </c>
      <c r="G297" s="84" t="b">
        <v>0</v>
      </c>
    </row>
    <row r="298" spans="1:7" ht="15">
      <c r="A298" s="84" t="s">
        <v>3498</v>
      </c>
      <c r="B298" s="84">
        <v>2</v>
      </c>
      <c r="C298" s="123">
        <v>0.0015687930018269574</v>
      </c>
      <c r="D298" s="84" t="s">
        <v>3627</v>
      </c>
      <c r="E298" s="84" t="b">
        <v>0</v>
      </c>
      <c r="F298" s="84" t="b">
        <v>0</v>
      </c>
      <c r="G298" s="84" t="b">
        <v>0</v>
      </c>
    </row>
    <row r="299" spans="1:7" ht="15">
      <c r="A299" s="84" t="s">
        <v>3499</v>
      </c>
      <c r="B299" s="84">
        <v>2</v>
      </c>
      <c r="C299" s="123">
        <v>0.0015687930018269574</v>
      </c>
      <c r="D299" s="84" t="s">
        <v>3627</v>
      </c>
      <c r="E299" s="84" t="b">
        <v>0</v>
      </c>
      <c r="F299" s="84" t="b">
        <v>0</v>
      </c>
      <c r="G299" s="84" t="b">
        <v>0</v>
      </c>
    </row>
    <row r="300" spans="1:7" ht="15">
      <c r="A300" s="84" t="s">
        <v>3500</v>
      </c>
      <c r="B300" s="84">
        <v>2</v>
      </c>
      <c r="C300" s="123">
        <v>0.0015687930018269574</v>
      </c>
      <c r="D300" s="84" t="s">
        <v>3627</v>
      </c>
      <c r="E300" s="84" t="b">
        <v>0</v>
      </c>
      <c r="F300" s="84" t="b">
        <v>0</v>
      </c>
      <c r="G300" s="84" t="b">
        <v>0</v>
      </c>
    </row>
    <row r="301" spans="1:7" ht="15">
      <c r="A301" s="84" t="s">
        <v>3501</v>
      </c>
      <c r="B301" s="84">
        <v>2</v>
      </c>
      <c r="C301" s="123">
        <v>0.0015687930018269574</v>
      </c>
      <c r="D301" s="84" t="s">
        <v>3627</v>
      </c>
      <c r="E301" s="84" t="b">
        <v>0</v>
      </c>
      <c r="F301" s="84" t="b">
        <v>0</v>
      </c>
      <c r="G301" s="84" t="b">
        <v>0</v>
      </c>
    </row>
    <row r="302" spans="1:7" ht="15">
      <c r="A302" s="84" t="s">
        <v>3502</v>
      </c>
      <c r="B302" s="84">
        <v>2</v>
      </c>
      <c r="C302" s="123">
        <v>0.0015687930018269574</v>
      </c>
      <c r="D302" s="84" t="s">
        <v>3627</v>
      </c>
      <c r="E302" s="84" t="b">
        <v>0</v>
      </c>
      <c r="F302" s="84" t="b">
        <v>0</v>
      </c>
      <c r="G302" s="84" t="b">
        <v>0</v>
      </c>
    </row>
    <row r="303" spans="1:7" ht="15">
      <c r="A303" s="84" t="s">
        <v>3503</v>
      </c>
      <c r="B303" s="84">
        <v>2</v>
      </c>
      <c r="C303" s="123">
        <v>0.0015687930018269574</v>
      </c>
      <c r="D303" s="84" t="s">
        <v>3627</v>
      </c>
      <c r="E303" s="84" t="b">
        <v>0</v>
      </c>
      <c r="F303" s="84" t="b">
        <v>0</v>
      </c>
      <c r="G303" s="84" t="b">
        <v>0</v>
      </c>
    </row>
    <row r="304" spans="1:7" ht="15">
      <c r="A304" s="84" t="s">
        <v>3504</v>
      </c>
      <c r="B304" s="84">
        <v>2</v>
      </c>
      <c r="C304" s="123">
        <v>0.0015687930018269574</v>
      </c>
      <c r="D304" s="84" t="s">
        <v>3627</v>
      </c>
      <c r="E304" s="84" t="b">
        <v>0</v>
      </c>
      <c r="F304" s="84" t="b">
        <v>0</v>
      </c>
      <c r="G304" s="84" t="b">
        <v>0</v>
      </c>
    </row>
    <row r="305" spans="1:7" ht="15">
      <c r="A305" s="84" t="s">
        <v>3505</v>
      </c>
      <c r="B305" s="84">
        <v>2</v>
      </c>
      <c r="C305" s="123">
        <v>0.0015687930018269574</v>
      </c>
      <c r="D305" s="84" t="s">
        <v>3627</v>
      </c>
      <c r="E305" s="84" t="b">
        <v>0</v>
      </c>
      <c r="F305" s="84" t="b">
        <v>0</v>
      </c>
      <c r="G305" s="84" t="b">
        <v>0</v>
      </c>
    </row>
    <row r="306" spans="1:7" ht="15">
      <c r="A306" s="84" t="s">
        <v>3506</v>
      </c>
      <c r="B306" s="84">
        <v>2</v>
      </c>
      <c r="C306" s="123">
        <v>0.0015687930018269574</v>
      </c>
      <c r="D306" s="84" t="s">
        <v>3627</v>
      </c>
      <c r="E306" s="84" t="b">
        <v>0</v>
      </c>
      <c r="F306" s="84" t="b">
        <v>0</v>
      </c>
      <c r="G306" s="84" t="b">
        <v>0</v>
      </c>
    </row>
    <row r="307" spans="1:7" ht="15">
      <c r="A307" s="84" t="s">
        <v>3507</v>
      </c>
      <c r="B307" s="84">
        <v>2</v>
      </c>
      <c r="C307" s="123">
        <v>0.0015687930018269574</v>
      </c>
      <c r="D307" s="84" t="s">
        <v>3627</v>
      </c>
      <c r="E307" s="84" t="b">
        <v>0</v>
      </c>
      <c r="F307" s="84" t="b">
        <v>1</v>
      </c>
      <c r="G307" s="84" t="b">
        <v>0</v>
      </c>
    </row>
    <row r="308" spans="1:7" ht="15">
      <c r="A308" s="84" t="s">
        <v>3508</v>
      </c>
      <c r="B308" s="84">
        <v>2</v>
      </c>
      <c r="C308" s="123">
        <v>0.0015687930018269574</v>
      </c>
      <c r="D308" s="84" t="s">
        <v>3627</v>
      </c>
      <c r="E308" s="84" t="b">
        <v>0</v>
      </c>
      <c r="F308" s="84" t="b">
        <v>0</v>
      </c>
      <c r="G308" s="84" t="b">
        <v>0</v>
      </c>
    </row>
    <row r="309" spans="1:7" ht="15">
      <c r="A309" s="84" t="s">
        <v>3509</v>
      </c>
      <c r="B309" s="84">
        <v>2</v>
      </c>
      <c r="C309" s="123">
        <v>0.0015687930018269574</v>
      </c>
      <c r="D309" s="84" t="s">
        <v>3627</v>
      </c>
      <c r="E309" s="84" t="b">
        <v>0</v>
      </c>
      <c r="F309" s="84" t="b">
        <v>0</v>
      </c>
      <c r="G309" s="84" t="b">
        <v>0</v>
      </c>
    </row>
    <row r="310" spans="1:7" ht="15">
      <c r="A310" s="84" t="s">
        <v>3510</v>
      </c>
      <c r="B310" s="84">
        <v>2</v>
      </c>
      <c r="C310" s="123">
        <v>0.0015687930018269574</v>
      </c>
      <c r="D310" s="84" t="s">
        <v>3627</v>
      </c>
      <c r="E310" s="84" t="b">
        <v>0</v>
      </c>
      <c r="F310" s="84" t="b">
        <v>0</v>
      </c>
      <c r="G310" s="84" t="b">
        <v>0</v>
      </c>
    </row>
    <row r="311" spans="1:7" ht="15">
      <c r="A311" s="84" t="s">
        <v>3511</v>
      </c>
      <c r="B311" s="84">
        <v>2</v>
      </c>
      <c r="C311" s="123">
        <v>0.0015687930018269574</v>
      </c>
      <c r="D311" s="84" t="s">
        <v>3627</v>
      </c>
      <c r="E311" s="84" t="b">
        <v>0</v>
      </c>
      <c r="F311" s="84" t="b">
        <v>0</v>
      </c>
      <c r="G311" s="84" t="b">
        <v>0</v>
      </c>
    </row>
    <row r="312" spans="1:7" ht="15">
      <c r="A312" s="84" t="s">
        <v>3512</v>
      </c>
      <c r="B312" s="84">
        <v>2</v>
      </c>
      <c r="C312" s="123">
        <v>0.0015687930018269574</v>
      </c>
      <c r="D312" s="84" t="s">
        <v>3627</v>
      </c>
      <c r="E312" s="84" t="b">
        <v>0</v>
      </c>
      <c r="F312" s="84" t="b">
        <v>0</v>
      </c>
      <c r="G312" s="84" t="b">
        <v>0</v>
      </c>
    </row>
    <row r="313" spans="1:7" ht="15">
      <c r="A313" s="84" t="s">
        <v>3513</v>
      </c>
      <c r="B313" s="84">
        <v>2</v>
      </c>
      <c r="C313" s="123">
        <v>0.0015687930018269574</v>
      </c>
      <c r="D313" s="84" t="s">
        <v>3627</v>
      </c>
      <c r="E313" s="84" t="b">
        <v>0</v>
      </c>
      <c r="F313" s="84" t="b">
        <v>0</v>
      </c>
      <c r="G313" s="84" t="b">
        <v>0</v>
      </c>
    </row>
    <row r="314" spans="1:7" ht="15">
      <c r="A314" s="84" t="s">
        <v>3514</v>
      </c>
      <c r="B314" s="84">
        <v>2</v>
      </c>
      <c r="C314" s="123">
        <v>0.0015687930018269574</v>
      </c>
      <c r="D314" s="84" t="s">
        <v>3627</v>
      </c>
      <c r="E314" s="84" t="b">
        <v>0</v>
      </c>
      <c r="F314" s="84" t="b">
        <v>0</v>
      </c>
      <c r="G314" s="84" t="b">
        <v>0</v>
      </c>
    </row>
    <row r="315" spans="1:7" ht="15">
      <c r="A315" s="84" t="s">
        <v>410</v>
      </c>
      <c r="B315" s="84">
        <v>2</v>
      </c>
      <c r="C315" s="123">
        <v>0.0015687930018269574</v>
      </c>
      <c r="D315" s="84" t="s">
        <v>3627</v>
      </c>
      <c r="E315" s="84" t="b">
        <v>0</v>
      </c>
      <c r="F315" s="84" t="b">
        <v>0</v>
      </c>
      <c r="G315" s="84" t="b">
        <v>0</v>
      </c>
    </row>
    <row r="316" spans="1:7" ht="15">
      <c r="A316" s="84" t="s">
        <v>3515</v>
      </c>
      <c r="B316" s="84">
        <v>2</v>
      </c>
      <c r="C316" s="123">
        <v>0.0017994673280062534</v>
      </c>
      <c r="D316" s="84" t="s">
        <v>3627</v>
      </c>
      <c r="E316" s="84" t="b">
        <v>0</v>
      </c>
      <c r="F316" s="84" t="b">
        <v>0</v>
      </c>
      <c r="G316" s="84" t="b">
        <v>0</v>
      </c>
    </row>
    <row r="317" spans="1:7" ht="15">
      <c r="A317" s="84" t="s">
        <v>3516</v>
      </c>
      <c r="B317" s="84">
        <v>2</v>
      </c>
      <c r="C317" s="123">
        <v>0.0015687930018269574</v>
      </c>
      <c r="D317" s="84" t="s">
        <v>3627</v>
      </c>
      <c r="E317" s="84" t="b">
        <v>0</v>
      </c>
      <c r="F317" s="84" t="b">
        <v>0</v>
      </c>
      <c r="G317" s="84" t="b">
        <v>0</v>
      </c>
    </row>
    <row r="318" spans="1:7" ht="15">
      <c r="A318" s="84" t="s">
        <v>3517</v>
      </c>
      <c r="B318" s="84">
        <v>2</v>
      </c>
      <c r="C318" s="123">
        <v>0.0015687930018269574</v>
      </c>
      <c r="D318" s="84" t="s">
        <v>3627</v>
      </c>
      <c r="E318" s="84" t="b">
        <v>0</v>
      </c>
      <c r="F318" s="84" t="b">
        <v>0</v>
      </c>
      <c r="G318" s="84" t="b">
        <v>0</v>
      </c>
    </row>
    <row r="319" spans="1:7" ht="15">
      <c r="A319" s="84" t="s">
        <v>3518</v>
      </c>
      <c r="B319" s="84">
        <v>2</v>
      </c>
      <c r="C319" s="123">
        <v>0.0015687930018269574</v>
      </c>
      <c r="D319" s="84" t="s">
        <v>3627</v>
      </c>
      <c r="E319" s="84" t="b">
        <v>0</v>
      </c>
      <c r="F319" s="84" t="b">
        <v>0</v>
      </c>
      <c r="G319" s="84" t="b">
        <v>0</v>
      </c>
    </row>
    <row r="320" spans="1:7" ht="15">
      <c r="A320" s="84" t="s">
        <v>3519</v>
      </c>
      <c r="B320" s="84">
        <v>2</v>
      </c>
      <c r="C320" s="123">
        <v>0.0015687930018269574</v>
      </c>
      <c r="D320" s="84" t="s">
        <v>3627</v>
      </c>
      <c r="E320" s="84" t="b">
        <v>0</v>
      </c>
      <c r="F320" s="84" t="b">
        <v>0</v>
      </c>
      <c r="G320" s="84" t="b">
        <v>0</v>
      </c>
    </row>
    <row r="321" spans="1:7" ht="15">
      <c r="A321" s="84" t="s">
        <v>3520</v>
      </c>
      <c r="B321" s="84">
        <v>2</v>
      </c>
      <c r="C321" s="123">
        <v>0.0015687930018269574</v>
      </c>
      <c r="D321" s="84" t="s">
        <v>3627</v>
      </c>
      <c r="E321" s="84" t="b">
        <v>0</v>
      </c>
      <c r="F321" s="84" t="b">
        <v>0</v>
      </c>
      <c r="G321" s="84" t="b">
        <v>0</v>
      </c>
    </row>
    <row r="322" spans="1:7" ht="15">
      <c r="A322" s="84" t="s">
        <v>3521</v>
      </c>
      <c r="B322" s="84">
        <v>2</v>
      </c>
      <c r="C322" s="123">
        <v>0.0015687930018269574</v>
      </c>
      <c r="D322" s="84" t="s">
        <v>3627</v>
      </c>
      <c r="E322" s="84" t="b">
        <v>0</v>
      </c>
      <c r="F322" s="84" t="b">
        <v>0</v>
      </c>
      <c r="G322" s="84" t="b">
        <v>0</v>
      </c>
    </row>
    <row r="323" spans="1:7" ht="15">
      <c r="A323" s="84" t="s">
        <v>3522</v>
      </c>
      <c r="B323" s="84">
        <v>2</v>
      </c>
      <c r="C323" s="123">
        <v>0.0015687930018269574</v>
      </c>
      <c r="D323" s="84" t="s">
        <v>3627</v>
      </c>
      <c r="E323" s="84" t="b">
        <v>0</v>
      </c>
      <c r="F323" s="84" t="b">
        <v>0</v>
      </c>
      <c r="G323" s="84" t="b">
        <v>0</v>
      </c>
    </row>
    <row r="324" spans="1:7" ht="15">
      <c r="A324" s="84" t="s">
        <v>3523</v>
      </c>
      <c r="B324" s="84">
        <v>2</v>
      </c>
      <c r="C324" s="123">
        <v>0.0015687930018269574</v>
      </c>
      <c r="D324" s="84" t="s">
        <v>3627</v>
      </c>
      <c r="E324" s="84" t="b">
        <v>0</v>
      </c>
      <c r="F324" s="84" t="b">
        <v>0</v>
      </c>
      <c r="G324" s="84" t="b">
        <v>0</v>
      </c>
    </row>
    <row r="325" spans="1:7" ht="15">
      <c r="A325" s="84" t="s">
        <v>299</v>
      </c>
      <c r="B325" s="84">
        <v>2</v>
      </c>
      <c r="C325" s="123">
        <v>0.0015687930018269574</v>
      </c>
      <c r="D325" s="84" t="s">
        <v>3627</v>
      </c>
      <c r="E325" s="84" t="b">
        <v>0</v>
      </c>
      <c r="F325" s="84" t="b">
        <v>0</v>
      </c>
      <c r="G325" s="84" t="b">
        <v>0</v>
      </c>
    </row>
    <row r="326" spans="1:7" ht="15">
      <c r="A326" s="84" t="s">
        <v>3524</v>
      </c>
      <c r="B326" s="84">
        <v>2</v>
      </c>
      <c r="C326" s="123">
        <v>0.0015687930018269574</v>
      </c>
      <c r="D326" s="84" t="s">
        <v>3627</v>
      </c>
      <c r="E326" s="84" t="b">
        <v>0</v>
      </c>
      <c r="F326" s="84" t="b">
        <v>0</v>
      </c>
      <c r="G326" s="84" t="b">
        <v>0</v>
      </c>
    </row>
    <row r="327" spans="1:7" ht="15">
      <c r="A327" s="84" t="s">
        <v>3525</v>
      </c>
      <c r="B327" s="84">
        <v>2</v>
      </c>
      <c r="C327" s="123">
        <v>0.0015687930018269574</v>
      </c>
      <c r="D327" s="84" t="s">
        <v>3627</v>
      </c>
      <c r="E327" s="84" t="b">
        <v>0</v>
      </c>
      <c r="F327" s="84" t="b">
        <v>0</v>
      </c>
      <c r="G327" s="84" t="b">
        <v>0</v>
      </c>
    </row>
    <row r="328" spans="1:7" ht="15">
      <c r="A328" s="84" t="s">
        <v>3526</v>
      </c>
      <c r="B328" s="84">
        <v>2</v>
      </c>
      <c r="C328" s="123">
        <v>0.0015687930018269574</v>
      </c>
      <c r="D328" s="84" t="s">
        <v>3627</v>
      </c>
      <c r="E328" s="84" t="b">
        <v>0</v>
      </c>
      <c r="F328" s="84" t="b">
        <v>0</v>
      </c>
      <c r="G328" s="84" t="b">
        <v>0</v>
      </c>
    </row>
    <row r="329" spans="1:7" ht="15">
      <c r="A329" s="84" t="s">
        <v>3527</v>
      </c>
      <c r="B329" s="84">
        <v>2</v>
      </c>
      <c r="C329" s="123">
        <v>0.0015687930018269574</v>
      </c>
      <c r="D329" s="84" t="s">
        <v>3627</v>
      </c>
      <c r="E329" s="84" t="b">
        <v>0</v>
      </c>
      <c r="F329" s="84" t="b">
        <v>0</v>
      </c>
      <c r="G329" s="84" t="b">
        <v>0</v>
      </c>
    </row>
    <row r="330" spans="1:7" ht="15">
      <c r="A330" s="84" t="s">
        <v>406</v>
      </c>
      <c r="B330" s="84">
        <v>2</v>
      </c>
      <c r="C330" s="123">
        <v>0.0015687930018269574</v>
      </c>
      <c r="D330" s="84" t="s">
        <v>3627</v>
      </c>
      <c r="E330" s="84" t="b">
        <v>0</v>
      </c>
      <c r="F330" s="84" t="b">
        <v>0</v>
      </c>
      <c r="G330" s="84" t="b">
        <v>0</v>
      </c>
    </row>
    <row r="331" spans="1:7" ht="15">
      <c r="A331" s="84" t="s">
        <v>405</v>
      </c>
      <c r="B331" s="84">
        <v>2</v>
      </c>
      <c r="C331" s="123">
        <v>0.0015687930018269574</v>
      </c>
      <c r="D331" s="84" t="s">
        <v>3627</v>
      </c>
      <c r="E331" s="84" t="b">
        <v>0</v>
      </c>
      <c r="F331" s="84" t="b">
        <v>0</v>
      </c>
      <c r="G331" s="84" t="b">
        <v>0</v>
      </c>
    </row>
    <row r="332" spans="1:7" ht="15">
      <c r="A332" s="84" t="s">
        <v>404</v>
      </c>
      <c r="B332" s="84">
        <v>2</v>
      </c>
      <c r="C332" s="123">
        <v>0.0015687930018269574</v>
      </c>
      <c r="D332" s="84" t="s">
        <v>3627</v>
      </c>
      <c r="E332" s="84" t="b">
        <v>0</v>
      </c>
      <c r="F332" s="84" t="b">
        <v>0</v>
      </c>
      <c r="G332" s="84" t="b">
        <v>0</v>
      </c>
    </row>
    <row r="333" spans="1:7" ht="15">
      <c r="A333" s="84" t="s">
        <v>3528</v>
      </c>
      <c r="B333" s="84">
        <v>2</v>
      </c>
      <c r="C333" s="123">
        <v>0.0015687930018269574</v>
      </c>
      <c r="D333" s="84" t="s">
        <v>3627</v>
      </c>
      <c r="E333" s="84" t="b">
        <v>0</v>
      </c>
      <c r="F333" s="84" t="b">
        <v>0</v>
      </c>
      <c r="G333" s="84" t="b">
        <v>0</v>
      </c>
    </row>
    <row r="334" spans="1:7" ht="15">
      <c r="A334" s="84" t="s">
        <v>3529</v>
      </c>
      <c r="B334" s="84">
        <v>2</v>
      </c>
      <c r="C334" s="123">
        <v>0.0015687930018269574</v>
      </c>
      <c r="D334" s="84" t="s">
        <v>3627</v>
      </c>
      <c r="E334" s="84" t="b">
        <v>0</v>
      </c>
      <c r="F334" s="84" t="b">
        <v>0</v>
      </c>
      <c r="G334" s="84" t="b">
        <v>0</v>
      </c>
    </row>
    <row r="335" spans="1:7" ht="15">
      <c r="A335" s="84" t="s">
        <v>3530</v>
      </c>
      <c r="B335" s="84">
        <v>2</v>
      </c>
      <c r="C335" s="123">
        <v>0.0015687930018269574</v>
      </c>
      <c r="D335" s="84" t="s">
        <v>3627</v>
      </c>
      <c r="E335" s="84" t="b">
        <v>0</v>
      </c>
      <c r="F335" s="84" t="b">
        <v>0</v>
      </c>
      <c r="G335" s="84" t="b">
        <v>0</v>
      </c>
    </row>
    <row r="336" spans="1:7" ht="15">
      <c r="A336" s="84" t="s">
        <v>403</v>
      </c>
      <c r="B336" s="84">
        <v>2</v>
      </c>
      <c r="C336" s="123">
        <v>0.0015687930018269574</v>
      </c>
      <c r="D336" s="84" t="s">
        <v>3627</v>
      </c>
      <c r="E336" s="84" t="b">
        <v>0</v>
      </c>
      <c r="F336" s="84" t="b">
        <v>0</v>
      </c>
      <c r="G336" s="84" t="b">
        <v>0</v>
      </c>
    </row>
    <row r="337" spans="1:7" ht="15">
      <c r="A337" s="84" t="s">
        <v>3531</v>
      </c>
      <c r="B337" s="84">
        <v>2</v>
      </c>
      <c r="C337" s="123">
        <v>0.0015687930018269574</v>
      </c>
      <c r="D337" s="84" t="s">
        <v>3627</v>
      </c>
      <c r="E337" s="84" t="b">
        <v>1</v>
      </c>
      <c r="F337" s="84" t="b">
        <v>0</v>
      </c>
      <c r="G337" s="84" t="b">
        <v>0</v>
      </c>
    </row>
    <row r="338" spans="1:7" ht="15">
      <c r="A338" s="84" t="s">
        <v>3532</v>
      </c>
      <c r="B338" s="84">
        <v>2</v>
      </c>
      <c r="C338" s="123">
        <v>0.0015687930018269574</v>
      </c>
      <c r="D338" s="84" t="s">
        <v>3627</v>
      </c>
      <c r="E338" s="84" t="b">
        <v>0</v>
      </c>
      <c r="F338" s="84" t="b">
        <v>0</v>
      </c>
      <c r="G338" s="84" t="b">
        <v>0</v>
      </c>
    </row>
    <row r="339" spans="1:7" ht="15">
      <c r="A339" s="84" t="s">
        <v>3533</v>
      </c>
      <c r="B339" s="84">
        <v>2</v>
      </c>
      <c r="C339" s="123">
        <v>0.0015687930018269574</v>
      </c>
      <c r="D339" s="84" t="s">
        <v>3627</v>
      </c>
      <c r="E339" s="84" t="b">
        <v>1</v>
      </c>
      <c r="F339" s="84" t="b">
        <v>0</v>
      </c>
      <c r="G339" s="84" t="b">
        <v>0</v>
      </c>
    </row>
    <row r="340" spans="1:7" ht="15">
      <c r="A340" s="84" t="s">
        <v>3534</v>
      </c>
      <c r="B340" s="84">
        <v>2</v>
      </c>
      <c r="C340" s="123">
        <v>0.0015687930018269574</v>
      </c>
      <c r="D340" s="84" t="s">
        <v>3627</v>
      </c>
      <c r="E340" s="84" t="b">
        <v>0</v>
      </c>
      <c r="F340" s="84" t="b">
        <v>0</v>
      </c>
      <c r="G340" s="84" t="b">
        <v>0</v>
      </c>
    </row>
    <row r="341" spans="1:7" ht="15">
      <c r="A341" s="84" t="s">
        <v>3535</v>
      </c>
      <c r="B341" s="84">
        <v>2</v>
      </c>
      <c r="C341" s="123">
        <v>0.0015687930018269574</v>
      </c>
      <c r="D341" s="84" t="s">
        <v>3627</v>
      </c>
      <c r="E341" s="84" t="b">
        <v>0</v>
      </c>
      <c r="F341" s="84" t="b">
        <v>0</v>
      </c>
      <c r="G341" s="84" t="b">
        <v>0</v>
      </c>
    </row>
    <row r="342" spans="1:7" ht="15">
      <c r="A342" s="84" t="s">
        <v>3536</v>
      </c>
      <c r="B342" s="84">
        <v>2</v>
      </c>
      <c r="C342" s="123">
        <v>0.0015687930018269574</v>
      </c>
      <c r="D342" s="84" t="s">
        <v>3627</v>
      </c>
      <c r="E342" s="84" t="b">
        <v>0</v>
      </c>
      <c r="F342" s="84" t="b">
        <v>0</v>
      </c>
      <c r="G342" s="84" t="b">
        <v>0</v>
      </c>
    </row>
    <row r="343" spans="1:7" ht="15">
      <c r="A343" s="84" t="s">
        <v>3537</v>
      </c>
      <c r="B343" s="84">
        <v>2</v>
      </c>
      <c r="C343" s="123">
        <v>0.0015687930018269574</v>
      </c>
      <c r="D343" s="84" t="s">
        <v>3627</v>
      </c>
      <c r="E343" s="84" t="b">
        <v>0</v>
      </c>
      <c r="F343" s="84" t="b">
        <v>0</v>
      </c>
      <c r="G343" s="84" t="b">
        <v>0</v>
      </c>
    </row>
    <row r="344" spans="1:7" ht="15">
      <c r="A344" s="84" t="s">
        <v>3538</v>
      </c>
      <c r="B344" s="84">
        <v>2</v>
      </c>
      <c r="C344" s="123">
        <v>0.0015687930018269574</v>
      </c>
      <c r="D344" s="84" t="s">
        <v>3627</v>
      </c>
      <c r="E344" s="84" t="b">
        <v>0</v>
      </c>
      <c r="F344" s="84" t="b">
        <v>0</v>
      </c>
      <c r="G344" s="84" t="b">
        <v>0</v>
      </c>
    </row>
    <row r="345" spans="1:7" ht="15">
      <c r="A345" s="84" t="s">
        <v>3539</v>
      </c>
      <c r="B345" s="84">
        <v>2</v>
      </c>
      <c r="C345" s="123">
        <v>0.0015687930018269574</v>
      </c>
      <c r="D345" s="84" t="s">
        <v>3627</v>
      </c>
      <c r="E345" s="84" t="b">
        <v>0</v>
      </c>
      <c r="F345" s="84" t="b">
        <v>0</v>
      </c>
      <c r="G345" s="84" t="b">
        <v>0</v>
      </c>
    </row>
    <row r="346" spans="1:7" ht="15">
      <c r="A346" s="84" t="s">
        <v>3540</v>
      </c>
      <c r="B346" s="84">
        <v>2</v>
      </c>
      <c r="C346" s="123">
        <v>0.0015687930018269574</v>
      </c>
      <c r="D346" s="84" t="s">
        <v>3627</v>
      </c>
      <c r="E346" s="84" t="b">
        <v>0</v>
      </c>
      <c r="F346" s="84" t="b">
        <v>0</v>
      </c>
      <c r="G346" s="84" t="b">
        <v>0</v>
      </c>
    </row>
    <row r="347" spans="1:7" ht="15">
      <c r="A347" s="84" t="s">
        <v>3541</v>
      </c>
      <c r="B347" s="84">
        <v>2</v>
      </c>
      <c r="C347" s="123">
        <v>0.0015687930018269574</v>
      </c>
      <c r="D347" s="84" t="s">
        <v>3627</v>
      </c>
      <c r="E347" s="84" t="b">
        <v>0</v>
      </c>
      <c r="F347" s="84" t="b">
        <v>0</v>
      </c>
      <c r="G347" s="84" t="b">
        <v>0</v>
      </c>
    </row>
    <row r="348" spans="1:7" ht="15">
      <c r="A348" s="84" t="s">
        <v>3542</v>
      </c>
      <c r="B348" s="84">
        <v>2</v>
      </c>
      <c r="C348" s="123">
        <v>0.0015687930018269574</v>
      </c>
      <c r="D348" s="84" t="s">
        <v>3627</v>
      </c>
      <c r="E348" s="84" t="b">
        <v>0</v>
      </c>
      <c r="F348" s="84" t="b">
        <v>0</v>
      </c>
      <c r="G348" s="84" t="b">
        <v>0</v>
      </c>
    </row>
    <row r="349" spans="1:7" ht="15">
      <c r="A349" s="84" t="s">
        <v>3543</v>
      </c>
      <c r="B349" s="84">
        <v>2</v>
      </c>
      <c r="C349" s="123">
        <v>0.0015687930018269574</v>
      </c>
      <c r="D349" s="84" t="s">
        <v>3627</v>
      </c>
      <c r="E349" s="84" t="b">
        <v>0</v>
      </c>
      <c r="F349" s="84" t="b">
        <v>0</v>
      </c>
      <c r="G349" s="84" t="b">
        <v>0</v>
      </c>
    </row>
    <row r="350" spans="1:7" ht="15">
      <c r="A350" s="84" t="s">
        <v>3544</v>
      </c>
      <c r="B350" s="84">
        <v>2</v>
      </c>
      <c r="C350" s="123">
        <v>0.0015687930018269574</v>
      </c>
      <c r="D350" s="84" t="s">
        <v>3627</v>
      </c>
      <c r="E350" s="84" t="b">
        <v>1</v>
      </c>
      <c r="F350" s="84" t="b">
        <v>0</v>
      </c>
      <c r="G350" s="84" t="b">
        <v>0</v>
      </c>
    </row>
    <row r="351" spans="1:7" ht="15">
      <c r="A351" s="84" t="s">
        <v>3545</v>
      </c>
      <c r="B351" s="84">
        <v>2</v>
      </c>
      <c r="C351" s="123">
        <v>0.0015687930018269574</v>
      </c>
      <c r="D351" s="84" t="s">
        <v>3627</v>
      </c>
      <c r="E351" s="84" t="b">
        <v>0</v>
      </c>
      <c r="F351" s="84" t="b">
        <v>0</v>
      </c>
      <c r="G351" s="84" t="b">
        <v>0</v>
      </c>
    </row>
    <row r="352" spans="1:7" ht="15">
      <c r="A352" s="84" t="s">
        <v>3546</v>
      </c>
      <c r="B352" s="84">
        <v>2</v>
      </c>
      <c r="C352" s="123">
        <v>0.0015687930018269574</v>
      </c>
      <c r="D352" s="84" t="s">
        <v>3627</v>
      </c>
      <c r="E352" s="84" t="b">
        <v>0</v>
      </c>
      <c r="F352" s="84" t="b">
        <v>0</v>
      </c>
      <c r="G352" s="84" t="b">
        <v>0</v>
      </c>
    </row>
    <row r="353" spans="1:7" ht="15">
      <c r="A353" s="84" t="s">
        <v>3547</v>
      </c>
      <c r="B353" s="84">
        <v>2</v>
      </c>
      <c r="C353" s="123">
        <v>0.0015687930018269574</v>
      </c>
      <c r="D353" s="84" t="s">
        <v>3627</v>
      </c>
      <c r="E353" s="84" t="b">
        <v>0</v>
      </c>
      <c r="F353" s="84" t="b">
        <v>0</v>
      </c>
      <c r="G353" s="84" t="b">
        <v>0</v>
      </c>
    </row>
    <row r="354" spans="1:7" ht="15">
      <c r="A354" s="84" t="s">
        <v>3548</v>
      </c>
      <c r="B354" s="84">
        <v>2</v>
      </c>
      <c r="C354" s="123">
        <v>0.0015687930018269574</v>
      </c>
      <c r="D354" s="84" t="s">
        <v>3627</v>
      </c>
      <c r="E354" s="84" t="b">
        <v>0</v>
      </c>
      <c r="F354" s="84" t="b">
        <v>0</v>
      </c>
      <c r="G354" s="84" t="b">
        <v>0</v>
      </c>
    </row>
    <row r="355" spans="1:7" ht="15">
      <c r="A355" s="84" t="s">
        <v>396</v>
      </c>
      <c r="B355" s="84">
        <v>2</v>
      </c>
      <c r="C355" s="123">
        <v>0.0015687930018269574</v>
      </c>
      <c r="D355" s="84" t="s">
        <v>3627</v>
      </c>
      <c r="E355" s="84" t="b">
        <v>0</v>
      </c>
      <c r="F355" s="84" t="b">
        <v>0</v>
      </c>
      <c r="G355" s="84" t="b">
        <v>0</v>
      </c>
    </row>
    <row r="356" spans="1:7" ht="15">
      <c r="A356" s="84" t="s">
        <v>3549</v>
      </c>
      <c r="B356" s="84">
        <v>2</v>
      </c>
      <c r="C356" s="123">
        <v>0.0015687930018269574</v>
      </c>
      <c r="D356" s="84" t="s">
        <v>3627</v>
      </c>
      <c r="E356" s="84" t="b">
        <v>0</v>
      </c>
      <c r="F356" s="84" t="b">
        <v>0</v>
      </c>
      <c r="G356" s="84" t="b">
        <v>0</v>
      </c>
    </row>
    <row r="357" spans="1:7" ht="15">
      <c r="A357" s="84" t="s">
        <v>3550</v>
      </c>
      <c r="B357" s="84">
        <v>2</v>
      </c>
      <c r="C357" s="123">
        <v>0.0015687930018269574</v>
      </c>
      <c r="D357" s="84" t="s">
        <v>3627</v>
      </c>
      <c r="E357" s="84" t="b">
        <v>0</v>
      </c>
      <c r="F357" s="84" t="b">
        <v>0</v>
      </c>
      <c r="G357" s="84" t="b">
        <v>0</v>
      </c>
    </row>
    <row r="358" spans="1:7" ht="15">
      <c r="A358" s="84" t="s">
        <v>3551</v>
      </c>
      <c r="B358" s="84">
        <v>2</v>
      </c>
      <c r="C358" s="123">
        <v>0.0015687930018269574</v>
      </c>
      <c r="D358" s="84" t="s">
        <v>3627</v>
      </c>
      <c r="E358" s="84" t="b">
        <v>0</v>
      </c>
      <c r="F358" s="84" t="b">
        <v>0</v>
      </c>
      <c r="G358" s="84" t="b">
        <v>0</v>
      </c>
    </row>
    <row r="359" spans="1:7" ht="15">
      <c r="A359" s="84" t="s">
        <v>3552</v>
      </c>
      <c r="B359" s="84">
        <v>2</v>
      </c>
      <c r="C359" s="123">
        <v>0.0015687930018269574</v>
      </c>
      <c r="D359" s="84" t="s">
        <v>3627</v>
      </c>
      <c r="E359" s="84" t="b">
        <v>0</v>
      </c>
      <c r="F359" s="84" t="b">
        <v>0</v>
      </c>
      <c r="G359" s="84" t="b">
        <v>0</v>
      </c>
    </row>
    <row r="360" spans="1:7" ht="15">
      <c r="A360" s="84" t="s">
        <v>3553</v>
      </c>
      <c r="B360" s="84">
        <v>2</v>
      </c>
      <c r="C360" s="123">
        <v>0.0015687930018269574</v>
      </c>
      <c r="D360" s="84" t="s">
        <v>3627</v>
      </c>
      <c r="E360" s="84" t="b">
        <v>0</v>
      </c>
      <c r="F360" s="84" t="b">
        <v>0</v>
      </c>
      <c r="G360" s="84" t="b">
        <v>0</v>
      </c>
    </row>
    <row r="361" spans="1:7" ht="15">
      <c r="A361" s="84" t="s">
        <v>3554</v>
      </c>
      <c r="B361" s="84">
        <v>2</v>
      </c>
      <c r="C361" s="123">
        <v>0.0015687930018269574</v>
      </c>
      <c r="D361" s="84" t="s">
        <v>3627</v>
      </c>
      <c r="E361" s="84" t="b">
        <v>0</v>
      </c>
      <c r="F361" s="84" t="b">
        <v>0</v>
      </c>
      <c r="G361" s="84" t="b">
        <v>0</v>
      </c>
    </row>
    <row r="362" spans="1:7" ht="15">
      <c r="A362" s="84" t="s">
        <v>3555</v>
      </c>
      <c r="B362" s="84">
        <v>2</v>
      </c>
      <c r="C362" s="123">
        <v>0.0015687930018269574</v>
      </c>
      <c r="D362" s="84" t="s">
        <v>3627</v>
      </c>
      <c r="E362" s="84" t="b">
        <v>0</v>
      </c>
      <c r="F362" s="84" t="b">
        <v>0</v>
      </c>
      <c r="G362" s="84" t="b">
        <v>0</v>
      </c>
    </row>
    <row r="363" spans="1:7" ht="15">
      <c r="A363" s="84" t="s">
        <v>354</v>
      </c>
      <c r="B363" s="84">
        <v>2</v>
      </c>
      <c r="C363" s="123">
        <v>0.0015687930018269574</v>
      </c>
      <c r="D363" s="84" t="s">
        <v>3627</v>
      </c>
      <c r="E363" s="84" t="b">
        <v>0</v>
      </c>
      <c r="F363" s="84" t="b">
        <v>0</v>
      </c>
      <c r="G363" s="84" t="b">
        <v>0</v>
      </c>
    </row>
    <row r="364" spans="1:7" ht="15">
      <c r="A364" s="84" t="s">
        <v>3556</v>
      </c>
      <c r="B364" s="84">
        <v>2</v>
      </c>
      <c r="C364" s="123">
        <v>0.0015687930018269574</v>
      </c>
      <c r="D364" s="84" t="s">
        <v>3627</v>
      </c>
      <c r="E364" s="84" t="b">
        <v>0</v>
      </c>
      <c r="F364" s="84" t="b">
        <v>0</v>
      </c>
      <c r="G364" s="84" t="b">
        <v>0</v>
      </c>
    </row>
    <row r="365" spans="1:7" ht="15">
      <c r="A365" s="84" t="s">
        <v>3557</v>
      </c>
      <c r="B365" s="84">
        <v>2</v>
      </c>
      <c r="C365" s="123">
        <v>0.0015687930018269574</v>
      </c>
      <c r="D365" s="84" t="s">
        <v>3627</v>
      </c>
      <c r="E365" s="84" t="b">
        <v>0</v>
      </c>
      <c r="F365" s="84" t="b">
        <v>0</v>
      </c>
      <c r="G365" s="84" t="b">
        <v>0</v>
      </c>
    </row>
    <row r="366" spans="1:7" ht="15">
      <c r="A366" s="84" t="s">
        <v>3052</v>
      </c>
      <c r="B366" s="84">
        <v>2</v>
      </c>
      <c r="C366" s="123">
        <v>0.0015687930018269574</v>
      </c>
      <c r="D366" s="84" t="s">
        <v>3627</v>
      </c>
      <c r="E366" s="84" t="b">
        <v>0</v>
      </c>
      <c r="F366" s="84" t="b">
        <v>0</v>
      </c>
      <c r="G366" s="84" t="b">
        <v>0</v>
      </c>
    </row>
    <row r="367" spans="1:7" ht="15">
      <c r="A367" s="84" t="s">
        <v>3558</v>
      </c>
      <c r="B367" s="84">
        <v>2</v>
      </c>
      <c r="C367" s="123">
        <v>0.0015687930018269574</v>
      </c>
      <c r="D367" s="84" t="s">
        <v>3627</v>
      </c>
      <c r="E367" s="84" t="b">
        <v>0</v>
      </c>
      <c r="F367" s="84" t="b">
        <v>0</v>
      </c>
      <c r="G367" s="84" t="b">
        <v>0</v>
      </c>
    </row>
    <row r="368" spans="1:7" ht="15">
      <c r="A368" s="84" t="s">
        <v>3559</v>
      </c>
      <c r="B368" s="84">
        <v>2</v>
      </c>
      <c r="C368" s="123">
        <v>0.0015687930018269574</v>
      </c>
      <c r="D368" s="84" t="s">
        <v>3627</v>
      </c>
      <c r="E368" s="84" t="b">
        <v>0</v>
      </c>
      <c r="F368" s="84" t="b">
        <v>0</v>
      </c>
      <c r="G368" s="84" t="b">
        <v>0</v>
      </c>
    </row>
    <row r="369" spans="1:7" ht="15">
      <c r="A369" s="84" t="s">
        <v>3560</v>
      </c>
      <c r="B369" s="84">
        <v>2</v>
      </c>
      <c r="C369" s="123">
        <v>0.0015687930018269574</v>
      </c>
      <c r="D369" s="84" t="s">
        <v>3627</v>
      </c>
      <c r="E369" s="84" t="b">
        <v>0</v>
      </c>
      <c r="F369" s="84" t="b">
        <v>0</v>
      </c>
      <c r="G369" s="84" t="b">
        <v>0</v>
      </c>
    </row>
    <row r="370" spans="1:7" ht="15">
      <c r="A370" s="84" t="s">
        <v>3561</v>
      </c>
      <c r="B370" s="84">
        <v>2</v>
      </c>
      <c r="C370" s="123">
        <v>0.0015687930018269574</v>
      </c>
      <c r="D370" s="84" t="s">
        <v>3627</v>
      </c>
      <c r="E370" s="84" t="b">
        <v>0</v>
      </c>
      <c r="F370" s="84" t="b">
        <v>0</v>
      </c>
      <c r="G370" s="84" t="b">
        <v>0</v>
      </c>
    </row>
    <row r="371" spans="1:7" ht="15">
      <c r="A371" s="84" t="s">
        <v>3562</v>
      </c>
      <c r="B371" s="84">
        <v>2</v>
      </c>
      <c r="C371" s="123">
        <v>0.0015687930018269574</v>
      </c>
      <c r="D371" s="84" t="s">
        <v>3627</v>
      </c>
      <c r="E371" s="84" t="b">
        <v>0</v>
      </c>
      <c r="F371" s="84" t="b">
        <v>0</v>
      </c>
      <c r="G371" s="84" t="b">
        <v>0</v>
      </c>
    </row>
    <row r="372" spans="1:7" ht="15">
      <c r="A372" s="84" t="s">
        <v>3563</v>
      </c>
      <c r="B372" s="84">
        <v>2</v>
      </c>
      <c r="C372" s="123">
        <v>0.0015687930018269574</v>
      </c>
      <c r="D372" s="84" t="s">
        <v>3627</v>
      </c>
      <c r="E372" s="84" t="b">
        <v>0</v>
      </c>
      <c r="F372" s="84" t="b">
        <v>0</v>
      </c>
      <c r="G372" s="84" t="b">
        <v>0</v>
      </c>
    </row>
    <row r="373" spans="1:7" ht="15">
      <c r="A373" s="84" t="s">
        <v>3564</v>
      </c>
      <c r="B373" s="84">
        <v>2</v>
      </c>
      <c r="C373" s="123">
        <v>0.0017994673280062534</v>
      </c>
      <c r="D373" s="84" t="s">
        <v>3627</v>
      </c>
      <c r="E373" s="84" t="b">
        <v>0</v>
      </c>
      <c r="F373" s="84" t="b">
        <v>0</v>
      </c>
      <c r="G373" s="84" t="b">
        <v>0</v>
      </c>
    </row>
    <row r="374" spans="1:7" ht="15">
      <c r="A374" s="84" t="s">
        <v>3565</v>
      </c>
      <c r="B374" s="84">
        <v>2</v>
      </c>
      <c r="C374" s="123">
        <v>0.0015687930018269574</v>
      </c>
      <c r="D374" s="84" t="s">
        <v>3627</v>
      </c>
      <c r="E374" s="84" t="b">
        <v>0</v>
      </c>
      <c r="F374" s="84" t="b">
        <v>0</v>
      </c>
      <c r="G374" s="84" t="b">
        <v>0</v>
      </c>
    </row>
    <row r="375" spans="1:7" ht="15">
      <c r="A375" s="84" t="s">
        <v>3566</v>
      </c>
      <c r="B375" s="84">
        <v>2</v>
      </c>
      <c r="C375" s="123">
        <v>0.0015687930018269574</v>
      </c>
      <c r="D375" s="84" t="s">
        <v>3627</v>
      </c>
      <c r="E375" s="84" t="b">
        <v>0</v>
      </c>
      <c r="F375" s="84" t="b">
        <v>0</v>
      </c>
      <c r="G375" s="84" t="b">
        <v>0</v>
      </c>
    </row>
    <row r="376" spans="1:7" ht="15">
      <c r="A376" s="84" t="s">
        <v>3567</v>
      </c>
      <c r="B376" s="84">
        <v>2</v>
      </c>
      <c r="C376" s="123">
        <v>0.0015687930018269574</v>
      </c>
      <c r="D376" s="84" t="s">
        <v>3627</v>
      </c>
      <c r="E376" s="84" t="b">
        <v>0</v>
      </c>
      <c r="F376" s="84" t="b">
        <v>0</v>
      </c>
      <c r="G376" s="84" t="b">
        <v>0</v>
      </c>
    </row>
    <row r="377" spans="1:7" ht="15">
      <c r="A377" s="84" t="s">
        <v>3568</v>
      </c>
      <c r="B377" s="84">
        <v>2</v>
      </c>
      <c r="C377" s="123">
        <v>0.0015687930018269574</v>
      </c>
      <c r="D377" s="84" t="s">
        <v>3627</v>
      </c>
      <c r="E377" s="84" t="b">
        <v>0</v>
      </c>
      <c r="F377" s="84" t="b">
        <v>0</v>
      </c>
      <c r="G377" s="84" t="b">
        <v>0</v>
      </c>
    </row>
    <row r="378" spans="1:7" ht="15">
      <c r="A378" s="84" t="s">
        <v>3569</v>
      </c>
      <c r="B378" s="84">
        <v>2</v>
      </c>
      <c r="C378" s="123">
        <v>0.0015687930018269574</v>
      </c>
      <c r="D378" s="84" t="s">
        <v>3627</v>
      </c>
      <c r="E378" s="84" t="b">
        <v>0</v>
      </c>
      <c r="F378" s="84" t="b">
        <v>0</v>
      </c>
      <c r="G378" s="84" t="b">
        <v>0</v>
      </c>
    </row>
    <row r="379" spans="1:7" ht="15">
      <c r="A379" s="84" t="s">
        <v>3570</v>
      </c>
      <c r="B379" s="84">
        <v>2</v>
      </c>
      <c r="C379" s="123">
        <v>0.0015687930018269574</v>
      </c>
      <c r="D379" s="84" t="s">
        <v>3627</v>
      </c>
      <c r="E379" s="84" t="b">
        <v>0</v>
      </c>
      <c r="F379" s="84" t="b">
        <v>0</v>
      </c>
      <c r="G379" s="84" t="b">
        <v>0</v>
      </c>
    </row>
    <row r="380" spans="1:7" ht="15">
      <c r="A380" s="84" t="s">
        <v>3571</v>
      </c>
      <c r="B380" s="84">
        <v>2</v>
      </c>
      <c r="C380" s="123">
        <v>0.0015687930018269574</v>
      </c>
      <c r="D380" s="84" t="s">
        <v>3627</v>
      </c>
      <c r="E380" s="84" t="b">
        <v>0</v>
      </c>
      <c r="F380" s="84" t="b">
        <v>0</v>
      </c>
      <c r="G380" s="84" t="b">
        <v>0</v>
      </c>
    </row>
    <row r="381" spans="1:7" ht="15">
      <c r="A381" s="84" t="s">
        <v>3572</v>
      </c>
      <c r="B381" s="84">
        <v>2</v>
      </c>
      <c r="C381" s="123">
        <v>0.0015687930018269574</v>
      </c>
      <c r="D381" s="84" t="s">
        <v>3627</v>
      </c>
      <c r="E381" s="84" t="b">
        <v>0</v>
      </c>
      <c r="F381" s="84" t="b">
        <v>0</v>
      </c>
      <c r="G381" s="84" t="b">
        <v>0</v>
      </c>
    </row>
    <row r="382" spans="1:7" ht="15">
      <c r="A382" s="84" t="s">
        <v>275</v>
      </c>
      <c r="B382" s="84">
        <v>2</v>
      </c>
      <c r="C382" s="123">
        <v>0.0015687930018269574</v>
      </c>
      <c r="D382" s="84" t="s">
        <v>3627</v>
      </c>
      <c r="E382" s="84" t="b">
        <v>0</v>
      </c>
      <c r="F382" s="84" t="b">
        <v>0</v>
      </c>
      <c r="G382" s="84" t="b">
        <v>0</v>
      </c>
    </row>
    <row r="383" spans="1:7" ht="15">
      <c r="A383" s="84" t="s">
        <v>3573</v>
      </c>
      <c r="B383" s="84">
        <v>2</v>
      </c>
      <c r="C383" s="123">
        <v>0.0015687930018269574</v>
      </c>
      <c r="D383" s="84" t="s">
        <v>3627</v>
      </c>
      <c r="E383" s="84" t="b">
        <v>0</v>
      </c>
      <c r="F383" s="84" t="b">
        <v>0</v>
      </c>
      <c r="G383" s="84" t="b">
        <v>0</v>
      </c>
    </row>
    <row r="384" spans="1:7" ht="15">
      <c r="A384" s="84" t="s">
        <v>3574</v>
      </c>
      <c r="B384" s="84">
        <v>2</v>
      </c>
      <c r="C384" s="123">
        <v>0.0015687930018269574</v>
      </c>
      <c r="D384" s="84" t="s">
        <v>3627</v>
      </c>
      <c r="E384" s="84" t="b">
        <v>0</v>
      </c>
      <c r="F384" s="84" t="b">
        <v>0</v>
      </c>
      <c r="G384" s="84" t="b">
        <v>0</v>
      </c>
    </row>
    <row r="385" spans="1:7" ht="15">
      <c r="A385" s="84" t="s">
        <v>3575</v>
      </c>
      <c r="B385" s="84">
        <v>2</v>
      </c>
      <c r="C385" s="123">
        <v>0.0015687930018269574</v>
      </c>
      <c r="D385" s="84" t="s">
        <v>3627</v>
      </c>
      <c r="E385" s="84" t="b">
        <v>0</v>
      </c>
      <c r="F385" s="84" t="b">
        <v>0</v>
      </c>
      <c r="G385" s="84" t="b">
        <v>0</v>
      </c>
    </row>
    <row r="386" spans="1:7" ht="15">
      <c r="A386" s="84" t="s">
        <v>296</v>
      </c>
      <c r="B386" s="84">
        <v>2</v>
      </c>
      <c r="C386" s="123">
        <v>0.0015687930018269574</v>
      </c>
      <c r="D386" s="84" t="s">
        <v>3627</v>
      </c>
      <c r="E386" s="84" t="b">
        <v>0</v>
      </c>
      <c r="F386" s="84" t="b">
        <v>0</v>
      </c>
      <c r="G386" s="84" t="b">
        <v>0</v>
      </c>
    </row>
    <row r="387" spans="1:7" ht="15">
      <c r="A387" s="84" t="s">
        <v>3576</v>
      </c>
      <c r="B387" s="84">
        <v>2</v>
      </c>
      <c r="C387" s="123">
        <v>0.0015687930018269574</v>
      </c>
      <c r="D387" s="84" t="s">
        <v>3627</v>
      </c>
      <c r="E387" s="84" t="b">
        <v>0</v>
      </c>
      <c r="F387" s="84" t="b">
        <v>0</v>
      </c>
      <c r="G387" s="84" t="b">
        <v>0</v>
      </c>
    </row>
    <row r="388" spans="1:7" ht="15">
      <c r="A388" s="84" t="s">
        <v>3577</v>
      </c>
      <c r="B388" s="84">
        <v>2</v>
      </c>
      <c r="C388" s="123">
        <v>0.0015687930018269574</v>
      </c>
      <c r="D388" s="84" t="s">
        <v>3627</v>
      </c>
      <c r="E388" s="84" t="b">
        <v>0</v>
      </c>
      <c r="F388" s="84" t="b">
        <v>0</v>
      </c>
      <c r="G388" s="84" t="b">
        <v>0</v>
      </c>
    </row>
    <row r="389" spans="1:7" ht="15">
      <c r="A389" s="84" t="s">
        <v>3578</v>
      </c>
      <c r="B389" s="84">
        <v>2</v>
      </c>
      <c r="C389" s="123">
        <v>0.0015687930018269574</v>
      </c>
      <c r="D389" s="84" t="s">
        <v>3627</v>
      </c>
      <c r="E389" s="84" t="b">
        <v>0</v>
      </c>
      <c r="F389" s="84" t="b">
        <v>0</v>
      </c>
      <c r="G389" s="84" t="b">
        <v>0</v>
      </c>
    </row>
    <row r="390" spans="1:7" ht="15">
      <c r="A390" s="84" t="s">
        <v>3579</v>
      </c>
      <c r="B390" s="84">
        <v>2</v>
      </c>
      <c r="C390" s="123">
        <v>0.0015687930018269574</v>
      </c>
      <c r="D390" s="84" t="s">
        <v>3627</v>
      </c>
      <c r="E390" s="84" t="b">
        <v>0</v>
      </c>
      <c r="F390" s="84" t="b">
        <v>0</v>
      </c>
      <c r="G390" s="84" t="b">
        <v>0</v>
      </c>
    </row>
    <row r="391" spans="1:7" ht="15">
      <c r="A391" s="84" t="s">
        <v>379</v>
      </c>
      <c r="B391" s="84">
        <v>2</v>
      </c>
      <c r="C391" s="123">
        <v>0.0015687930018269574</v>
      </c>
      <c r="D391" s="84" t="s">
        <v>3627</v>
      </c>
      <c r="E391" s="84" t="b">
        <v>0</v>
      </c>
      <c r="F391" s="84" t="b">
        <v>0</v>
      </c>
      <c r="G391" s="84" t="b">
        <v>0</v>
      </c>
    </row>
    <row r="392" spans="1:7" ht="15">
      <c r="A392" s="84" t="s">
        <v>255</v>
      </c>
      <c r="B392" s="84">
        <v>2</v>
      </c>
      <c r="C392" s="123">
        <v>0.0015687930018269574</v>
      </c>
      <c r="D392" s="84" t="s">
        <v>3627</v>
      </c>
      <c r="E392" s="84" t="b">
        <v>0</v>
      </c>
      <c r="F392" s="84" t="b">
        <v>0</v>
      </c>
      <c r="G392" s="84" t="b">
        <v>0</v>
      </c>
    </row>
    <row r="393" spans="1:7" ht="15">
      <c r="A393" s="84" t="s">
        <v>3580</v>
      </c>
      <c r="B393" s="84">
        <v>2</v>
      </c>
      <c r="C393" s="123">
        <v>0.0015687930018269574</v>
      </c>
      <c r="D393" s="84" t="s">
        <v>3627</v>
      </c>
      <c r="E393" s="84" t="b">
        <v>0</v>
      </c>
      <c r="F393" s="84" t="b">
        <v>0</v>
      </c>
      <c r="G393" s="84" t="b">
        <v>0</v>
      </c>
    </row>
    <row r="394" spans="1:7" ht="15">
      <c r="A394" s="84" t="s">
        <v>3581</v>
      </c>
      <c r="B394" s="84">
        <v>2</v>
      </c>
      <c r="C394" s="123">
        <v>0.0015687930018269574</v>
      </c>
      <c r="D394" s="84" t="s">
        <v>3627</v>
      </c>
      <c r="E394" s="84" t="b">
        <v>0</v>
      </c>
      <c r="F394" s="84" t="b">
        <v>0</v>
      </c>
      <c r="G394" s="84" t="b">
        <v>0</v>
      </c>
    </row>
    <row r="395" spans="1:7" ht="15">
      <c r="A395" s="84" t="s">
        <v>3582</v>
      </c>
      <c r="B395" s="84">
        <v>2</v>
      </c>
      <c r="C395" s="123">
        <v>0.0015687930018269574</v>
      </c>
      <c r="D395" s="84" t="s">
        <v>3627</v>
      </c>
      <c r="E395" s="84" t="b">
        <v>1</v>
      </c>
      <c r="F395" s="84" t="b">
        <v>0</v>
      </c>
      <c r="G395" s="84" t="b">
        <v>0</v>
      </c>
    </row>
    <row r="396" spans="1:7" ht="15">
      <c r="A396" s="84" t="s">
        <v>340</v>
      </c>
      <c r="B396" s="84">
        <v>2</v>
      </c>
      <c r="C396" s="123">
        <v>0.0015687930018269574</v>
      </c>
      <c r="D396" s="84" t="s">
        <v>3627</v>
      </c>
      <c r="E396" s="84" t="b">
        <v>0</v>
      </c>
      <c r="F396" s="84" t="b">
        <v>0</v>
      </c>
      <c r="G396" s="84" t="b">
        <v>0</v>
      </c>
    </row>
    <row r="397" spans="1:7" ht="15">
      <c r="A397" s="84" t="s">
        <v>339</v>
      </c>
      <c r="B397" s="84">
        <v>2</v>
      </c>
      <c r="C397" s="123">
        <v>0.0015687930018269574</v>
      </c>
      <c r="D397" s="84" t="s">
        <v>3627</v>
      </c>
      <c r="E397" s="84" t="b">
        <v>0</v>
      </c>
      <c r="F397" s="84" t="b">
        <v>0</v>
      </c>
      <c r="G397" s="84" t="b">
        <v>0</v>
      </c>
    </row>
    <row r="398" spans="1:7" ht="15">
      <c r="A398" s="84" t="s">
        <v>338</v>
      </c>
      <c r="B398" s="84">
        <v>2</v>
      </c>
      <c r="C398" s="123">
        <v>0.0015687930018269574</v>
      </c>
      <c r="D398" s="84" t="s">
        <v>3627</v>
      </c>
      <c r="E398" s="84" t="b">
        <v>0</v>
      </c>
      <c r="F398" s="84" t="b">
        <v>0</v>
      </c>
      <c r="G398" s="84" t="b">
        <v>0</v>
      </c>
    </row>
    <row r="399" spans="1:7" ht="15">
      <c r="A399" s="84" t="s">
        <v>3583</v>
      </c>
      <c r="B399" s="84">
        <v>2</v>
      </c>
      <c r="C399" s="123">
        <v>0.0015687930018269574</v>
      </c>
      <c r="D399" s="84" t="s">
        <v>3627</v>
      </c>
      <c r="E399" s="84" t="b">
        <v>0</v>
      </c>
      <c r="F399" s="84" t="b">
        <v>0</v>
      </c>
      <c r="G399" s="84" t="b">
        <v>0</v>
      </c>
    </row>
    <row r="400" spans="1:7" ht="15">
      <c r="A400" s="84" t="s">
        <v>3584</v>
      </c>
      <c r="B400" s="84">
        <v>2</v>
      </c>
      <c r="C400" s="123">
        <v>0.0017994673280062534</v>
      </c>
      <c r="D400" s="84" t="s">
        <v>3627</v>
      </c>
      <c r="E400" s="84" t="b">
        <v>0</v>
      </c>
      <c r="F400" s="84" t="b">
        <v>0</v>
      </c>
      <c r="G400" s="84" t="b">
        <v>0</v>
      </c>
    </row>
    <row r="401" spans="1:7" ht="15">
      <c r="A401" s="84" t="s">
        <v>3585</v>
      </c>
      <c r="B401" s="84">
        <v>2</v>
      </c>
      <c r="C401" s="123">
        <v>0.0015687930018269574</v>
      </c>
      <c r="D401" s="84" t="s">
        <v>3627</v>
      </c>
      <c r="E401" s="84" t="b">
        <v>0</v>
      </c>
      <c r="F401" s="84" t="b">
        <v>0</v>
      </c>
      <c r="G401" s="84" t="b">
        <v>0</v>
      </c>
    </row>
    <row r="402" spans="1:7" ht="15">
      <c r="A402" s="84" t="s">
        <v>3586</v>
      </c>
      <c r="B402" s="84">
        <v>2</v>
      </c>
      <c r="C402" s="123">
        <v>0.0015687930018269574</v>
      </c>
      <c r="D402" s="84" t="s">
        <v>3627</v>
      </c>
      <c r="E402" s="84" t="b">
        <v>0</v>
      </c>
      <c r="F402" s="84" t="b">
        <v>0</v>
      </c>
      <c r="G402" s="84" t="b">
        <v>0</v>
      </c>
    </row>
    <row r="403" spans="1:7" ht="15">
      <c r="A403" s="84" t="s">
        <v>3587</v>
      </c>
      <c r="B403" s="84">
        <v>2</v>
      </c>
      <c r="C403" s="123">
        <v>0.0015687930018269574</v>
      </c>
      <c r="D403" s="84" t="s">
        <v>3627</v>
      </c>
      <c r="E403" s="84" t="b">
        <v>0</v>
      </c>
      <c r="F403" s="84" t="b">
        <v>0</v>
      </c>
      <c r="G403" s="84" t="b">
        <v>0</v>
      </c>
    </row>
    <row r="404" spans="1:7" ht="15">
      <c r="A404" s="84" t="s">
        <v>3588</v>
      </c>
      <c r="B404" s="84">
        <v>2</v>
      </c>
      <c r="C404" s="123">
        <v>0.0015687930018269574</v>
      </c>
      <c r="D404" s="84" t="s">
        <v>3627</v>
      </c>
      <c r="E404" s="84" t="b">
        <v>0</v>
      </c>
      <c r="F404" s="84" t="b">
        <v>0</v>
      </c>
      <c r="G404" s="84" t="b">
        <v>0</v>
      </c>
    </row>
    <row r="405" spans="1:7" ht="15">
      <c r="A405" s="84" t="s">
        <v>3589</v>
      </c>
      <c r="B405" s="84">
        <v>2</v>
      </c>
      <c r="C405" s="123">
        <v>0.0015687930018269574</v>
      </c>
      <c r="D405" s="84" t="s">
        <v>3627</v>
      </c>
      <c r="E405" s="84" t="b">
        <v>0</v>
      </c>
      <c r="F405" s="84" t="b">
        <v>0</v>
      </c>
      <c r="G405" s="84" t="b">
        <v>0</v>
      </c>
    </row>
    <row r="406" spans="1:7" ht="15">
      <c r="A406" s="84" t="s">
        <v>3590</v>
      </c>
      <c r="B406" s="84">
        <v>2</v>
      </c>
      <c r="C406" s="123">
        <v>0.0015687930018269574</v>
      </c>
      <c r="D406" s="84" t="s">
        <v>3627</v>
      </c>
      <c r="E406" s="84" t="b">
        <v>0</v>
      </c>
      <c r="F406" s="84" t="b">
        <v>0</v>
      </c>
      <c r="G406" s="84" t="b">
        <v>0</v>
      </c>
    </row>
    <row r="407" spans="1:7" ht="15">
      <c r="A407" s="84" t="s">
        <v>3591</v>
      </c>
      <c r="B407" s="84">
        <v>2</v>
      </c>
      <c r="C407" s="123">
        <v>0.0015687930018269574</v>
      </c>
      <c r="D407" s="84" t="s">
        <v>3627</v>
      </c>
      <c r="E407" s="84" t="b">
        <v>0</v>
      </c>
      <c r="F407" s="84" t="b">
        <v>1</v>
      </c>
      <c r="G407" s="84" t="b">
        <v>0</v>
      </c>
    </row>
    <row r="408" spans="1:7" ht="15">
      <c r="A408" s="84" t="s">
        <v>3592</v>
      </c>
      <c r="B408" s="84">
        <v>2</v>
      </c>
      <c r="C408" s="123">
        <v>0.0015687930018269574</v>
      </c>
      <c r="D408" s="84" t="s">
        <v>3627</v>
      </c>
      <c r="E408" s="84" t="b">
        <v>0</v>
      </c>
      <c r="F408" s="84" t="b">
        <v>0</v>
      </c>
      <c r="G408" s="84" t="b">
        <v>0</v>
      </c>
    </row>
    <row r="409" spans="1:7" ht="15">
      <c r="A409" s="84" t="s">
        <v>3593</v>
      </c>
      <c r="B409" s="84">
        <v>2</v>
      </c>
      <c r="C409" s="123">
        <v>0.0015687930018269574</v>
      </c>
      <c r="D409" s="84" t="s">
        <v>3627</v>
      </c>
      <c r="E409" s="84" t="b">
        <v>0</v>
      </c>
      <c r="F409" s="84" t="b">
        <v>0</v>
      </c>
      <c r="G409" s="84" t="b">
        <v>0</v>
      </c>
    </row>
    <row r="410" spans="1:7" ht="15">
      <c r="A410" s="84" t="s">
        <v>3594</v>
      </c>
      <c r="B410" s="84">
        <v>2</v>
      </c>
      <c r="C410" s="123">
        <v>0.0015687930018269574</v>
      </c>
      <c r="D410" s="84" t="s">
        <v>3627</v>
      </c>
      <c r="E410" s="84" t="b">
        <v>0</v>
      </c>
      <c r="F410" s="84" t="b">
        <v>0</v>
      </c>
      <c r="G410" s="84" t="b">
        <v>0</v>
      </c>
    </row>
    <row r="411" spans="1:7" ht="15">
      <c r="A411" s="84" t="s">
        <v>3595</v>
      </c>
      <c r="B411" s="84">
        <v>2</v>
      </c>
      <c r="C411" s="123">
        <v>0.0015687930018269574</v>
      </c>
      <c r="D411" s="84" t="s">
        <v>3627</v>
      </c>
      <c r="E411" s="84" t="b">
        <v>0</v>
      </c>
      <c r="F411" s="84" t="b">
        <v>0</v>
      </c>
      <c r="G411" s="84" t="b">
        <v>0</v>
      </c>
    </row>
    <row r="412" spans="1:7" ht="15">
      <c r="A412" s="84" t="s">
        <v>3596</v>
      </c>
      <c r="B412" s="84">
        <v>2</v>
      </c>
      <c r="C412" s="123">
        <v>0.0015687930018269574</v>
      </c>
      <c r="D412" s="84" t="s">
        <v>3627</v>
      </c>
      <c r="E412" s="84" t="b">
        <v>0</v>
      </c>
      <c r="F412" s="84" t="b">
        <v>0</v>
      </c>
      <c r="G412" s="84" t="b">
        <v>0</v>
      </c>
    </row>
    <row r="413" spans="1:7" ht="15">
      <c r="A413" s="84" t="s">
        <v>3597</v>
      </c>
      <c r="B413" s="84">
        <v>2</v>
      </c>
      <c r="C413" s="123">
        <v>0.0015687930018269574</v>
      </c>
      <c r="D413" s="84" t="s">
        <v>3627</v>
      </c>
      <c r="E413" s="84" t="b">
        <v>0</v>
      </c>
      <c r="F413" s="84" t="b">
        <v>0</v>
      </c>
      <c r="G413" s="84" t="b">
        <v>0</v>
      </c>
    </row>
    <row r="414" spans="1:7" ht="15">
      <c r="A414" s="84" t="s">
        <v>3598</v>
      </c>
      <c r="B414" s="84">
        <v>2</v>
      </c>
      <c r="C414" s="123">
        <v>0.0015687930018269574</v>
      </c>
      <c r="D414" s="84" t="s">
        <v>3627</v>
      </c>
      <c r="E414" s="84" t="b">
        <v>0</v>
      </c>
      <c r="F414" s="84" t="b">
        <v>0</v>
      </c>
      <c r="G414" s="84" t="b">
        <v>0</v>
      </c>
    </row>
    <row r="415" spans="1:7" ht="15">
      <c r="A415" s="84" t="s">
        <v>3599</v>
      </c>
      <c r="B415" s="84">
        <v>2</v>
      </c>
      <c r="C415" s="123">
        <v>0.0015687930018269574</v>
      </c>
      <c r="D415" s="84" t="s">
        <v>3627</v>
      </c>
      <c r="E415" s="84" t="b">
        <v>0</v>
      </c>
      <c r="F415" s="84" t="b">
        <v>0</v>
      </c>
      <c r="G415" s="84" t="b">
        <v>0</v>
      </c>
    </row>
    <row r="416" spans="1:7" ht="15">
      <c r="A416" s="84" t="s">
        <v>3600</v>
      </c>
      <c r="B416" s="84">
        <v>2</v>
      </c>
      <c r="C416" s="123">
        <v>0.0015687930018269574</v>
      </c>
      <c r="D416" s="84" t="s">
        <v>3627</v>
      </c>
      <c r="E416" s="84" t="b">
        <v>0</v>
      </c>
      <c r="F416" s="84" t="b">
        <v>0</v>
      </c>
      <c r="G416" s="84" t="b">
        <v>0</v>
      </c>
    </row>
    <row r="417" spans="1:7" ht="15">
      <c r="A417" s="84" t="s">
        <v>3601</v>
      </c>
      <c r="B417" s="84">
        <v>2</v>
      </c>
      <c r="C417" s="123">
        <v>0.0015687930018269574</v>
      </c>
      <c r="D417" s="84" t="s">
        <v>3627</v>
      </c>
      <c r="E417" s="84" t="b">
        <v>0</v>
      </c>
      <c r="F417" s="84" t="b">
        <v>0</v>
      </c>
      <c r="G417" s="84" t="b">
        <v>0</v>
      </c>
    </row>
    <row r="418" spans="1:7" ht="15">
      <c r="A418" s="84" t="s">
        <v>3602</v>
      </c>
      <c r="B418" s="84">
        <v>2</v>
      </c>
      <c r="C418" s="123">
        <v>0.0015687930018269574</v>
      </c>
      <c r="D418" s="84" t="s">
        <v>3627</v>
      </c>
      <c r="E418" s="84" t="b">
        <v>0</v>
      </c>
      <c r="F418" s="84" t="b">
        <v>0</v>
      </c>
      <c r="G418" s="84" t="b">
        <v>0</v>
      </c>
    </row>
    <row r="419" spans="1:7" ht="15">
      <c r="A419" s="84" t="s">
        <v>3603</v>
      </c>
      <c r="B419" s="84">
        <v>2</v>
      </c>
      <c r="C419" s="123">
        <v>0.0015687930018269574</v>
      </c>
      <c r="D419" s="84" t="s">
        <v>3627</v>
      </c>
      <c r="E419" s="84" t="b">
        <v>0</v>
      </c>
      <c r="F419" s="84" t="b">
        <v>0</v>
      </c>
      <c r="G419" s="84" t="b">
        <v>0</v>
      </c>
    </row>
    <row r="420" spans="1:7" ht="15">
      <c r="A420" s="84" t="s">
        <v>2836</v>
      </c>
      <c r="B420" s="84">
        <v>2</v>
      </c>
      <c r="C420" s="123">
        <v>0.0015687930018269574</v>
      </c>
      <c r="D420" s="84" t="s">
        <v>3627</v>
      </c>
      <c r="E420" s="84" t="b">
        <v>0</v>
      </c>
      <c r="F420" s="84" t="b">
        <v>0</v>
      </c>
      <c r="G420" s="84" t="b">
        <v>0</v>
      </c>
    </row>
    <row r="421" spans="1:7" ht="15">
      <c r="A421" s="84" t="s">
        <v>3604</v>
      </c>
      <c r="B421" s="84">
        <v>2</v>
      </c>
      <c r="C421" s="123">
        <v>0.0015687930018269574</v>
      </c>
      <c r="D421" s="84" t="s">
        <v>3627</v>
      </c>
      <c r="E421" s="84" t="b">
        <v>0</v>
      </c>
      <c r="F421" s="84" t="b">
        <v>0</v>
      </c>
      <c r="G421" s="84" t="b">
        <v>0</v>
      </c>
    </row>
    <row r="422" spans="1:7" ht="15">
      <c r="A422" s="84" t="s">
        <v>223</v>
      </c>
      <c r="B422" s="84">
        <v>2</v>
      </c>
      <c r="C422" s="123">
        <v>0.0015687930018269574</v>
      </c>
      <c r="D422" s="84" t="s">
        <v>3627</v>
      </c>
      <c r="E422" s="84" t="b">
        <v>0</v>
      </c>
      <c r="F422" s="84" t="b">
        <v>0</v>
      </c>
      <c r="G422" s="84" t="b">
        <v>0</v>
      </c>
    </row>
    <row r="423" spans="1:7" ht="15">
      <c r="A423" s="84" t="s">
        <v>3605</v>
      </c>
      <c r="B423" s="84">
        <v>2</v>
      </c>
      <c r="C423" s="123">
        <v>0.0015687930018269574</v>
      </c>
      <c r="D423" s="84" t="s">
        <v>3627</v>
      </c>
      <c r="E423" s="84" t="b">
        <v>0</v>
      </c>
      <c r="F423" s="84" t="b">
        <v>0</v>
      </c>
      <c r="G423" s="84" t="b">
        <v>0</v>
      </c>
    </row>
    <row r="424" spans="1:7" ht="15">
      <c r="A424" s="84" t="s">
        <v>3606</v>
      </c>
      <c r="B424" s="84">
        <v>2</v>
      </c>
      <c r="C424" s="123">
        <v>0.0015687930018269574</v>
      </c>
      <c r="D424" s="84" t="s">
        <v>3627</v>
      </c>
      <c r="E424" s="84" t="b">
        <v>0</v>
      </c>
      <c r="F424" s="84" t="b">
        <v>1</v>
      </c>
      <c r="G424" s="84" t="b">
        <v>0</v>
      </c>
    </row>
    <row r="425" spans="1:7" ht="15">
      <c r="A425" s="84" t="s">
        <v>3607</v>
      </c>
      <c r="B425" s="84">
        <v>2</v>
      </c>
      <c r="C425" s="123">
        <v>0.0015687930018269574</v>
      </c>
      <c r="D425" s="84" t="s">
        <v>3627</v>
      </c>
      <c r="E425" s="84" t="b">
        <v>0</v>
      </c>
      <c r="F425" s="84" t="b">
        <v>1</v>
      </c>
      <c r="G425" s="84" t="b">
        <v>0</v>
      </c>
    </row>
    <row r="426" spans="1:7" ht="15">
      <c r="A426" s="84" t="s">
        <v>3608</v>
      </c>
      <c r="B426" s="84">
        <v>2</v>
      </c>
      <c r="C426" s="123">
        <v>0.0015687930018269574</v>
      </c>
      <c r="D426" s="84" t="s">
        <v>3627</v>
      </c>
      <c r="E426" s="84" t="b">
        <v>0</v>
      </c>
      <c r="F426" s="84" t="b">
        <v>0</v>
      </c>
      <c r="G426" s="84" t="b">
        <v>0</v>
      </c>
    </row>
    <row r="427" spans="1:7" ht="15">
      <c r="A427" s="84" t="s">
        <v>3609</v>
      </c>
      <c r="B427" s="84">
        <v>2</v>
      </c>
      <c r="C427" s="123">
        <v>0.0015687930018269574</v>
      </c>
      <c r="D427" s="84" t="s">
        <v>3627</v>
      </c>
      <c r="E427" s="84" t="b">
        <v>0</v>
      </c>
      <c r="F427" s="84" t="b">
        <v>0</v>
      </c>
      <c r="G427" s="84" t="b">
        <v>0</v>
      </c>
    </row>
    <row r="428" spans="1:7" ht="15">
      <c r="A428" s="84" t="s">
        <v>3610</v>
      </c>
      <c r="B428" s="84">
        <v>2</v>
      </c>
      <c r="C428" s="123">
        <v>0.0015687930018269574</v>
      </c>
      <c r="D428" s="84" t="s">
        <v>3627</v>
      </c>
      <c r="E428" s="84" t="b">
        <v>0</v>
      </c>
      <c r="F428" s="84" t="b">
        <v>1</v>
      </c>
      <c r="G428" s="84" t="b">
        <v>0</v>
      </c>
    </row>
    <row r="429" spans="1:7" ht="15">
      <c r="A429" s="84" t="s">
        <v>3611</v>
      </c>
      <c r="B429" s="84">
        <v>2</v>
      </c>
      <c r="C429" s="123">
        <v>0.0015687930018269574</v>
      </c>
      <c r="D429" s="84" t="s">
        <v>3627</v>
      </c>
      <c r="E429" s="84" t="b">
        <v>0</v>
      </c>
      <c r="F429" s="84" t="b">
        <v>0</v>
      </c>
      <c r="G429" s="84" t="b">
        <v>0</v>
      </c>
    </row>
    <row r="430" spans="1:7" ht="15">
      <c r="A430" s="84" t="s">
        <v>3612</v>
      </c>
      <c r="B430" s="84">
        <v>2</v>
      </c>
      <c r="C430" s="123">
        <v>0.0015687930018269574</v>
      </c>
      <c r="D430" s="84" t="s">
        <v>3627</v>
      </c>
      <c r="E430" s="84" t="b">
        <v>0</v>
      </c>
      <c r="F430" s="84" t="b">
        <v>0</v>
      </c>
      <c r="G430" s="84" t="b">
        <v>0</v>
      </c>
    </row>
    <row r="431" spans="1:7" ht="15">
      <c r="A431" s="84" t="s">
        <v>3613</v>
      </c>
      <c r="B431" s="84">
        <v>2</v>
      </c>
      <c r="C431" s="123">
        <v>0.0015687930018269574</v>
      </c>
      <c r="D431" s="84" t="s">
        <v>3627</v>
      </c>
      <c r="E431" s="84" t="b">
        <v>0</v>
      </c>
      <c r="F431" s="84" t="b">
        <v>0</v>
      </c>
      <c r="G431" s="84" t="b">
        <v>0</v>
      </c>
    </row>
    <row r="432" spans="1:7" ht="15">
      <c r="A432" s="84" t="s">
        <v>3614</v>
      </c>
      <c r="B432" s="84">
        <v>2</v>
      </c>
      <c r="C432" s="123">
        <v>0.0015687930018269574</v>
      </c>
      <c r="D432" s="84" t="s">
        <v>3627</v>
      </c>
      <c r="E432" s="84" t="b">
        <v>0</v>
      </c>
      <c r="F432" s="84" t="b">
        <v>0</v>
      </c>
      <c r="G432" s="84" t="b">
        <v>0</v>
      </c>
    </row>
    <row r="433" spans="1:7" ht="15">
      <c r="A433" s="84" t="s">
        <v>3615</v>
      </c>
      <c r="B433" s="84">
        <v>2</v>
      </c>
      <c r="C433" s="123">
        <v>0.0015687930018269574</v>
      </c>
      <c r="D433" s="84" t="s">
        <v>3627</v>
      </c>
      <c r="E433" s="84" t="b">
        <v>0</v>
      </c>
      <c r="F433" s="84" t="b">
        <v>0</v>
      </c>
      <c r="G433" s="84" t="b">
        <v>0</v>
      </c>
    </row>
    <row r="434" spans="1:7" ht="15">
      <c r="A434" s="84" t="s">
        <v>3616</v>
      </c>
      <c r="B434" s="84">
        <v>2</v>
      </c>
      <c r="C434" s="123">
        <v>0.0015687930018269574</v>
      </c>
      <c r="D434" s="84" t="s">
        <v>3627</v>
      </c>
      <c r="E434" s="84" t="b">
        <v>1</v>
      </c>
      <c r="F434" s="84" t="b">
        <v>0</v>
      </c>
      <c r="G434" s="84" t="b">
        <v>0</v>
      </c>
    </row>
    <row r="435" spans="1:7" ht="15">
      <c r="A435" s="84" t="s">
        <v>3617</v>
      </c>
      <c r="B435" s="84">
        <v>2</v>
      </c>
      <c r="C435" s="123">
        <v>0.0015687930018269574</v>
      </c>
      <c r="D435" s="84" t="s">
        <v>3627</v>
      </c>
      <c r="E435" s="84" t="b">
        <v>0</v>
      </c>
      <c r="F435" s="84" t="b">
        <v>0</v>
      </c>
      <c r="G435" s="84" t="b">
        <v>0</v>
      </c>
    </row>
    <row r="436" spans="1:7" ht="15">
      <c r="A436" s="84" t="s">
        <v>3618</v>
      </c>
      <c r="B436" s="84">
        <v>2</v>
      </c>
      <c r="C436" s="123">
        <v>0.0015687930018269574</v>
      </c>
      <c r="D436" s="84" t="s">
        <v>3627</v>
      </c>
      <c r="E436" s="84" t="b">
        <v>0</v>
      </c>
      <c r="F436" s="84" t="b">
        <v>1</v>
      </c>
      <c r="G436" s="84" t="b">
        <v>0</v>
      </c>
    </row>
    <row r="437" spans="1:7" ht="15">
      <c r="A437" s="84" t="s">
        <v>3619</v>
      </c>
      <c r="B437" s="84">
        <v>2</v>
      </c>
      <c r="C437" s="123">
        <v>0.0015687930018269574</v>
      </c>
      <c r="D437" s="84" t="s">
        <v>3627</v>
      </c>
      <c r="E437" s="84" t="b">
        <v>0</v>
      </c>
      <c r="F437" s="84" t="b">
        <v>0</v>
      </c>
      <c r="G437" s="84" t="b">
        <v>0</v>
      </c>
    </row>
    <row r="438" spans="1:7" ht="15">
      <c r="A438" s="84" t="s">
        <v>3620</v>
      </c>
      <c r="B438" s="84">
        <v>2</v>
      </c>
      <c r="C438" s="123">
        <v>0.0015687930018269574</v>
      </c>
      <c r="D438" s="84" t="s">
        <v>3627</v>
      </c>
      <c r="E438" s="84" t="b">
        <v>0</v>
      </c>
      <c r="F438" s="84" t="b">
        <v>0</v>
      </c>
      <c r="G438" s="84" t="b">
        <v>0</v>
      </c>
    </row>
    <row r="439" spans="1:7" ht="15">
      <c r="A439" s="84" t="s">
        <v>3621</v>
      </c>
      <c r="B439" s="84">
        <v>2</v>
      </c>
      <c r="C439" s="123">
        <v>0.0015687930018269574</v>
      </c>
      <c r="D439" s="84" t="s">
        <v>3627</v>
      </c>
      <c r="E439" s="84" t="b">
        <v>0</v>
      </c>
      <c r="F439" s="84" t="b">
        <v>0</v>
      </c>
      <c r="G439" s="84" t="b">
        <v>0</v>
      </c>
    </row>
    <row r="440" spans="1:7" ht="15">
      <c r="A440" s="84" t="s">
        <v>3622</v>
      </c>
      <c r="B440" s="84">
        <v>2</v>
      </c>
      <c r="C440" s="123">
        <v>0.0015687930018269574</v>
      </c>
      <c r="D440" s="84" t="s">
        <v>3627</v>
      </c>
      <c r="E440" s="84" t="b">
        <v>0</v>
      </c>
      <c r="F440" s="84" t="b">
        <v>0</v>
      </c>
      <c r="G440" s="84" t="b">
        <v>0</v>
      </c>
    </row>
    <row r="441" spans="1:7" ht="15">
      <c r="A441" s="84" t="s">
        <v>3623</v>
      </c>
      <c r="B441" s="84">
        <v>2</v>
      </c>
      <c r="C441" s="123">
        <v>0.0015687930018269574</v>
      </c>
      <c r="D441" s="84" t="s">
        <v>3627</v>
      </c>
      <c r="E441" s="84" t="b">
        <v>0</v>
      </c>
      <c r="F441" s="84" t="b">
        <v>0</v>
      </c>
      <c r="G441" s="84" t="b">
        <v>0</v>
      </c>
    </row>
    <row r="442" spans="1:7" ht="15">
      <c r="A442" s="84" t="s">
        <v>3624</v>
      </c>
      <c r="B442" s="84">
        <v>2</v>
      </c>
      <c r="C442" s="123">
        <v>0.0015687930018269574</v>
      </c>
      <c r="D442" s="84" t="s">
        <v>3627</v>
      </c>
      <c r="E442" s="84" t="b">
        <v>0</v>
      </c>
      <c r="F442" s="84" t="b">
        <v>0</v>
      </c>
      <c r="G442" s="84" t="b">
        <v>0</v>
      </c>
    </row>
    <row r="443" spans="1:7" ht="15">
      <c r="A443" s="84" t="s">
        <v>292</v>
      </c>
      <c r="B443" s="84">
        <v>77</v>
      </c>
      <c r="C443" s="123">
        <v>0.009640077094935997</v>
      </c>
      <c r="D443" s="84" t="s">
        <v>2751</v>
      </c>
      <c r="E443" s="84" t="b">
        <v>0</v>
      </c>
      <c r="F443" s="84" t="b">
        <v>0</v>
      </c>
      <c r="G443" s="84" t="b">
        <v>0</v>
      </c>
    </row>
    <row r="444" spans="1:7" ht="15">
      <c r="A444" s="84" t="s">
        <v>2875</v>
      </c>
      <c r="B444" s="84">
        <v>27</v>
      </c>
      <c r="C444" s="123">
        <v>0.01707523084648633</v>
      </c>
      <c r="D444" s="84" t="s">
        <v>2751</v>
      </c>
      <c r="E444" s="84" t="b">
        <v>0</v>
      </c>
      <c r="F444" s="84" t="b">
        <v>0</v>
      </c>
      <c r="G444" s="84" t="b">
        <v>0</v>
      </c>
    </row>
    <row r="445" spans="1:7" ht="15">
      <c r="A445" s="84" t="s">
        <v>303</v>
      </c>
      <c r="B445" s="84">
        <v>19</v>
      </c>
      <c r="C445" s="123">
        <v>0.01439462351039522</v>
      </c>
      <c r="D445" s="84" t="s">
        <v>2751</v>
      </c>
      <c r="E445" s="84" t="b">
        <v>0</v>
      </c>
      <c r="F445" s="84" t="b">
        <v>0</v>
      </c>
      <c r="G445" s="84" t="b">
        <v>0</v>
      </c>
    </row>
    <row r="446" spans="1:7" ht="15">
      <c r="A446" s="84" t="s">
        <v>2878</v>
      </c>
      <c r="B446" s="84">
        <v>11</v>
      </c>
      <c r="C446" s="123">
        <v>0.011076345024432275</v>
      </c>
      <c r="D446" s="84" t="s">
        <v>2751</v>
      </c>
      <c r="E446" s="84" t="b">
        <v>0</v>
      </c>
      <c r="F446" s="84" t="b">
        <v>0</v>
      </c>
      <c r="G446" s="84" t="b">
        <v>0</v>
      </c>
    </row>
    <row r="447" spans="1:7" ht="15">
      <c r="A447" s="84" t="s">
        <v>2879</v>
      </c>
      <c r="B447" s="84">
        <v>11</v>
      </c>
      <c r="C447" s="123">
        <v>0.011076345024432275</v>
      </c>
      <c r="D447" s="84" t="s">
        <v>2751</v>
      </c>
      <c r="E447" s="84" t="b">
        <v>0</v>
      </c>
      <c r="F447" s="84" t="b">
        <v>0</v>
      </c>
      <c r="G447" s="84" t="b">
        <v>0</v>
      </c>
    </row>
    <row r="448" spans="1:7" ht="15">
      <c r="A448" s="84" t="s">
        <v>294</v>
      </c>
      <c r="B448" s="84">
        <v>11</v>
      </c>
      <c r="C448" s="123">
        <v>0.011076345024432275</v>
      </c>
      <c r="D448" s="84" t="s">
        <v>2751</v>
      </c>
      <c r="E448" s="84" t="b">
        <v>0</v>
      </c>
      <c r="F448" s="84" t="b">
        <v>0</v>
      </c>
      <c r="G448" s="84" t="b">
        <v>0</v>
      </c>
    </row>
    <row r="449" spans="1:7" ht="15">
      <c r="A449" s="84" t="s">
        <v>2880</v>
      </c>
      <c r="B449" s="84">
        <v>10</v>
      </c>
      <c r="C449" s="123">
        <v>0.01050420168067227</v>
      </c>
      <c r="D449" s="84" t="s">
        <v>2751</v>
      </c>
      <c r="E449" s="84" t="b">
        <v>0</v>
      </c>
      <c r="F449" s="84" t="b">
        <v>0</v>
      </c>
      <c r="G449" s="84" t="b">
        <v>0</v>
      </c>
    </row>
    <row r="450" spans="1:7" ht="15">
      <c r="A450" s="84" t="s">
        <v>2881</v>
      </c>
      <c r="B450" s="84">
        <v>10</v>
      </c>
      <c r="C450" s="123">
        <v>0.01050420168067227</v>
      </c>
      <c r="D450" s="84" t="s">
        <v>2751</v>
      </c>
      <c r="E450" s="84" t="b">
        <v>0</v>
      </c>
      <c r="F450" s="84" t="b">
        <v>0</v>
      </c>
      <c r="G450" s="84" t="b">
        <v>0</v>
      </c>
    </row>
    <row r="451" spans="1:7" ht="15">
      <c r="A451" s="84" t="s">
        <v>2882</v>
      </c>
      <c r="B451" s="84">
        <v>8</v>
      </c>
      <c r="C451" s="123">
        <v>0.009217731201748373</v>
      </c>
      <c r="D451" s="84" t="s">
        <v>2751</v>
      </c>
      <c r="E451" s="84" t="b">
        <v>0</v>
      </c>
      <c r="F451" s="84" t="b">
        <v>0</v>
      </c>
      <c r="G451" s="84" t="b">
        <v>0</v>
      </c>
    </row>
    <row r="452" spans="1:7" ht="15">
      <c r="A452" s="84" t="s">
        <v>2883</v>
      </c>
      <c r="B452" s="84">
        <v>8</v>
      </c>
      <c r="C452" s="123">
        <v>0.009217731201748373</v>
      </c>
      <c r="D452" s="84" t="s">
        <v>2751</v>
      </c>
      <c r="E452" s="84" t="b">
        <v>0</v>
      </c>
      <c r="F452" s="84" t="b">
        <v>0</v>
      </c>
      <c r="G452" s="84" t="b">
        <v>0</v>
      </c>
    </row>
    <row r="453" spans="1:7" ht="15">
      <c r="A453" s="84" t="s">
        <v>3284</v>
      </c>
      <c r="B453" s="84">
        <v>8</v>
      </c>
      <c r="C453" s="123">
        <v>0.009217731201748373</v>
      </c>
      <c r="D453" s="84" t="s">
        <v>2751</v>
      </c>
      <c r="E453" s="84" t="b">
        <v>0</v>
      </c>
      <c r="F453" s="84" t="b">
        <v>0</v>
      </c>
      <c r="G453" s="84" t="b">
        <v>0</v>
      </c>
    </row>
    <row r="454" spans="1:7" ht="15">
      <c r="A454" s="84" t="s">
        <v>2876</v>
      </c>
      <c r="B454" s="84">
        <v>8</v>
      </c>
      <c r="C454" s="123">
        <v>0.009217731201748373</v>
      </c>
      <c r="D454" s="84" t="s">
        <v>2751</v>
      </c>
      <c r="E454" s="84" t="b">
        <v>0</v>
      </c>
      <c r="F454" s="84" t="b">
        <v>0</v>
      </c>
      <c r="G454" s="84" t="b">
        <v>0</v>
      </c>
    </row>
    <row r="455" spans="1:7" ht="15">
      <c r="A455" s="84" t="s">
        <v>3293</v>
      </c>
      <c r="B455" s="84">
        <v>8</v>
      </c>
      <c r="C455" s="123">
        <v>0.009217731201748373</v>
      </c>
      <c r="D455" s="84" t="s">
        <v>2751</v>
      </c>
      <c r="E455" s="84" t="b">
        <v>1</v>
      </c>
      <c r="F455" s="84" t="b">
        <v>0</v>
      </c>
      <c r="G455" s="84" t="b">
        <v>0</v>
      </c>
    </row>
    <row r="456" spans="1:7" ht="15">
      <c r="A456" s="84" t="s">
        <v>309</v>
      </c>
      <c r="B456" s="84">
        <v>7</v>
      </c>
      <c r="C456" s="123">
        <v>0.00849192617636576</v>
      </c>
      <c r="D456" s="84" t="s">
        <v>2751</v>
      </c>
      <c r="E456" s="84" t="b">
        <v>0</v>
      </c>
      <c r="F456" s="84" t="b">
        <v>0</v>
      </c>
      <c r="G456" s="84" t="b">
        <v>0</v>
      </c>
    </row>
    <row r="457" spans="1:7" ht="15">
      <c r="A457" s="84" t="s">
        <v>3283</v>
      </c>
      <c r="B457" s="84">
        <v>7</v>
      </c>
      <c r="C457" s="123">
        <v>0.00849192617636576</v>
      </c>
      <c r="D457" s="84" t="s">
        <v>2751</v>
      </c>
      <c r="E457" s="84" t="b">
        <v>0</v>
      </c>
      <c r="F457" s="84" t="b">
        <v>0</v>
      </c>
      <c r="G457" s="84" t="b">
        <v>0</v>
      </c>
    </row>
    <row r="458" spans="1:7" ht="15">
      <c r="A458" s="84" t="s">
        <v>395</v>
      </c>
      <c r="B458" s="84">
        <v>7</v>
      </c>
      <c r="C458" s="123">
        <v>0.00849192617636576</v>
      </c>
      <c r="D458" s="84" t="s">
        <v>2751</v>
      </c>
      <c r="E458" s="84" t="b">
        <v>0</v>
      </c>
      <c r="F458" s="84" t="b">
        <v>0</v>
      </c>
      <c r="G458" s="84" t="b">
        <v>0</v>
      </c>
    </row>
    <row r="459" spans="1:7" ht="15">
      <c r="A459" s="84" t="s">
        <v>394</v>
      </c>
      <c r="B459" s="84">
        <v>7</v>
      </c>
      <c r="C459" s="123">
        <v>0.00849192617636576</v>
      </c>
      <c r="D459" s="84" t="s">
        <v>2751</v>
      </c>
      <c r="E459" s="84" t="b">
        <v>0</v>
      </c>
      <c r="F459" s="84" t="b">
        <v>0</v>
      </c>
      <c r="G459" s="84" t="b">
        <v>0</v>
      </c>
    </row>
    <row r="460" spans="1:7" ht="15">
      <c r="A460" s="84" t="s">
        <v>393</v>
      </c>
      <c r="B460" s="84">
        <v>7</v>
      </c>
      <c r="C460" s="123">
        <v>0.00849192617636576</v>
      </c>
      <c r="D460" s="84" t="s">
        <v>2751</v>
      </c>
      <c r="E460" s="84" t="b">
        <v>0</v>
      </c>
      <c r="F460" s="84" t="b">
        <v>0</v>
      </c>
      <c r="G460" s="84" t="b">
        <v>0</v>
      </c>
    </row>
    <row r="461" spans="1:7" ht="15">
      <c r="A461" s="84" t="s">
        <v>3300</v>
      </c>
      <c r="B461" s="84">
        <v>6</v>
      </c>
      <c r="C461" s="123">
        <v>0.007700727413548465</v>
      </c>
      <c r="D461" s="84" t="s">
        <v>2751</v>
      </c>
      <c r="E461" s="84" t="b">
        <v>0</v>
      </c>
      <c r="F461" s="84" t="b">
        <v>0</v>
      </c>
      <c r="G461" s="84" t="b">
        <v>0</v>
      </c>
    </row>
    <row r="462" spans="1:7" ht="15">
      <c r="A462" s="84" t="s">
        <v>3291</v>
      </c>
      <c r="B462" s="84">
        <v>6</v>
      </c>
      <c r="C462" s="123">
        <v>0.007700727413548465</v>
      </c>
      <c r="D462" s="84" t="s">
        <v>2751</v>
      </c>
      <c r="E462" s="84" t="b">
        <v>0</v>
      </c>
      <c r="F462" s="84" t="b">
        <v>0</v>
      </c>
      <c r="G462" s="84" t="b">
        <v>0</v>
      </c>
    </row>
    <row r="463" spans="1:7" ht="15">
      <c r="A463" s="84" t="s">
        <v>2885</v>
      </c>
      <c r="B463" s="84">
        <v>6</v>
      </c>
      <c r="C463" s="123">
        <v>0.007700727413548465</v>
      </c>
      <c r="D463" s="84" t="s">
        <v>2751</v>
      </c>
      <c r="E463" s="84" t="b">
        <v>0</v>
      </c>
      <c r="F463" s="84" t="b">
        <v>0</v>
      </c>
      <c r="G463" s="84" t="b">
        <v>0</v>
      </c>
    </row>
    <row r="464" spans="1:7" ht="15">
      <c r="A464" s="84" t="s">
        <v>3289</v>
      </c>
      <c r="B464" s="84">
        <v>6</v>
      </c>
      <c r="C464" s="123">
        <v>0.007700727413548465</v>
      </c>
      <c r="D464" s="84" t="s">
        <v>2751</v>
      </c>
      <c r="E464" s="84" t="b">
        <v>0</v>
      </c>
      <c r="F464" s="84" t="b">
        <v>0</v>
      </c>
      <c r="G464" s="84" t="b">
        <v>0</v>
      </c>
    </row>
    <row r="465" spans="1:7" ht="15">
      <c r="A465" s="84" t="s">
        <v>3295</v>
      </c>
      <c r="B465" s="84">
        <v>6</v>
      </c>
      <c r="C465" s="123">
        <v>0.007700727413548465</v>
      </c>
      <c r="D465" s="84" t="s">
        <v>2751</v>
      </c>
      <c r="E465" s="84" t="b">
        <v>0</v>
      </c>
      <c r="F465" s="84" t="b">
        <v>0</v>
      </c>
      <c r="G465" s="84" t="b">
        <v>0</v>
      </c>
    </row>
    <row r="466" spans="1:7" ht="15">
      <c r="A466" s="84" t="s">
        <v>2886</v>
      </c>
      <c r="B466" s="84">
        <v>6</v>
      </c>
      <c r="C466" s="123">
        <v>0.007700727413548465</v>
      </c>
      <c r="D466" s="84" t="s">
        <v>2751</v>
      </c>
      <c r="E466" s="84" t="b">
        <v>0</v>
      </c>
      <c r="F466" s="84" t="b">
        <v>0</v>
      </c>
      <c r="G466" s="84" t="b">
        <v>0</v>
      </c>
    </row>
    <row r="467" spans="1:7" ht="15">
      <c r="A467" s="84" t="s">
        <v>3339</v>
      </c>
      <c r="B467" s="84">
        <v>5</v>
      </c>
      <c r="C467" s="123">
        <v>0.006833140733529314</v>
      </c>
      <c r="D467" s="84" t="s">
        <v>2751</v>
      </c>
      <c r="E467" s="84" t="b">
        <v>0</v>
      </c>
      <c r="F467" s="84" t="b">
        <v>0</v>
      </c>
      <c r="G467" s="84" t="b">
        <v>0</v>
      </c>
    </row>
    <row r="468" spans="1:7" ht="15">
      <c r="A468" s="84" t="s">
        <v>3344</v>
      </c>
      <c r="B468" s="84">
        <v>5</v>
      </c>
      <c r="C468" s="123">
        <v>0.006833140733529314</v>
      </c>
      <c r="D468" s="84" t="s">
        <v>2751</v>
      </c>
      <c r="E468" s="84" t="b">
        <v>0</v>
      </c>
      <c r="F468" s="84" t="b">
        <v>0</v>
      </c>
      <c r="G468" s="84" t="b">
        <v>0</v>
      </c>
    </row>
    <row r="469" spans="1:7" ht="15">
      <c r="A469" s="84" t="s">
        <v>3321</v>
      </c>
      <c r="B469" s="84">
        <v>5</v>
      </c>
      <c r="C469" s="123">
        <v>0.006833140733529314</v>
      </c>
      <c r="D469" s="84" t="s">
        <v>2751</v>
      </c>
      <c r="E469" s="84" t="b">
        <v>0</v>
      </c>
      <c r="F469" s="84" t="b">
        <v>0</v>
      </c>
      <c r="G469" s="84" t="b">
        <v>0</v>
      </c>
    </row>
    <row r="470" spans="1:7" ht="15">
      <c r="A470" s="84" t="s">
        <v>3290</v>
      </c>
      <c r="B470" s="84">
        <v>5</v>
      </c>
      <c r="C470" s="123">
        <v>0.006833140733529314</v>
      </c>
      <c r="D470" s="84" t="s">
        <v>2751</v>
      </c>
      <c r="E470" s="84" t="b">
        <v>0</v>
      </c>
      <c r="F470" s="84" t="b">
        <v>0</v>
      </c>
      <c r="G470" s="84" t="b">
        <v>0</v>
      </c>
    </row>
    <row r="471" spans="1:7" ht="15">
      <c r="A471" s="84" t="s">
        <v>3354</v>
      </c>
      <c r="B471" s="84">
        <v>5</v>
      </c>
      <c r="C471" s="123">
        <v>0.006833140733529314</v>
      </c>
      <c r="D471" s="84" t="s">
        <v>2751</v>
      </c>
      <c r="E471" s="84" t="b">
        <v>0</v>
      </c>
      <c r="F471" s="84" t="b">
        <v>0</v>
      </c>
      <c r="G471" s="84" t="b">
        <v>0</v>
      </c>
    </row>
    <row r="472" spans="1:7" ht="15">
      <c r="A472" s="84" t="s">
        <v>3288</v>
      </c>
      <c r="B472" s="84">
        <v>5</v>
      </c>
      <c r="C472" s="123">
        <v>0.006833140733529314</v>
      </c>
      <c r="D472" s="84" t="s">
        <v>2751</v>
      </c>
      <c r="E472" s="84" t="b">
        <v>0</v>
      </c>
      <c r="F472" s="84" t="b">
        <v>0</v>
      </c>
      <c r="G472" s="84" t="b">
        <v>0</v>
      </c>
    </row>
    <row r="473" spans="1:7" ht="15">
      <c r="A473" s="84" t="s">
        <v>380</v>
      </c>
      <c r="B473" s="84">
        <v>5</v>
      </c>
      <c r="C473" s="123">
        <v>0.006833140733529314</v>
      </c>
      <c r="D473" s="84" t="s">
        <v>2751</v>
      </c>
      <c r="E473" s="84" t="b">
        <v>0</v>
      </c>
      <c r="F473" s="84" t="b">
        <v>0</v>
      </c>
      <c r="G473" s="84" t="b">
        <v>0</v>
      </c>
    </row>
    <row r="474" spans="1:7" ht="15">
      <c r="A474" s="84" t="s">
        <v>2889</v>
      </c>
      <c r="B474" s="84">
        <v>5</v>
      </c>
      <c r="C474" s="123">
        <v>0.006833140733529314</v>
      </c>
      <c r="D474" s="84" t="s">
        <v>2751</v>
      </c>
      <c r="E474" s="84" t="b">
        <v>0</v>
      </c>
      <c r="F474" s="84" t="b">
        <v>0</v>
      </c>
      <c r="G474" s="84" t="b">
        <v>0</v>
      </c>
    </row>
    <row r="475" spans="1:7" ht="15">
      <c r="A475" s="84" t="s">
        <v>3303</v>
      </c>
      <c r="B475" s="84">
        <v>5</v>
      </c>
      <c r="C475" s="123">
        <v>0.006833140733529314</v>
      </c>
      <c r="D475" s="84" t="s">
        <v>2751</v>
      </c>
      <c r="E475" s="84" t="b">
        <v>0</v>
      </c>
      <c r="F475" s="84" t="b">
        <v>0</v>
      </c>
      <c r="G475" s="84" t="b">
        <v>0</v>
      </c>
    </row>
    <row r="476" spans="1:7" ht="15">
      <c r="A476" s="84" t="s">
        <v>3325</v>
      </c>
      <c r="B476" s="84">
        <v>5</v>
      </c>
      <c r="C476" s="123">
        <v>0.006833140733529314</v>
      </c>
      <c r="D476" s="84" t="s">
        <v>2751</v>
      </c>
      <c r="E476" s="84" t="b">
        <v>0</v>
      </c>
      <c r="F476" s="84" t="b">
        <v>0</v>
      </c>
      <c r="G476" s="84" t="b">
        <v>0</v>
      </c>
    </row>
    <row r="477" spans="1:7" ht="15">
      <c r="A477" s="84" t="s">
        <v>3320</v>
      </c>
      <c r="B477" s="84">
        <v>5</v>
      </c>
      <c r="C477" s="123">
        <v>0.0079983127378169</v>
      </c>
      <c r="D477" s="84" t="s">
        <v>2751</v>
      </c>
      <c r="E477" s="84" t="b">
        <v>0</v>
      </c>
      <c r="F477" s="84" t="b">
        <v>0</v>
      </c>
      <c r="G477" s="84" t="b">
        <v>0</v>
      </c>
    </row>
    <row r="478" spans="1:7" ht="15">
      <c r="A478" s="84" t="s">
        <v>3338</v>
      </c>
      <c r="B478" s="84">
        <v>4</v>
      </c>
      <c r="C478" s="123">
        <v>0.00587369751542873</v>
      </c>
      <c r="D478" s="84" t="s">
        <v>2751</v>
      </c>
      <c r="E478" s="84" t="b">
        <v>0</v>
      </c>
      <c r="F478" s="84" t="b">
        <v>0</v>
      </c>
      <c r="G478" s="84" t="b">
        <v>0</v>
      </c>
    </row>
    <row r="479" spans="1:7" ht="15">
      <c r="A479" s="84" t="s">
        <v>3372</v>
      </c>
      <c r="B479" s="84">
        <v>4</v>
      </c>
      <c r="C479" s="123">
        <v>0.00587369751542873</v>
      </c>
      <c r="D479" s="84" t="s">
        <v>2751</v>
      </c>
      <c r="E479" s="84" t="b">
        <v>0</v>
      </c>
      <c r="F479" s="84" t="b">
        <v>0</v>
      </c>
      <c r="G479" s="84" t="b">
        <v>0</v>
      </c>
    </row>
    <row r="480" spans="1:7" ht="15">
      <c r="A480" s="84" t="s">
        <v>3375</v>
      </c>
      <c r="B480" s="84">
        <v>4</v>
      </c>
      <c r="C480" s="123">
        <v>0.00587369751542873</v>
      </c>
      <c r="D480" s="84" t="s">
        <v>2751</v>
      </c>
      <c r="E480" s="84" t="b">
        <v>0</v>
      </c>
      <c r="F480" s="84" t="b">
        <v>0</v>
      </c>
      <c r="G480" s="84" t="b">
        <v>0</v>
      </c>
    </row>
    <row r="481" spans="1:7" ht="15">
      <c r="A481" s="84" t="s">
        <v>3286</v>
      </c>
      <c r="B481" s="84">
        <v>4</v>
      </c>
      <c r="C481" s="123">
        <v>0.00587369751542873</v>
      </c>
      <c r="D481" s="84" t="s">
        <v>2751</v>
      </c>
      <c r="E481" s="84" t="b">
        <v>0</v>
      </c>
      <c r="F481" s="84" t="b">
        <v>0</v>
      </c>
      <c r="G481" s="84" t="b">
        <v>0</v>
      </c>
    </row>
    <row r="482" spans="1:7" ht="15">
      <c r="A482" s="84" t="s">
        <v>3315</v>
      </c>
      <c r="B482" s="84">
        <v>4</v>
      </c>
      <c r="C482" s="123">
        <v>0.00587369751542873</v>
      </c>
      <c r="D482" s="84" t="s">
        <v>2751</v>
      </c>
      <c r="E482" s="84" t="b">
        <v>0</v>
      </c>
      <c r="F482" s="84" t="b">
        <v>0</v>
      </c>
      <c r="G482" s="84" t="b">
        <v>0</v>
      </c>
    </row>
    <row r="483" spans="1:7" ht="15">
      <c r="A483" s="84" t="s">
        <v>3324</v>
      </c>
      <c r="B483" s="84">
        <v>4</v>
      </c>
      <c r="C483" s="123">
        <v>0.00587369751542873</v>
      </c>
      <c r="D483" s="84" t="s">
        <v>2751</v>
      </c>
      <c r="E483" s="84" t="b">
        <v>0</v>
      </c>
      <c r="F483" s="84" t="b">
        <v>0</v>
      </c>
      <c r="G483" s="84" t="b">
        <v>0</v>
      </c>
    </row>
    <row r="484" spans="1:7" ht="15">
      <c r="A484" s="84" t="s">
        <v>3306</v>
      </c>
      <c r="B484" s="84">
        <v>4</v>
      </c>
      <c r="C484" s="123">
        <v>0.00587369751542873</v>
      </c>
      <c r="D484" s="84" t="s">
        <v>2751</v>
      </c>
      <c r="E484" s="84" t="b">
        <v>0</v>
      </c>
      <c r="F484" s="84" t="b">
        <v>0</v>
      </c>
      <c r="G484" s="84" t="b">
        <v>0</v>
      </c>
    </row>
    <row r="485" spans="1:7" ht="15">
      <c r="A485" s="84" t="s">
        <v>297</v>
      </c>
      <c r="B485" s="84">
        <v>4</v>
      </c>
      <c r="C485" s="123">
        <v>0.00587369751542873</v>
      </c>
      <c r="D485" s="84" t="s">
        <v>2751</v>
      </c>
      <c r="E485" s="84" t="b">
        <v>0</v>
      </c>
      <c r="F485" s="84" t="b">
        <v>0</v>
      </c>
      <c r="G485" s="84" t="b">
        <v>0</v>
      </c>
    </row>
    <row r="486" spans="1:7" ht="15">
      <c r="A486" s="84" t="s">
        <v>3312</v>
      </c>
      <c r="B486" s="84">
        <v>4</v>
      </c>
      <c r="C486" s="123">
        <v>0.00587369751542873</v>
      </c>
      <c r="D486" s="84" t="s">
        <v>2751</v>
      </c>
      <c r="E486" s="84" t="b">
        <v>0</v>
      </c>
      <c r="F486" s="84" t="b">
        <v>0</v>
      </c>
      <c r="G486" s="84" t="b">
        <v>0</v>
      </c>
    </row>
    <row r="487" spans="1:7" ht="15">
      <c r="A487" s="84" t="s">
        <v>3309</v>
      </c>
      <c r="B487" s="84">
        <v>4</v>
      </c>
      <c r="C487" s="123">
        <v>0.00587369751542873</v>
      </c>
      <c r="D487" s="84" t="s">
        <v>2751</v>
      </c>
      <c r="E487" s="84" t="b">
        <v>0</v>
      </c>
      <c r="F487" s="84" t="b">
        <v>0</v>
      </c>
      <c r="G487" s="84" t="b">
        <v>0</v>
      </c>
    </row>
    <row r="488" spans="1:7" ht="15">
      <c r="A488" s="84" t="s">
        <v>3385</v>
      </c>
      <c r="B488" s="84">
        <v>4</v>
      </c>
      <c r="C488" s="123">
        <v>0.00587369751542873</v>
      </c>
      <c r="D488" s="84" t="s">
        <v>2751</v>
      </c>
      <c r="E488" s="84" t="b">
        <v>0</v>
      </c>
      <c r="F488" s="84" t="b">
        <v>0</v>
      </c>
      <c r="G488" s="84" t="b">
        <v>0</v>
      </c>
    </row>
    <row r="489" spans="1:7" ht="15">
      <c r="A489" s="84" t="s">
        <v>3301</v>
      </c>
      <c r="B489" s="84">
        <v>4</v>
      </c>
      <c r="C489" s="123">
        <v>0.00587369751542873</v>
      </c>
      <c r="D489" s="84" t="s">
        <v>2751</v>
      </c>
      <c r="E489" s="84" t="b">
        <v>0</v>
      </c>
      <c r="F489" s="84" t="b">
        <v>0</v>
      </c>
      <c r="G489" s="84" t="b">
        <v>0</v>
      </c>
    </row>
    <row r="490" spans="1:7" ht="15">
      <c r="A490" s="84" t="s">
        <v>381</v>
      </c>
      <c r="B490" s="84">
        <v>4</v>
      </c>
      <c r="C490" s="123">
        <v>0.00587369751542873</v>
      </c>
      <c r="D490" s="84" t="s">
        <v>2751</v>
      </c>
      <c r="E490" s="84" t="b">
        <v>0</v>
      </c>
      <c r="F490" s="84" t="b">
        <v>0</v>
      </c>
      <c r="G490" s="84" t="b">
        <v>0</v>
      </c>
    </row>
    <row r="491" spans="1:7" ht="15">
      <c r="A491" s="84" t="s">
        <v>2891</v>
      </c>
      <c r="B491" s="84">
        <v>4</v>
      </c>
      <c r="C491" s="123">
        <v>0.00587369751542873</v>
      </c>
      <c r="D491" s="84" t="s">
        <v>2751</v>
      </c>
      <c r="E491" s="84" t="b">
        <v>0</v>
      </c>
      <c r="F491" s="84" t="b">
        <v>0</v>
      </c>
      <c r="G491" s="84" t="b">
        <v>0</v>
      </c>
    </row>
    <row r="492" spans="1:7" ht="15">
      <c r="A492" s="84" t="s">
        <v>2893</v>
      </c>
      <c r="B492" s="84">
        <v>4</v>
      </c>
      <c r="C492" s="123">
        <v>0.00587369751542873</v>
      </c>
      <c r="D492" s="84" t="s">
        <v>2751</v>
      </c>
      <c r="E492" s="84" t="b">
        <v>0</v>
      </c>
      <c r="F492" s="84" t="b">
        <v>0</v>
      </c>
      <c r="G492" s="84" t="b">
        <v>0</v>
      </c>
    </row>
    <row r="493" spans="1:7" ht="15">
      <c r="A493" s="84" t="s">
        <v>3282</v>
      </c>
      <c r="B493" s="84">
        <v>4</v>
      </c>
      <c r="C493" s="123">
        <v>0.00587369751542873</v>
      </c>
      <c r="D493" s="84" t="s">
        <v>2751</v>
      </c>
      <c r="E493" s="84" t="b">
        <v>0</v>
      </c>
      <c r="F493" s="84" t="b">
        <v>0</v>
      </c>
      <c r="G493" s="84" t="b">
        <v>0</v>
      </c>
    </row>
    <row r="494" spans="1:7" ht="15">
      <c r="A494" s="84" t="s">
        <v>3349</v>
      </c>
      <c r="B494" s="84">
        <v>4</v>
      </c>
      <c r="C494" s="123">
        <v>0.00587369751542873</v>
      </c>
      <c r="D494" s="84" t="s">
        <v>2751</v>
      </c>
      <c r="E494" s="84" t="b">
        <v>0</v>
      </c>
      <c r="F494" s="84" t="b">
        <v>0</v>
      </c>
      <c r="G494" s="84" t="b">
        <v>0</v>
      </c>
    </row>
    <row r="495" spans="1:7" ht="15">
      <c r="A495" s="84" t="s">
        <v>3345</v>
      </c>
      <c r="B495" s="84">
        <v>4</v>
      </c>
      <c r="C495" s="123">
        <v>0.00587369751542873</v>
      </c>
      <c r="D495" s="84" t="s">
        <v>2751</v>
      </c>
      <c r="E495" s="84" t="b">
        <v>0</v>
      </c>
      <c r="F495" s="84" t="b">
        <v>0</v>
      </c>
      <c r="G495" s="84" t="b">
        <v>0</v>
      </c>
    </row>
    <row r="496" spans="1:7" ht="15">
      <c r="A496" s="84" t="s">
        <v>2907</v>
      </c>
      <c r="B496" s="84">
        <v>4</v>
      </c>
      <c r="C496" s="123">
        <v>0.00587369751542873</v>
      </c>
      <c r="D496" s="84" t="s">
        <v>2751</v>
      </c>
      <c r="E496" s="84" t="b">
        <v>1</v>
      </c>
      <c r="F496" s="84" t="b">
        <v>0</v>
      </c>
      <c r="G496" s="84" t="b">
        <v>0</v>
      </c>
    </row>
    <row r="497" spans="1:7" ht="15">
      <c r="A497" s="84" t="s">
        <v>3307</v>
      </c>
      <c r="B497" s="84">
        <v>4</v>
      </c>
      <c r="C497" s="123">
        <v>0.0071385294299832714</v>
      </c>
      <c r="D497" s="84" t="s">
        <v>2751</v>
      </c>
      <c r="E497" s="84" t="b">
        <v>0</v>
      </c>
      <c r="F497" s="84" t="b">
        <v>0</v>
      </c>
      <c r="G497" s="84" t="b">
        <v>0</v>
      </c>
    </row>
    <row r="498" spans="1:7" ht="15">
      <c r="A498" s="84" t="s">
        <v>3415</v>
      </c>
      <c r="B498" s="84">
        <v>3</v>
      </c>
      <c r="C498" s="123">
        <v>0.00479898764269014</v>
      </c>
      <c r="D498" s="84" t="s">
        <v>2751</v>
      </c>
      <c r="E498" s="84" t="b">
        <v>0</v>
      </c>
      <c r="F498" s="84" t="b">
        <v>0</v>
      </c>
      <c r="G498" s="84" t="b">
        <v>0</v>
      </c>
    </row>
    <row r="499" spans="1:7" ht="15">
      <c r="A499" s="84" t="s">
        <v>3376</v>
      </c>
      <c r="B499" s="84">
        <v>3</v>
      </c>
      <c r="C499" s="123">
        <v>0.00479898764269014</v>
      </c>
      <c r="D499" s="84" t="s">
        <v>2751</v>
      </c>
      <c r="E499" s="84" t="b">
        <v>0</v>
      </c>
      <c r="F499" s="84" t="b">
        <v>0</v>
      </c>
      <c r="G499" s="84" t="b">
        <v>0</v>
      </c>
    </row>
    <row r="500" spans="1:7" ht="15">
      <c r="A500" s="84" t="s">
        <v>3326</v>
      </c>
      <c r="B500" s="84">
        <v>3</v>
      </c>
      <c r="C500" s="123">
        <v>0.00479898764269014</v>
      </c>
      <c r="D500" s="84" t="s">
        <v>2751</v>
      </c>
      <c r="E500" s="84" t="b">
        <v>0</v>
      </c>
      <c r="F500" s="84" t="b">
        <v>0</v>
      </c>
      <c r="G500" s="84" t="b">
        <v>0</v>
      </c>
    </row>
    <row r="501" spans="1:7" ht="15">
      <c r="A501" s="84" t="s">
        <v>3327</v>
      </c>
      <c r="B501" s="84">
        <v>3</v>
      </c>
      <c r="C501" s="123">
        <v>0.00479898764269014</v>
      </c>
      <c r="D501" s="84" t="s">
        <v>2751</v>
      </c>
      <c r="E501" s="84" t="b">
        <v>0</v>
      </c>
      <c r="F501" s="84" t="b">
        <v>0</v>
      </c>
      <c r="G501" s="84" t="b">
        <v>0</v>
      </c>
    </row>
    <row r="502" spans="1:7" ht="15">
      <c r="A502" s="84" t="s">
        <v>3393</v>
      </c>
      <c r="B502" s="84">
        <v>3</v>
      </c>
      <c r="C502" s="123">
        <v>0.00479898764269014</v>
      </c>
      <c r="D502" s="84" t="s">
        <v>2751</v>
      </c>
      <c r="E502" s="84" t="b">
        <v>0</v>
      </c>
      <c r="F502" s="84" t="b">
        <v>0</v>
      </c>
      <c r="G502" s="84" t="b">
        <v>0</v>
      </c>
    </row>
    <row r="503" spans="1:7" ht="15">
      <c r="A503" s="84" t="s">
        <v>3330</v>
      </c>
      <c r="B503" s="84">
        <v>3</v>
      </c>
      <c r="C503" s="123">
        <v>0.00479898764269014</v>
      </c>
      <c r="D503" s="84" t="s">
        <v>2751</v>
      </c>
      <c r="E503" s="84" t="b">
        <v>0</v>
      </c>
      <c r="F503" s="84" t="b">
        <v>0</v>
      </c>
      <c r="G503" s="84" t="b">
        <v>0</v>
      </c>
    </row>
    <row r="504" spans="1:7" ht="15">
      <c r="A504" s="84" t="s">
        <v>3331</v>
      </c>
      <c r="B504" s="84">
        <v>3</v>
      </c>
      <c r="C504" s="123">
        <v>0.00479898764269014</v>
      </c>
      <c r="D504" s="84" t="s">
        <v>2751</v>
      </c>
      <c r="E504" s="84" t="b">
        <v>0</v>
      </c>
      <c r="F504" s="84" t="b">
        <v>0</v>
      </c>
      <c r="G504" s="84" t="b">
        <v>0</v>
      </c>
    </row>
    <row r="505" spans="1:7" ht="15">
      <c r="A505" s="84" t="s">
        <v>3359</v>
      </c>
      <c r="B505" s="84">
        <v>3</v>
      </c>
      <c r="C505" s="123">
        <v>0.00479898764269014</v>
      </c>
      <c r="D505" s="84" t="s">
        <v>2751</v>
      </c>
      <c r="E505" s="84" t="b">
        <v>0</v>
      </c>
      <c r="F505" s="84" t="b">
        <v>0</v>
      </c>
      <c r="G505" s="84" t="b">
        <v>0</v>
      </c>
    </row>
    <row r="506" spans="1:7" ht="15">
      <c r="A506" s="84" t="s">
        <v>3394</v>
      </c>
      <c r="B506" s="84">
        <v>3</v>
      </c>
      <c r="C506" s="123">
        <v>0.00479898764269014</v>
      </c>
      <c r="D506" s="84" t="s">
        <v>2751</v>
      </c>
      <c r="E506" s="84" t="b">
        <v>1</v>
      </c>
      <c r="F506" s="84" t="b">
        <v>0</v>
      </c>
      <c r="G506" s="84" t="b">
        <v>0</v>
      </c>
    </row>
    <row r="507" spans="1:7" ht="15">
      <c r="A507" s="84" t="s">
        <v>3386</v>
      </c>
      <c r="B507" s="84">
        <v>3</v>
      </c>
      <c r="C507" s="123">
        <v>0.00479898764269014</v>
      </c>
      <c r="D507" s="84" t="s">
        <v>2751</v>
      </c>
      <c r="E507" s="84" t="b">
        <v>0</v>
      </c>
      <c r="F507" s="84" t="b">
        <v>0</v>
      </c>
      <c r="G507" s="84" t="b">
        <v>0</v>
      </c>
    </row>
    <row r="508" spans="1:7" ht="15">
      <c r="A508" s="84" t="s">
        <v>3296</v>
      </c>
      <c r="B508" s="84">
        <v>3</v>
      </c>
      <c r="C508" s="123">
        <v>0.00479898764269014</v>
      </c>
      <c r="D508" s="84" t="s">
        <v>2751</v>
      </c>
      <c r="E508" s="84" t="b">
        <v>0</v>
      </c>
      <c r="F508" s="84" t="b">
        <v>0</v>
      </c>
      <c r="G508" s="84" t="b">
        <v>0</v>
      </c>
    </row>
    <row r="509" spans="1:7" ht="15">
      <c r="A509" s="84" t="s">
        <v>3294</v>
      </c>
      <c r="B509" s="84">
        <v>3</v>
      </c>
      <c r="C509" s="123">
        <v>0.00479898764269014</v>
      </c>
      <c r="D509" s="84" t="s">
        <v>2751</v>
      </c>
      <c r="E509" s="84" t="b">
        <v>0</v>
      </c>
      <c r="F509" s="84" t="b">
        <v>0</v>
      </c>
      <c r="G509" s="84" t="b">
        <v>0</v>
      </c>
    </row>
    <row r="510" spans="1:7" ht="15">
      <c r="A510" s="84" t="s">
        <v>3299</v>
      </c>
      <c r="B510" s="84">
        <v>3</v>
      </c>
      <c r="C510" s="123">
        <v>0.00479898764269014</v>
      </c>
      <c r="D510" s="84" t="s">
        <v>2751</v>
      </c>
      <c r="E510" s="84" t="b">
        <v>0</v>
      </c>
      <c r="F510" s="84" t="b">
        <v>0</v>
      </c>
      <c r="G510" s="84" t="b">
        <v>0</v>
      </c>
    </row>
    <row r="511" spans="1:7" ht="15">
      <c r="A511" s="84" t="s">
        <v>305</v>
      </c>
      <c r="B511" s="84">
        <v>3</v>
      </c>
      <c r="C511" s="123">
        <v>0.00479898764269014</v>
      </c>
      <c r="D511" s="84" t="s">
        <v>2751</v>
      </c>
      <c r="E511" s="84" t="b">
        <v>0</v>
      </c>
      <c r="F511" s="84" t="b">
        <v>0</v>
      </c>
      <c r="G511" s="84" t="b">
        <v>0</v>
      </c>
    </row>
    <row r="512" spans="1:7" ht="15">
      <c r="A512" s="84" t="s">
        <v>3384</v>
      </c>
      <c r="B512" s="84">
        <v>3</v>
      </c>
      <c r="C512" s="123">
        <v>0.00479898764269014</v>
      </c>
      <c r="D512" s="84" t="s">
        <v>2751</v>
      </c>
      <c r="E512" s="84" t="b">
        <v>0</v>
      </c>
      <c r="F512" s="84" t="b">
        <v>0</v>
      </c>
      <c r="G512" s="84" t="b">
        <v>0</v>
      </c>
    </row>
    <row r="513" spans="1:7" ht="15">
      <c r="A513" s="84" t="s">
        <v>355</v>
      </c>
      <c r="B513" s="84">
        <v>3</v>
      </c>
      <c r="C513" s="123">
        <v>0.00479898764269014</v>
      </c>
      <c r="D513" s="84" t="s">
        <v>2751</v>
      </c>
      <c r="E513" s="84" t="b">
        <v>0</v>
      </c>
      <c r="F513" s="84" t="b">
        <v>0</v>
      </c>
      <c r="G513" s="84" t="b">
        <v>0</v>
      </c>
    </row>
    <row r="514" spans="1:7" ht="15">
      <c r="A514" s="84" t="s">
        <v>3297</v>
      </c>
      <c r="B514" s="84">
        <v>3</v>
      </c>
      <c r="C514" s="123">
        <v>0.00479898764269014</v>
      </c>
      <c r="D514" s="84" t="s">
        <v>2751</v>
      </c>
      <c r="E514" s="84" t="b">
        <v>0</v>
      </c>
      <c r="F514" s="84" t="b">
        <v>0</v>
      </c>
      <c r="G514" s="84" t="b">
        <v>0</v>
      </c>
    </row>
    <row r="515" spans="1:7" ht="15">
      <c r="A515" s="84" t="s">
        <v>3292</v>
      </c>
      <c r="B515" s="84">
        <v>3</v>
      </c>
      <c r="C515" s="123">
        <v>0.00479898764269014</v>
      </c>
      <c r="D515" s="84" t="s">
        <v>2751</v>
      </c>
      <c r="E515" s="84" t="b">
        <v>0</v>
      </c>
      <c r="F515" s="84" t="b">
        <v>0</v>
      </c>
      <c r="G515" s="84" t="b">
        <v>0</v>
      </c>
    </row>
    <row r="516" spans="1:7" ht="15">
      <c r="A516" s="84" t="s">
        <v>3285</v>
      </c>
      <c r="B516" s="84">
        <v>3</v>
      </c>
      <c r="C516" s="123">
        <v>0.00479898764269014</v>
      </c>
      <c r="D516" s="84" t="s">
        <v>2751</v>
      </c>
      <c r="E516" s="84" t="b">
        <v>0</v>
      </c>
      <c r="F516" s="84" t="b">
        <v>0</v>
      </c>
      <c r="G516" s="84" t="b">
        <v>0</v>
      </c>
    </row>
    <row r="517" spans="1:7" ht="15">
      <c r="A517" s="84" t="s">
        <v>3298</v>
      </c>
      <c r="B517" s="84">
        <v>3</v>
      </c>
      <c r="C517" s="123">
        <v>0.00479898764269014</v>
      </c>
      <c r="D517" s="84" t="s">
        <v>2751</v>
      </c>
      <c r="E517" s="84" t="b">
        <v>1</v>
      </c>
      <c r="F517" s="84" t="b">
        <v>0</v>
      </c>
      <c r="G517" s="84" t="b">
        <v>0</v>
      </c>
    </row>
    <row r="518" spans="1:7" ht="15">
      <c r="A518" s="84" t="s">
        <v>3453</v>
      </c>
      <c r="B518" s="84">
        <v>3</v>
      </c>
      <c r="C518" s="123">
        <v>0.005353897072487454</v>
      </c>
      <c r="D518" s="84" t="s">
        <v>2751</v>
      </c>
      <c r="E518" s="84" t="b">
        <v>0</v>
      </c>
      <c r="F518" s="84" t="b">
        <v>0</v>
      </c>
      <c r="G518" s="84" t="b">
        <v>0</v>
      </c>
    </row>
    <row r="519" spans="1:7" ht="15">
      <c r="A519" s="84" t="s">
        <v>3351</v>
      </c>
      <c r="B519" s="84">
        <v>3</v>
      </c>
      <c r="C519" s="123">
        <v>0.00479898764269014</v>
      </c>
      <c r="D519" s="84" t="s">
        <v>2751</v>
      </c>
      <c r="E519" s="84" t="b">
        <v>0</v>
      </c>
      <c r="F519" s="84" t="b">
        <v>0</v>
      </c>
      <c r="G519" s="84" t="b">
        <v>0</v>
      </c>
    </row>
    <row r="520" spans="1:7" ht="15">
      <c r="A520" s="84" t="s">
        <v>3416</v>
      </c>
      <c r="B520" s="84">
        <v>3</v>
      </c>
      <c r="C520" s="123">
        <v>0.00479898764269014</v>
      </c>
      <c r="D520" s="84" t="s">
        <v>2751</v>
      </c>
      <c r="E520" s="84" t="b">
        <v>0</v>
      </c>
      <c r="F520" s="84" t="b">
        <v>0</v>
      </c>
      <c r="G520" s="84" t="b">
        <v>0</v>
      </c>
    </row>
    <row r="521" spans="1:7" ht="15">
      <c r="A521" s="84" t="s">
        <v>3392</v>
      </c>
      <c r="B521" s="84">
        <v>3</v>
      </c>
      <c r="C521" s="123">
        <v>0.00479898764269014</v>
      </c>
      <c r="D521" s="84" t="s">
        <v>2751</v>
      </c>
      <c r="E521" s="84" t="b">
        <v>0</v>
      </c>
      <c r="F521" s="84" t="b">
        <v>0</v>
      </c>
      <c r="G521" s="84" t="b">
        <v>0</v>
      </c>
    </row>
    <row r="522" spans="1:7" ht="15">
      <c r="A522" s="84" t="s">
        <v>3390</v>
      </c>
      <c r="B522" s="84">
        <v>3</v>
      </c>
      <c r="C522" s="123">
        <v>0.00479898764269014</v>
      </c>
      <c r="D522" s="84" t="s">
        <v>2751</v>
      </c>
      <c r="E522" s="84" t="b">
        <v>1</v>
      </c>
      <c r="F522" s="84" t="b">
        <v>0</v>
      </c>
      <c r="G522" s="84" t="b">
        <v>0</v>
      </c>
    </row>
    <row r="523" spans="1:7" ht="15">
      <c r="A523" s="84" t="s">
        <v>3391</v>
      </c>
      <c r="B523" s="84">
        <v>3</v>
      </c>
      <c r="C523" s="123">
        <v>0.00479898764269014</v>
      </c>
      <c r="D523" s="84" t="s">
        <v>2751</v>
      </c>
      <c r="E523" s="84" t="b">
        <v>0</v>
      </c>
      <c r="F523" s="84" t="b">
        <v>0</v>
      </c>
      <c r="G523" s="84" t="b">
        <v>0</v>
      </c>
    </row>
    <row r="524" spans="1:7" ht="15">
      <c r="A524" s="84" t="s">
        <v>3443</v>
      </c>
      <c r="B524" s="84">
        <v>3</v>
      </c>
      <c r="C524" s="123">
        <v>0.00479898764269014</v>
      </c>
      <c r="D524" s="84" t="s">
        <v>2751</v>
      </c>
      <c r="E524" s="84" t="b">
        <v>0</v>
      </c>
      <c r="F524" s="84" t="b">
        <v>0</v>
      </c>
      <c r="G524" s="84" t="b">
        <v>0</v>
      </c>
    </row>
    <row r="525" spans="1:7" ht="15">
      <c r="A525" s="84" t="s">
        <v>295</v>
      </c>
      <c r="B525" s="84">
        <v>3</v>
      </c>
      <c r="C525" s="123">
        <v>0.00479898764269014</v>
      </c>
      <c r="D525" s="84" t="s">
        <v>2751</v>
      </c>
      <c r="E525" s="84" t="b">
        <v>0</v>
      </c>
      <c r="F525" s="84" t="b">
        <v>0</v>
      </c>
      <c r="G525" s="84" t="b">
        <v>0</v>
      </c>
    </row>
    <row r="526" spans="1:7" ht="15">
      <c r="A526" s="84" t="s">
        <v>2851</v>
      </c>
      <c r="B526" s="84">
        <v>3</v>
      </c>
      <c r="C526" s="123">
        <v>0.00479898764269014</v>
      </c>
      <c r="D526" s="84" t="s">
        <v>2751</v>
      </c>
      <c r="E526" s="84" t="b">
        <v>0</v>
      </c>
      <c r="F526" s="84" t="b">
        <v>0</v>
      </c>
      <c r="G526" s="84" t="b">
        <v>0</v>
      </c>
    </row>
    <row r="527" spans="1:7" ht="15">
      <c r="A527" s="84" t="s">
        <v>3308</v>
      </c>
      <c r="B527" s="84">
        <v>3</v>
      </c>
      <c r="C527" s="123">
        <v>0.00479898764269014</v>
      </c>
      <c r="D527" s="84" t="s">
        <v>2751</v>
      </c>
      <c r="E527" s="84" t="b">
        <v>0</v>
      </c>
      <c r="F527" s="84" t="b">
        <v>0</v>
      </c>
      <c r="G527" s="84" t="b">
        <v>0</v>
      </c>
    </row>
    <row r="528" spans="1:7" ht="15">
      <c r="A528" s="84" t="s">
        <v>416</v>
      </c>
      <c r="B528" s="84">
        <v>3</v>
      </c>
      <c r="C528" s="123">
        <v>0.00479898764269014</v>
      </c>
      <c r="D528" s="84" t="s">
        <v>2751</v>
      </c>
      <c r="E528" s="84" t="b">
        <v>0</v>
      </c>
      <c r="F528" s="84" t="b">
        <v>0</v>
      </c>
      <c r="G528" s="84" t="b">
        <v>0</v>
      </c>
    </row>
    <row r="529" spans="1:7" ht="15">
      <c r="A529" s="84" t="s">
        <v>415</v>
      </c>
      <c r="B529" s="84">
        <v>3</v>
      </c>
      <c r="C529" s="123">
        <v>0.00479898764269014</v>
      </c>
      <c r="D529" s="84" t="s">
        <v>2751</v>
      </c>
      <c r="E529" s="84" t="b">
        <v>0</v>
      </c>
      <c r="F529" s="84" t="b">
        <v>0</v>
      </c>
      <c r="G529" s="84" t="b">
        <v>0</v>
      </c>
    </row>
    <row r="530" spans="1:7" ht="15">
      <c r="A530" s="84" t="s">
        <v>3341</v>
      </c>
      <c r="B530" s="84">
        <v>3</v>
      </c>
      <c r="C530" s="123">
        <v>0.005353897072487454</v>
      </c>
      <c r="D530" s="84" t="s">
        <v>2751</v>
      </c>
      <c r="E530" s="84" t="b">
        <v>0</v>
      </c>
      <c r="F530" s="84" t="b">
        <v>0</v>
      </c>
      <c r="G530" s="84" t="b">
        <v>0</v>
      </c>
    </row>
    <row r="531" spans="1:7" ht="15">
      <c r="A531" s="84" t="s">
        <v>3374</v>
      </c>
      <c r="B531" s="84">
        <v>3</v>
      </c>
      <c r="C531" s="123">
        <v>0.00479898764269014</v>
      </c>
      <c r="D531" s="84" t="s">
        <v>2751</v>
      </c>
      <c r="E531" s="84" t="b">
        <v>0</v>
      </c>
      <c r="F531" s="84" t="b">
        <v>0</v>
      </c>
      <c r="G531" s="84" t="b">
        <v>0</v>
      </c>
    </row>
    <row r="532" spans="1:7" ht="15">
      <c r="A532" s="84" t="s">
        <v>3340</v>
      </c>
      <c r="B532" s="84">
        <v>3</v>
      </c>
      <c r="C532" s="123">
        <v>0.00479898764269014</v>
      </c>
      <c r="D532" s="84" t="s">
        <v>2751</v>
      </c>
      <c r="E532" s="84" t="b">
        <v>0</v>
      </c>
      <c r="F532" s="84" t="b">
        <v>0</v>
      </c>
      <c r="G532" s="84" t="b">
        <v>0</v>
      </c>
    </row>
    <row r="533" spans="1:7" ht="15">
      <c r="A533" s="84" t="s">
        <v>3487</v>
      </c>
      <c r="B533" s="84">
        <v>2</v>
      </c>
      <c r="C533" s="123">
        <v>0.0035692647149916357</v>
      </c>
      <c r="D533" s="84" t="s">
        <v>2751</v>
      </c>
      <c r="E533" s="84" t="b">
        <v>0</v>
      </c>
      <c r="F533" s="84" t="b">
        <v>0</v>
      </c>
      <c r="G533" s="84" t="b">
        <v>0</v>
      </c>
    </row>
    <row r="534" spans="1:7" ht="15">
      <c r="A534" s="84" t="s">
        <v>3488</v>
      </c>
      <c r="B534" s="84">
        <v>2</v>
      </c>
      <c r="C534" s="123">
        <v>0.0035692647149916357</v>
      </c>
      <c r="D534" s="84" t="s">
        <v>2751</v>
      </c>
      <c r="E534" s="84" t="b">
        <v>0</v>
      </c>
      <c r="F534" s="84" t="b">
        <v>0</v>
      </c>
      <c r="G534" s="84" t="b">
        <v>0</v>
      </c>
    </row>
    <row r="535" spans="1:7" ht="15">
      <c r="A535" s="84" t="s">
        <v>3624</v>
      </c>
      <c r="B535" s="84">
        <v>2</v>
      </c>
      <c r="C535" s="123">
        <v>0.0035692647149916357</v>
      </c>
      <c r="D535" s="84" t="s">
        <v>2751</v>
      </c>
      <c r="E535" s="84" t="b">
        <v>0</v>
      </c>
      <c r="F535" s="84" t="b">
        <v>0</v>
      </c>
      <c r="G535" s="84" t="b">
        <v>0</v>
      </c>
    </row>
    <row r="536" spans="1:7" ht="15">
      <c r="A536" s="84" t="s">
        <v>3446</v>
      </c>
      <c r="B536" s="84">
        <v>2</v>
      </c>
      <c r="C536" s="123">
        <v>0.0035692647149916357</v>
      </c>
      <c r="D536" s="84" t="s">
        <v>2751</v>
      </c>
      <c r="E536" s="84" t="b">
        <v>0</v>
      </c>
      <c r="F536" s="84" t="b">
        <v>0</v>
      </c>
      <c r="G536" s="84" t="b">
        <v>0</v>
      </c>
    </row>
    <row r="537" spans="1:7" ht="15">
      <c r="A537" s="84" t="s">
        <v>3452</v>
      </c>
      <c r="B537" s="84">
        <v>2</v>
      </c>
      <c r="C537" s="123">
        <v>0.0035692647149916357</v>
      </c>
      <c r="D537" s="84" t="s">
        <v>2751</v>
      </c>
      <c r="E537" s="84" t="b">
        <v>0</v>
      </c>
      <c r="F537" s="84" t="b">
        <v>0</v>
      </c>
      <c r="G537" s="84" t="b">
        <v>0</v>
      </c>
    </row>
    <row r="538" spans="1:7" ht="15">
      <c r="A538" s="84" t="s">
        <v>3420</v>
      </c>
      <c r="B538" s="84">
        <v>2</v>
      </c>
      <c r="C538" s="123">
        <v>0.0035692647149916357</v>
      </c>
      <c r="D538" s="84" t="s">
        <v>2751</v>
      </c>
      <c r="E538" s="84" t="b">
        <v>0</v>
      </c>
      <c r="F538" s="84" t="b">
        <v>0</v>
      </c>
      <c r="G538" s="84" t="b">
        <v>0</v>
      </c>
    </row>
    <row r="539" spans="1:7" ht="15">
      <c r="A539" s="84" t="s">
        <v>3475</v>
      </c>
      <c r="B539" s="84">
        <v>2</v>
      </c>
      <c r="C539" s="123">
        <v>0.0035692647149916357</v>
      </c>
      <c r="D539" s="84" t="s">
        <v>2751</v>
      </c>
      <c r="E539" s="84" t="b">
        <v>0</v>
      </c>
      <c r="F539" s="84" t="b">
        <v>0</v>
      </c>
      <c r="G539" s="84" t="b">
        <v>0</v>
      </c>
    </row>
    <row r="540" spans="1:7" ht="15">
      <c r="A540" s="84" t="s">
        <v>3379</v>
      </c>
      <c r="B540" s="84">
        <v>2</v>
      </c>
      <c r="C540" s="123">
        <v>0.0035692647149916357</v>
      </c>
      <c r="D540" s="84" t="s">
        <v>2751</v>
      </c>
      <c r="E540" s="84" t="b">
        <v>0</v>
      </c>
      <c r="F540" s="84" t="b">
        <v>0</v>
      </c>
      <c r="G540" s="84" t="b">
        <v>0</v>
      </c>
    </row>
    <row r="541" spans="1:7" ht="15">
      <c r="A541" s="84" t="s">
        <v>3473</v>
      </c>
      <c r="B541" s="84">
        <v>2</v>
      </c>
      <c r="C541" s="123">
        <v>0.0035692647149916357</v>
      </c>
      <c r="D541" s="84" t="s">
        <v>2751</v>
      </c>
      <c r="E541" s="84" t="b">
        <v>0</v>
      </c>
      <c r="F541" s="84" t="b">
        <v>0</v>
      </c>
      <c r="G541" s="84" t="b">
        <v>0</v>
      </c>
    </row>
    <row r="542" spans="1:7" ht="15">
      <c r="A542" s="84" t="s">
        <v>3472</v>
      </c>
      <c r="B542" s="84">
        <v>2</v>
      </c>
      <c r="C542" s="123">
        <v>0.0035692647149916357</v>
      </c>
      <c r="D542" s="84" t="s">
        <v>2751</v>
      </c>
      <c r="E542" s="84" t="b">
        <v>0</v>
      </c>
      <c r="F542" s="84" t="b">
        <v>0</v>
      </c>
      <c r="G542" s="84" t="b">
        <v>0</v>
      </c>
    </row>
    <row r="543" spans="1:7" ht="15">
      <c r="A543" s="84" t="s">
        <v>3369</v>
      </c>
      <c r="B543" s="84">
        <v>2</v>
      </c>
      <c r="C543" s="123">
        <v>0.0035692647149916357</v>
      </c>
      <c r="D543" s="84" t="s">
        <v>2751</v>
      </c>
      <c r="E543" s="84" t="b">
        <v>0</v>
      </c>
      <c r="F543" s="84" t="b">
        <v>0</v>
      </c>
      <c r="G543" s="84" t="b">
        <v>0</v>
      </c>
    </row>
    <row r="544" spans="1:7" ht="15">
      <c r="A544" s="84" t="s">
        <v>3444</v>
      </c>
      <c r="B544" s="84">
        <v>2</v>
      </c>
      <c r="C544" s="123">
        <v>0.0035692647149916357</v>
      </c>
      <c r="D544" s="84" t="s">
        <v>2751</v>
      </c>
      <c r="E544" s="84" t="b">
        <v>0</v>
      </c>
      <c r="F544" s="84" t="b">
        <v>0</v>
      </c>
      <c r="G544" s="84" t="b">
        <v>0</v>
      </c>
    </row>
    <row r="545" spans="1:7" ht="15">
      <c r="A545" s="84" t="s">
        <v>3343</v>
      </c>
      <c r="B545" s="84">
        <v>2</v>
      </c>
      <c r="C545" s="123">
        <v>0.0035692647149916357</v>
      </c>
      <c r="D545" s="84" t="s">
        <v>2751</v>
      </c>
      <c r="E545" s="84" t="b">
        <v>0</v>
      </c>
      <c r="F545" s="84" t="b">
        <v>0</v>
      </c>
      <c r="G545" s="84" t="b">
        <v>0</v>
      </c>
    </row>
    <row r="546" spans="1:7" ht="15">
      <c r="A546" s="84" t="s">
        <v>3462</v>
      </c>
      <c r="B546" s="84">
        <v>2</v>
      </c>
      <c r="C546" s="123">
        <v>0.0035692647149916357</v>
      </c>
      <c r="D546" s="84" t="s">
        <v>2751</v>
      </c>
      <c r="E546" s="84" t="b">
        <v>0</v>
      </c>
      <c r="F546" s="84" t="b">
        <v>0</v>
      </c>
      <c r="G546" s="84" t="b">
        <v>0</v>
      </c>
    </row>
    <row r="547" spans="1:7" ht="15">
      <c r="A547" s="84" t="s">
        <v>280</v>
      </c>
      <c r="B547" s="84">
        <v>2</v>
      </c>
      <c r="C547" s="123">
        <v>0.0035692647149916357</v>
      </c>
      <c r="D547" s="84" t="s">
        <v>2751</v>
      </c>
      <c r="E547" s="84" t="b">
        <v>0</v>
      </c>
      <c r="F547" s="84" t="b">
        <v>0</v>
      </c>
      <c r="G547" s="84" t="b">
        <v>0</v>
      </c>
    </row>
    <row r="548" spans="1:7" ht="15">
      <c r="A548" s="84" t="s">
        <v>3555</v>
      </c>
      <c r="B548" s="84">
        <v>2</v>
      </c>
      <c r="C548" s="123">
        <v>0.0035692647149916357</v>
      </c>
      <c r="D548" s="84" t="s">
        <v>2751</v>
      </c>
      <c r="E548" s="84" t="b">
        <v>0</v>
      </c>
      <c r="F548" s="84" t="b">
        <v>0</v>
      </c>
      <c r="G548" s="84" t="b">
        <v>0</v>
      </c>
    </row>
    <row r="549" spans="1:7" ht="15">
      <c r="A549" s="84" t="s">
        <v>3532</v>
      </c>
      <c r="B549" s="84">
        <v>2</v>
      </c>
      <c r="C549" s="123">
        <v>0.0035692647149916357</v>
      </c>
      <c r="D549" s="84" t="s">
        <v>2751</v>
      </c>
      <c r="E549" s="84" t="b">
        <v>0</v>
      </c>
      <c r="F549" s="84" t="b">
        <v>0</v>
      </c>
      <c r="G549" s="84" t="b">
        <v>0</v>
      </c>
    </row>
    <row r="550" spans="1:7" ht="15">
      <c r="A550" s="84" t="s">
        <v>3450</v>
      </c>
      <c r="B550" s="84">
        <v>2</v>
      </c>
      <c r="C550" s="123">
        <v>0.0035692647149916357</v>
      </c>
      <c r="D550" s="84" t="s">
        <v>2751</v>
      </c>
      <c r="E550" s="84" t="b">
        <v>0</v>
      </c>
      <c r="F550" s="84" t="b">
        <v>0</v>
      </c>
      <c r="G550" s="84" t="b">
        <v>0</v>
      </c>
    </row>
    <row r="551" spans="1:7" ht="15">
      <c r="A551" s="84" t="s">
        <v>3451</v>
      </c>
      <c r="B551" s="84">
        <v>2</v>
      </c>
      <c r="C551" s="123">
        <v>0.0035692647149916357</v>
      </c>
      <c r="D551" s="84" t="s">
        <v>2751</v>
      </c>
      <c r="E551" s="84" t="b">
        <v>0</v>
      </c>
      <c r="F551" s="84" t="b">
        <v>0</v>
      </c>
      <c r="G551" s="84" t="b">
        <v>0</v>
      </c>
    </row>
    <row r="552" spans="1:7" ht="15">
      <c r="A552" s="84" t="s">
        <v>3556</v>
      </c>
      <c r="B552" s="84">
        <v>2</v>
      </c>
      <c r="C552" s="123">
        <v>0.0035692647149916357</v>
      </c>
      <c r="D552" s="84" t="s">
        <v>2751</v>
      </c>
      <c r="E552" s="84" t="b">
        <v>0</v>
      </c>
      <c r="F552" s="84" t="b">
        <v>0</v>
      </c>
      <c r="G552" s="84" t="b">
        <v>0</v>
      </c>
    </row>
    <row r="553" spans="1:7" ht="15">
      <c r="A553" s="84" t="s">
        <v>308</v>
      </c>
      <c r="B553" s="84">
        <v>2</v>
      </c>
      <c r="C553" s="123">
        <v>0.0035692647149916357</v>
      </c>
      <c r="D553" s="84" t="s">
        <v>2751</v>
      </c>
      <c r="E553" s="84" t="b">
        <v>0</v>
      </c>
      <c r="F553" s="84" t="b">
        <v>0</v>
      </c>
      <c r="G553" s="84" t="b">
        <v>0</v>
      </c>
    </row>
    <row r="554" spans="1:7" ht="15">
      <c r="A554" s="84" t="s">
        <v>3367</v>
      </c>
      <c r="B554" s="84">
        <v>2</v>
      </c>
      <c r="C554" s="123">
        <v>0.0035692647149916357</v>
      </c>
      <c r="D554" s="84" t="s">
        <v>2751</v>
      </c>
      <c r="E554" s="84" t="b">
        <v>0</v>
      </c>
      <c r="F554" s="84" t="b">
        <v>0</v>
      </c>
      <c r="G554" s="84" t="b">
        <v>0</v>
      </c>
    </row>
    <row r="555" spans="1:7" ht="15">
      <c r="A555" s="84" t="s">
        <v>2887</v>
      </c>
      <c r="B555" s="84">
        <v>2</v>
      </c>
      <c r="C555" s="123">
        <v>0.0035692647149916357</v>
      </c>
      <c r="D555" s="84" t="s">
        <v>2751</v>
      </c>
      <c r="E555" s="84" t="b">
        <v>0</v>
      </c>
      <c r="F555" s="84" t="b">
        <v>0</v>
      </c>
      <c r="G555" s="84" t="b">
        <v>0</v>
      </c>
    </row>
    <row r="556" spans="1:7" ht="15">
      <c r="A556" s="84" t="s">
        <v>3463</v>
      </c>
      <c r="B556" s="84">
        <v>2</v>
      </c>
      <c r="C556" s="123">
        <v>0.0035692647149916357</v>
      </c>
      <c r="D556" s="84" t="s">
        <v>2751</v>
      </c>
      <c r="E556" s="84" t="b">
        <v>0</v>
      </c>
      <c r="F556" s="84" t="b">
        <v>0</v>
      </c>
      <c r="G556" s="84" t="b">
        <v>0</v>
      </c>
    </row>
    <row r="557" spans="1:7" ht="15">
      <c r="A557" s="84" t="s">
        <v>3454</v>
      </c>
      <c r="B557" s="84">
        <v>2</v>
      </c>
      <c r="C557" s="123">
        <v>0.0035692647149916357</v>
      </c>
      <c r="D557" s="84" t="s">
        <v>2751</v>
      </c>
      <c r="E557" s="84" t="b">
        <v>0</v>
      </c>
      <c r="F557" s="84" t="b">
        <v>0</v>
      </c>
      <c r="G557" s="84" t="b">
        <v>0</v>
      </c>
    </row>
    <row r="558" spans="1:7" ht="15">
      <c r="A558" s="84" t="s">
        <v>3578</v>
      </c>
      <c r="B558" s="84">
        <v>2</v>
      </c>
      <c r="C558" s="123">
        <v>0.0035692647149916357</v>
      </c>
      <c r="D558" s="84" t="s">
        <v>2751</v>
      </c>
      <c r="E558" s="84" t="b">
        <v>0</v>
      </c>
      <c r="F558" s="84" t="b">
        <v>0</v>
      </c>
      <c r="G558" s="84" t="b">
        <v>0</v>
      </c>
    </row>
    <row r="559" spans="1:7" ht="15">
      <c r="A559" s="84" t="s">
        <v>3579</v>
      </c>
      <c r="B559" s="84">
        <v>2</v>
      </c>
      <c r="C559" s="123">
        <v>0.0035692647149916357</v>
      </c>
      <c r="D559" s="84" t="s">
        <v>2751</v>
      </c>
      <c r="E559" s="84" t="b">
        <v>0</v>
      </c>
      <c r="F559" s="84" t="b">
        <v>0</v>
      </c>
      <c r="G559" s="84" t="b">
        <v>0</v>
      </c>
    </row>
    <row r="560" spans="1:7" ht="15">
      <c r="A560" s="84" t="s">
        <v>379</v>
      </c>
      <c r="B560" s="84">
        <v>2</v>
      </c>
      <c r="C560" s="123">
        <v>0.0035692647149916357</v>
      </c>
      <c r="D560" s="84" t="s">
        <v>2751</v>
      </c>
      <c r="E560" s="84" t="b">
        <v>0</v>
      </c>
      <c r="F560" s="84" t="b">
        <v>0</v>
      </c>
      <c r="G560" s="84" t="b">
        <v>0</v>
      </c>
    </row>
    <row r="561" spans="1:7" ht="15">
      <c r="A561" s="84" t="s">
        <v>3328</v>
      </c>
      <c r="B561" s="84">
        <v>2</v>
      </c>
      <c r="C561" s="123">
        <v>0.0035692647149916357</v>
      </c>
      <c r="D561" s="84" t="s">
        <v>2751</v>
      </c>
      <c r="E561" s="84" t="b">
        <v>1</v>
      </c>
      <c r="F561" s="84" t="b">
        <v>0</v>
      </c>
      <c r="G561" s="84" t="b">
        <v>0</v>
      </c>
    </row>
    <row r="562" spans="1:7" ht="15">
      <c r="A562" s="84" t="s">
        <v>3329</v>
      </c>
      <c r="B562" s="84">
        <v>2</v>
      </c>
      <c r="C562" s="123">
        <v>0.0035692647149916357</v>
      </c>
      <c r="D562" s="84" t="s">
        <v>2751</v>
      </c>
      <c r="E562" s="84" t="b">
        <v>0</v>
      </c>
      <c r="F562" s="84" t="b">
        <v>0</v>
      </c>
      <c r="G562" s="84" t="b">
        <v>0</v>
      </c>
    </row>
    <row r="563" spans="1:7" ht="15">
      <c r="A563" s="84" t="s">
        <v>3355</v>
      </c>
      <c r="B563" s="84">
        <v>2</v>
      </c>
      <c r="C563" s="123">
        <v>0.0035692647149916357</v>
      </c>
      <c r="D563" s="84" t="s">
        <v>2751</v>
      </c>
      <c r="E563" s="84" t="b">
        <v>0</v>
      </c>
      <c r="F563" s="84" t="b">
        <v>0</v>
      </c>
      <c r="G563" s="84" t="b">
        <v>0</v>
      </c>
    </row>
    <row r="564" spans="1:7" ht="15">
      <c r="A564" s="84" t="s">
        <v>2890</v>
      </c>
      <c r="B564" s="84">
        <v>2</v>
      </c>
      <c r="C564" s="123">
        <v>0.0035692647149916357</v>
      </c>
      <c r="D564" s="84" t="s">
        <v>2751</v>
      </c>
      <c r="E564" s="84" t="b">
        <v>1</v>
      </c>
      <c r="F564" s="84" t="b">
        <v>0</v>
      </c>
      <c r="G564" s="84" t="b">
        <v>0</v>
      </c>
    </row>
    <row r="565" spans="1:7" ht="15">
      <c r="A565" s="84" t="s">
        <v>3287</v>
      </c>
      <c r="B565" s="84">
        <v>2</v>
      </c>
      <c r="C565" s="123">
        <v>0.0035692647149916357</v>
      </c>
      <c r="D565" s="84" t="s">
        <v>2751</v>
      </c>
      <c r="E565" s="84" t="b">
        <v>0</v>
      </c>
      <c r="F565" s="84" t="b">
        <v>0</v>
      </c>
      <c r="G565" s="84" t="b">
        <v>0</v>
      </c>
    </row>
    <row r="566" spans="1:7" ht="15">
      <c r="A566" s="84" t="s">
        <v>3461</v>
      </c>
      <c r="B566" s="84">
        <v>2</v>
      </c>
      <c r="C566" s="123">
        <v>0.004201680672268907</v>
      </c>
      <c r="D566" s="84" t="s">
        <v>2751</v>
      </c>
      <c r="E566" s="84" t="b">
        <v>0</v>
      </c>
      <c r="F566" s="84" t="b">
        <v>0</v>
      </c>
      <c r="G566" s="84" t="b">
        <v>0</v>
      </c>
    </row>
    <row r="567" spans="1:7" ht="15">
      <c r="A567" s="84" t="s">
        <v>3558</v>
      </c>
      <c r="B567" s="84">
        <v>2</v>
      </c>
      <c r="C567" s="123">
        <v>0.0035692647149916357</v>
      </c>
      <c r="D567" s="84" t="s">
        <v>2751</v>
      </c>
      <c r="E567" s="84" t="b">
        <v>0</v>
      </c>
      <c r="F567" s="84" t="b">
        <v>0</v>
      </c>
      <c r="G567" s="84" t="b">
        <v>0</v>
      </c>
    </row>
    <row r="568" spans="1:7" ht="15">
      <c r="A568" s="84" t="s">
        <v>3559</v>
      </c>
      <c r="B568" s="84">
        <v>2</v>
      </c>
      <c r="C568" s="123">
        <v>0.0035692647149916357</v>
      </c>
      <c r="D568" s="84" t="s">
        <v>2751</v>
      </c>
      <c r="E568" s="84" t="b">
        <v>0</v>
      </c>
      <c r="F568" s="84" t="b">
        <v>0</v>
      </c>
      <c r="G568" s="84" t="b">
        <v>0</v>
      </c>
    </row>
    <row r="569" spans="1:7" ht="15">
      <c r="A569" s="84" t="s">
        <v>3560</v>
      </c>
      <c r="B569" s="84">
        <v>2</v>
      </c>
      <c r="C569" s="123">
        <v>0.0035692647149916357</v>
      </c>
      <c r="D569" s="84" t="s">
        <v>2751</v>
      </c>
      <c r="E569" s="84" t="b">
        <v>0</v>
      </c>
      <c r="F569" s="84" t="b">
        <v>0</v>
      </c>
      <c r="G569" s="84" t="b">
        <v>0</v>
      </c>
    </row>
    <row r="570" spans="1:7" ht="15">
      <c r="A570" s="84" t="s">
        <v>3561</v>
      </c>
      <c r="B570" s="84">
        <v>2</v>
      </c>
      <c r="C570" s="123">
        <v>0.0035692647149916357</v>
      </c>
      <c r="D570" s="84" t="s">
        <v>2751</v>
      </c>
      <c r="E570" s="84" t="b">
        <v>0</v>
      </c>
      <c r="F570" s="84" t="b">
        <v>0</v>
      </c>
      <c r="G570" s="84" t="b">
        <v>0</v>
      </c>
    </row>
    <row r="571" spans="1:7" ht="15">
      <c r="A571" s="84" t="s">
        <v>3562</v>
      </c>
      <c r="B571" s="84">
        <v>2</v>
      </c>
      <c r="C571" s="123">
        <v>0.0035692647149916357</v>
      </c>
      <c r="D571" s="84" t="s">
        <v>2751</v>
      </c>
      <c r="E571" s="84" t="b">
        <v>0</v>
      </c>
      <c r="F571" s="84" t="b">
        <v>0</v>
      </c>
      <c r="G571" s="84" t="b">
        <v>0</v>
      </c>
    </row>
    <row r="572" spans="1:7" ht="15">
      <c r="A572" s="84" t="s">
        <v>3388</v>
      </c>
      <c r="B572" s="84">
        <v>2</v>
      </c>
      <c r="C572" s="123">
        <v>0.0035692647149916357</v>
      </c>
      <c r="D572" s="84" t="s">
        <v>2751</v>
      </c>
      <c r="E572" s="84" t="b">
        <v>0</v>
      </c>
      <c r="F572" s="84" t="b">
        <v>0</v>
      </c>
      <c r="G572" s="84" t="b">
        <v>0</v>
      </c>
    </row>
    <row r="573" spans="1:7" ht="15">
      <c r="A573" s="84" t="s">
        <v>3389</v>
      </c>
      <c r="B573" s="84">
        <v>2</v>
      </c>
      <c r="C573" s="123">
        <v>0.0035692647149916357</v>
      </c>
      <c r="D573" s="84" t="s">
        <v>2751</v>
      </c>
      <c r="E573" s="84" t="b">
        <v>0</v>
      </c>
      <c r="F573" s="84" t="b">
        <v>0</v>
      </c>
      <c r="G573" s="84" t="b">
        <v>0</v>
      </c>
    </row>
    <row r="574" spans="1:7" ht="15">
      <c r="A574" s="84" t="s">
        <v>3352</v>
      </c>
      <c r="B574" s="84">
        <v>2</v>
      </c>
      <c r="C574" s="123">
        <v>0.0035692647149916357</v>
      </c>
      <c r="D574" s="84" t="s">
        <v>2751</v>
      </c>
      <c r="E574" s="84" t="b">
        <v>0</v>
      </c>
      <c r="F574" s="84" t="b">
        <v>0</v>
      </c>
      <c r="G574" s="84" t="b">
        <v>0</v>
      </c>
    </row>
    <row r="575" spans="1:7" ht="15">
      <c r="A575" s="84" t="s">
        <v>3353</v>
      </c>
      <c r="B575" s="84">
        <v>2</v>
      </c>
      <c r="C575" s="123">
        <v>0.0035692647149916357</v>
      </c>
      <c r="D575" s="84" t="s">
        <v>2751</v>
      </c>
      <c r="E575" s="84" t="b">
        <v>0</v>
      </c>
      <c r="F575" s="84" t="b">
        <v>0</v>
      </c>
      <c r="G575" s="84" t="b">
        <v>0</v>
      </c>
    </row>
    <row r="576" spans="1:7" ht="15">
      <c r="A576" s="84" t="s">
        <v>3313</v>
      </c>
      <c r="B576" s="84">
        <v>2</v>
      </c>
      <c r="C576" s="123">
        <v>0.0035692647149916357</v>
      </c>
      <c r="D576" s="84" t="s">
        <v>2751</v>
      </c>
      <c r="E576" s="84" t="b">
        <v>0</v>
      </c>
      <c r="F576" s="84" t="b">
        <v>0</v>
      </c>
      <c r="G576" s="84" t="b">
        <v>0</v>
      </c>
    </row>
    <row r="577" spans="1:7" ht="15">
      <c r="A577" s="84" t="s">
        <v>3553</v>
      </c>
      <c r="B577" s="84">
        <v>2</v>
      </c>
      <c r="C577" s="123">
        <v>0.0035692647149916357</v>
      </c>
      <c r="D577" s="84" t="s">
        <v>2751</v>
      </c>
      <c r="E577" s="84" t="b">
        <v>0</v>
      </c>
      <c r="F577" s="84" t="b">
        <v>0</v>
      </c>
      <c r="G577" s="84" t="b">
        <v>0</v>
      </c>
    </row>
    <row r="578" spans="1:7" ht="15">
      <c r="A578" s="84" t="s">
        <v>3549</v>
      </c>
      <c r="B578" s="84">
        <v>2</v>
      </c>
      <c r="C578" s="123">
        <v>0.0035692647149916357</v>
      </c>
      <c r="D578" s="84" t="s">
        <v>2751</v>
      </c>
      <c r="E578" s="84" t="b">
        <v>0</v>
      </c>
      <c r="F578" s="84" t="b">
        <v>0</v>
      </c>
      <c r="G578" s="84" t="b">
        <v>0</v>
      </c>
    </row>
    <row r="579" spans="1:7" ht="15">
      <c r="A579" s="84" t="s">
        <v>3550</v>
      </c>
      <c r="B579" s="84">
        <v>2</v>
      </c>
      <c r="C579" s="123">
        <v>0.0035692647149916357</v>
      </c>
      <c r="D579" s="84" t="s">
        <v>2751</v>
      </c>
      <c r="E579" s="84" t="b">
        <v>0</v>
      </c>
      <c r="F579" s="84" t="b">
        <v>0</v>
      </c>
      <c r="G579" s="84" t="b">
        <v>0</v>
      </c>
    </row>
    <row r="580" spans="1:7" ht="15">
      <c r="A580" s="84" t="s">
        <v>3551</v>
      </c>
      <c r="B580" s="84">
        <v>2</v>
      </c>
      <c r="C580" s="123">
        <v>0.0035692647149916357</v>
      </c>
      <c r="D580" s="84" t="s">
        <v>2751</v>
      </c>
      <c r="E580" s="84" t="b">
        <v>0</v>
      </c>
      <c r="F580" s="84" t="b">
        <v>0</v>
      </c>
      <c r="G580" s="84" t="b">
        <v>0</v>
      </c>
    </row>
    <row r="581" spans="1:7" ht="15">
      <c r="A581" s="84" t="s">
        <v>3552</v>
      </c>
      <c r="B581" s="84">
        <v>2</v>
      </c>
      <c r="C581" s="123">
        <v>0.0035692647149916357</v>
      </c>
      <c r="D581" s="84" t="s">
        <v>2751</v>
      </c>
      <c r="E581" s="84" t="b">
        <v>0</v>
      </c>
      <c r="F581" s="84" t="b">
        <v>0</v>
      </c>
      <c r="G581" s="84" t="b">
        <v>0</v>
      </c>
    </row>
    <row r="582" spans="1:7" ht="15">
      <c r="A582" s="84" t="s">
        <v>3448</v>
      </c>
      <c r="B582" s="84">
        <v>2</v>
      </c>
      <c r="C582" s="123">
        <v>0.0035692647149916357</v>
      </c>
      <c r="D582" s="84" t="s">
        <v>2751</v>
      </c>
      <c r="E582" s="84" t="b">
        <v>0</v>
      </c>
      <c r="F582" s="84" t="b">
        <v>0</v>
      </c>
      <c r="G582" s="84" t="b">
        <v>0</v>
      </c>
    </row>
    <row r="583" spans="1:7" ht="15">
      <c r="A583" s="84" t="s">
        <v>3350</v>
      </c>
      <c r="B583" s="84">
        <v>2</v>
      </c>
      <c r="C583" s="123">
        <v>0.0035692647149916357</v>
      </c>
      <c r="D583" s="84" t="s">
        <v>2751</v>
      </c>
      <c r="E583" s="84" t="b">
        <v>1</v>
      </c>
      <c r="F583" s="84" t="b">
        <v>0</v>
      </c>
      <c r="G583" s="84" t="b">
        <v>0</v>
      </c>
    </row>
    <row r="584" spans="1:7" ht="15">
      <c r="A584" s="84" t="s">
        <v>3387</v>
      </c>
      <c r="B584" s="84">
        <v>2</v>
      </c>
      <c r="C584" s="123">
        <v>0.0035692647149916357</v>
      </c>
      <c r="D584" s="84" t="s">
        <v>2751</v>
      </c>
      <c r="E584" s="84" t="b">
        <v>0</v>
      </c>
      <c r="F584" s="84" t="b">
        <v>0</v>
      </c>
      <c r="G584" s="84" t="b">
        <v>0</v>
      </c>
    </row>
    <row r="585" spans="1:7" ht="15">
      <c r="A585" s="84" t="s">
        <v>3544</v>
      </c>
      <c r="B585" s="84">
        <v>2</v>
      </c>
      <c r="C585" s="123">
        <v>0.0035692647149916357</v>
      </c>
      <c r="D585" s="84" t="s">
        <v>2751</v>
      </c>
      <c r="E585" s="84" t="b">
        <v>1</v>
      </c>
      <c r="F585" s="84" t="b">
        <v>0</v>
      </c>
      <c r="G585" s="84" t="b">
        <v>0</v>
      </c>
    </row>
    <row r="586" spans="1:7" ht="15">
      <c r="A586" s="84" t="s">
        <v>3447</v>
      </c>
      <c r="B586" s="84">
        <v>2</v>
      </c>
      <c r="C586" s="123">
        <v>0.0035692647149916357</v>
      </c>
      <c r="D586" s="84" t="s">
        <v>2751</v>
      </c>
      <c r="E586" s="84" t="b">
        <v>0</v>
      </c>
      <c r="F586" s="84" t="b">
        <v>0</v>
      </c>
      <c r="G586" s="84" t="b">
        <v>0</v>
      </c>
    </row>
    <row r="587" spans="1:7" ht="15">
      <c r="A587" s="84" t="s">
        <v>3545</v>
      </c>
      <c r="B587" s="84">
        <v>2</v>
      </c>
      <c r="C587" s="123">
        <v>0.0035692647149916357</v>
      </c>
      <c r="D587" s="84" t="s">
        <v>2751</v>
      </c>
      <c r="E587" s="84" t="b">
        <v>0</v>
      </c>
      <c r="F587" s="84" t="b">
        <v>0</v>
      </c>
      <c r="G587" s="84" t="b">
        <v>0</v>
      </c>
    </row>
    <row r="588" spans="1:7" ht="15">
      <c r="A588" s="84" t="s">
        <v>3546</v>
      </c>
      <c r="B588" s="84">
        <v>2</v>
      </c>
      <c r="C588" s="123">
        <v>0.0035692647149916357</v>
      </c>
      <c r="D588" s="84" t="s">
        <v>2751</v>
      </c>
      <c r="E588" s="84" t="b">
        <v>0</v>
      </c>
      <c r="F588" s="84" t="b">
        <v>0</v>
      </c>
      <c r="G588" s="84" t="b">
        <v>0</v>
      </c>
    </row>
    <row r="589" spans="1:7" ht="15">
      <c r="A589" s="84" t="s">
        <v>3547</v>
      </c>
      <c r="B589" s="84">
        <v>2</v>
      </c>
      <c r="C589" s="123">
        <v>0.0035692647149916357</v>
      </c>
      <c r="D589" s="84" t="s">
        <v>2751</v>
      </c>
      <c r="E589" s="84" t="b">
        <v>0</v>
      </c>
      <c r="F589" s="84" t="b">
        <v>0</v>
      </c>
      <c r="G589" s="84" t="b">
        <v>0</v>
      </c>
    </row>
    <row r="590" spans="1:7" ht="15">
      <c r="A590" s="84" t="s">
        <v>3548</v>
      </c>
      <c r="B590" s="84">
        <v>2</v>
      </c>
      <c r="C590" s="123">
        <v>0.0035692647149916357</v>
      </c>
      <c r="D590" s="84" t="s">
        <v>2751</v>
      </c>
      <c r="E590" s="84" t="b">
        <v>0</v>
      </c>
      <c r="F590" s="84" t="b">
        <v>0</v>
      </c>
      <c r="G590" s="84" t="b">
        <v>0</v>
      </c>
    </row>
    <row r="591" spans="1:7" ht="15">
      <c r="A591" s="84" t="s">
        <v>396</v>
      </c>
      <c r="B591" s="84">
        <v>2</v>
      </c>
      <c r="C591" s="123">
        <v>0.0035692647149916357</v>
      </c>
      <c r="D591" s="84" t="s">
        <v>2751</v>
      </c>
      <c r="E591" s="84" t="b">
        <v>0</v>
      </c>
      <c r="F591" s="84" t="b">
        <v>0</v>
      </c>
      <c r="G591" s="84" t="b">
        <v>0</v>
      </c>
    </row>
    <row r="592" spans="1:7" ht="15">
      <c r="A592" s="84" t="s">
        <v>3445</v>
      </c>
      <c r="B592" s="84">
        <v>2</v>
      </c>
      <c r="C592" s="123">
        <v>0.0035692647149916357</v>
      </c>
      <c r="D592" s="84" t="s">
        <v>2751</v>
      </c>
      <c r="E592" s="84" t="b">
        <v>0</v>
      </c>
      <c r="F592" s="84" t="b">
        <v>0</v>
      </c>
      <c r="G592" s="84" t="b">
        <v>0</v>
      </c>
    </row>
    <row r="593" spans="1:7" ht="15">
      <c r="A593" s="84" t="s">
        <v>3533</v>
      </c>
      <c r="B593" s="84">
        <v>2</v>
      </c>
      <c r="C593" s="123">
        <v>0.0035692647149916357</v>
      </c>
      <c r="D593" s="84" t="s">
        <v>2751</v>
      </c>
      <c r="E593" s="84" t="b">
        <v>1</v>
      </c>
      <c r="F593" s="84" t="b">
        <v>0</v>
      </c>
      <c r="G593" s="84" t="b">
        <v>0</v>
      </c>
    </row>
    <row r="594" spans="1:7" ht="15">
      <c r="A594" s="84" t="s">
        <v>3531</v>
      </c>
      <c r="B594" s="84">
        <v>2</v>
      </c>
      <c r="C594" s="123">
        <v>0.0035692647149916357</v>
      </c>
      <c r="D594" s="84" t="s">
        <v>2751</v>
      </c>
      <c r="E594" s="84" t="b">
        <v>1</v>
      </c>
      <c r="F594" s="84" t="b">
        <v>0</v>
      </c>
      <c r="G594" s="84" t="b">
        <v>0</v>
      </c>
    </row>
    <row r="595" spans="1:7" ht="15">
      <c r="A595" s="84" t="s">
        <v>3528</v>
      </c>
      <c r="B595" s="84">
        <v>2</v>
      </c>
      <c r="C595" s="123">
        <v>0.0035692647149916357</v>
      </c>
      <c r="D595" s="84" t="s">
        <v>2751</v>
      </c>
      <c r="E595" s="84" t="b">
        <v>0</v>
      </c>
      <c r="F595" s="84" t="b">
        <v>0</v>
      </c>
      <c r="G595" s="84" t="b">
        <v>0</v>
      </c>
    </row>
    <row r="596" spans="1:7" ht="15">
      <c r="A596" s="84" t="s">
        <v>3529</v>
      </c>
      <c r="B596" s="84">
        <v>2</v>
      </c>
      <c r="C596" s="123">
        <v>0.0035692647149916357</v>
      </c>
      <c r="D596" s="84" t="s">
        <v>2751</v>
      </c>
      <c r="E596" s="84" t="b">
        <v>0</v>
      </c>
      <c r="F596" s="84" t="b">
        <v>0</v>
      </c>
      <c r="G596" s="84" t="b">
        <v>0</v>
      </c>
    </row>
    <row r="597" spans="1:7" ht="15">
      <c r="A597" s="84" t="s">
        <v>3530</v>
      </c>
      <c r="B597" s="84">
        <v>2</v>
      </c>
      <c r="C597" s="123">
        <v>0.0035692647149916357</v>
      </c>
      <c r="D597" s="84" t="s">
        <v>2751</v>
      </c>
      <c r="E597" s="84" t="b">
        <v>0</v>
      </c>
      <c r="F597" s="84" t="b">
        <v>0</v>
      </c>
      <c r="G597" s="84" t="b">
        <v>0</v>
      </c>
    </row>
    <row r="598" spans="1:7" ht="15">
      <c r="A598" s="84" t="s">
        <v>403</v>
      </c>
      <c r="B598" s="84">
        <v>2</v>
      </c>
      <c r="C598" s="123">
        <v>0.0035692647149916357</v>
      </c>
      <c r="D598" s="84" t="s">
        <v>2751</v>
      </c>
      <c r="E598" s="84" t="b">
        <v>0</v>
      </c>
      <c r="F598" s="84" t="b">
        <v>0</v>
      </c>
      <c r="G598" s="84" t="b">
        <v>0</v>
      </c>
    </row>
    <row r="599" spans="1:7" ht="15">
      <c r="A599" s="84" t="s">
        <v>3423</v>
      </c>
      <c r="B599" s="84">
        <v>2</v>
      </c>
      <c r="C599" s="123">
        <v>0.0035692647149916357</v>
      </c>
      <c r="D599" s="84" t="s">
        <v>2751</v>
      </c>
      <c r="E599" s="84" t="b">
        <v>0</v>
      </c>
      <c r="F599" s="84" t="b">
        <v>0</v>
      </c>
      <c r="G599" s="84" t="b">
        <v>0</v>
      </c>
    </row>
    <row r="600" spans="1:7" ht="15">
      <c r="A600" s="84" t="s">
        <v>3424</v>
      </c>
      <c r="B600" s="84">
        <v>2</v>
      </c>
      <c r="C600" s="123">
        <v>0.0035692647149916357</v>
      </c>
      <c r="D600" s="84" t="s">
        <v>2751</v>
      </c>
      <c r="E600" s="84" t="b">
        <v>1</v>
      </c>
      <c r="F600" s="84" t="b">
        <v>0</v>
      </c>
      <c r="G600" s="84" t="b">
        <v>0</v>
      </c>
    </row>
    <row r="601" spans="1:7" ht="15">
      <c r="A601" s="84" t="s">
        <v>412</v>
      </c>
      <c r="B601" s="84">
        <v>2</v>
      </c>
      <c r="C601" s="123">
        <v>0.0035692647149916357</v>
      </c>
      <c r="D601" s="84" t="s">
        <v>2751</v>
      </c>
      <c r="E601" s="84" t="b">
        <v>0</v>
      </c>
      <c r="F601" s="84" t="b">
        <v>0</v>
      </c>
      <c r="G601" s="84" t="b">
        <v>0</v>
      </c>
    </row>
    <row r="602" spans="1:7" ht="15">
      <c r="A602" s="84" t="s">
        <v>3417</v>
      </c>
      <c r="B602" s="84">
        <v>2</v>
      </c>
      <c r="C602" s="123">
        <v>0.0035692647149916357</v>
      </c>
      <c r="D602" s="84" t="s">
        <v>2751</v>
      </c>
      <c r="E602" s="84" t="b">
        <v>0</v>
      </c>
      <c r="F602" s="84" t="b">
        <v>0</v>
      </c>
      <c r="G602" s="84" t="b">
        <v>0</v>
      </c>
    </row>
    <row r="603" spans="1:7" ht="15">
      <c r="A603" s="84" t="s">
        <v>3377</v>
      </c>
      <c r="B603" s="84">
        <v>2</v>
      </c>
      <c r="C603" s="123">
        <v>0.0035692647149916357</v>
      </c>
      <c r="D603" s="84" t="s">
        <v>2751</v>
      </c>
      <c r="E603" s="84" t="b">
        <v>0</v>
      </c>
      <c r="F603" s="84" t="b">
        <v>0</v>
      </c>
      <c r="G603" s="84" t="b">
        <v>0</v>
      </c>
    </row>
    <row r="604" spans="1:7" ht="15">
      <c r="A604" s="84" t="s">
        <v>3418</v>
      </c>
      <c r="B604" s="84">
        <v>2</v>
      </c>
      <c r="C604" s="123">
        <v>0.0035692647149916357</v>
      </c>
      <c r="D604" s="84" t="s">
        <v>2751</v>
      </c>
      <c r="E604" s="84" t="b">
        <v>0</v>
      </c>
      <c r="F604" s="84" t="b">
        <v>0</v>
      </c>
      <c r="G604" s="84" t="b">
        <v>0</v>
      </c>
    </row>
    <row r="605" spans="1:7" ht="15">
      <c r="A605" s="84" t="s">
        <v>3419</v>
      </c>
      <c r="B605" s="84">
        <v>2</v>
      </c>
      <c r="C605" s="123">
        <v>0.0035692647149916357</v>
      </c>
      <c r="D605" s="84" t="s">
        <v>2751</v>
      </c>
      <c r="E605" s="84" t="b">
        <v>0</v>
      </c>
      <c r="F605" s="84" t="b">
        <v>0</v>
      </c>
      <c r="G605" s="84" t="b">
        <v>0</v>
      </c>
    </row>
    <row r="606" spans="1:7" ht="15">
      <c r="A606" s="84" t="s">
        <v>3411</v>
      </c>
      <c r="B606" s="84">
        <v>2</v>
      </c>
      <c r="C606" s="123">
        <v>0.0035692647149916357</v>
      </c>
      <c r="D606" s="84" t="s">
        <v>2751</v>
      </c>
      <c r="E606" s="84" t="b">
        <v>0</v>
      </c>
      <c r="F606" s="84" t="b">
        <v>0</v>
      </c>
      <c r="G606" s="84" t="b">
        <v>0</v>
      </c>
    </row>
    <row r="607" spans="1:7" ht="15">
      <c r="A607" s="84" t="s">
        <v>3480</v>
      </c>
      <c r="B607" s="84">
        <v>2</v>
      </c>
      <c r="C607" s="123">
        <v>0.0035692647149916357</v>
      </c>
      <c r="D607" s="84" t="s">
        <v>2751</v>
      </c>
      <c r="E607" s="84" t="b">
        <v>1</v>
      </c>
      <c r="F607" s="84" t="b">
        <v>0</v>
      </c>
      <c r="G607" s="84" t="b">
        <v>0</v>
      </c>
    </row>
    <row r="608" spans="1:7" ht="15">
      <c r="A608" s="84" t="s">
        <v>3481</v>
      </c>
      <c r="B608" s="84">
        <v>2</v>
      </c>
      <c r="C608" s="123">
        <v>0.0035692647149916357</v>
      </c>
      <c r="D608" s="84" t="s">
        <v>2751</v>
      </c>
      <c r="E608" s="84" t="b">
        <v>0</v>
      </c>
      <c r="F608" s="84" t="b">
        <v>0</v>
      </c>
      <c r="G608" s="84" t="b">
        <v>0</v>
      </c>
    </row>
    <row r="609" spans="1:7" ht="15">
      <c r="A609" s="84" t="s">
        <v>3412</v>
      </c>
      <c r="B609" s="84">
        <v>2</v>
      </c>
      <c r="C609" s="123">
        <v>0.0035692647149916357</v>
      </c>
      <c r="D609" s="84" t="s">
        <v>2751</v>
      </c>
      <c r="E609" s="84" t="b">
        <v>0</v>
      </c>
      <c r="F609" s="84" t="b">
        <v>0</v>
      </c>
      <c r="G609" s="84" t="b">
        <v>0</v>
      </c>
    </row>
    <row r="610" spans="1:7" ht="15">
      <c r="A610" s="84" t="s">
        <v>3482</v>
      </c>
      <c r="B610" s="84">
        <v>2</v>
      </c>
      <c r="C610" s="123">
        <v>0.0035692647149916357</v>
      </c>
      <c r="D610" s="84" t="s">
        <v>2751</v>
      </c>
      <c r="E610" s="84" t="b">
        <v>0</v>
      </c>
      <c r="F610" s="84" t="b">
        <v>0</v>
      </c>
      <c r="G610" s="84" t="b">
        <v>0</v>
      </c>
    </row>
    <row r="611" spans="1:7" ht="15">
      <c r="A611" s="84" t="s">
        <v>3483</v>
      </c>
      <c r="B611" s="84">
        <v>2</v>
      </c>
      <c r="C611" s="123">
        <v>0.0035692647149916357</v>
      </c>
      <c r="D611" s="84" t="s">
        <v>2751</v>
      </c>
      <c r="E611" s="84" t="b">
        <v>0</v>
      </c>
      <c r="F611" s="84" t="b">
        <v>0</v>
      </c>
      <c r="G611" s="84" t="b">
        <v>0</v>
      </c>
    </row>
    <row r="612" spans="1:7" ht="15">
      <c r="A612" s="84" t="s">
        <v>3484</v>
      </c>
      <c r="B612" s="84">
        <v>2</v>
      </c>
      <c r="C612" s="123">
        <v>0.0035692647149916357</v>
      </c>
      <c r="D612" s="84" t="s">
        <v>2751</v>
      </c>
      <c r="E612" s="84" t="b">
        <v>0</v>
      </c>
      <c r="F612" s="84" t="b">
        <v>0</v>
      </c>
      <c r="G612" s="84" t="b">
        <v>0</v>
      </c>
    </row>
    <row r="613" spans="1:7" ht="15">
      <c r="A613" s="84" t="s">
        <v>3413</v>
      </c>
      <c r="B613" s="84">
        <v>2</v>
      </c>
      <c r="C613" s="123">
        <v>0.0035692647149916357</v>
      </c>
      <c r="D613" s="84" t="s">
        <v>2751</v>
      </c>
      <c r="E613" s="84" t="b">
        <v>0</v>
      </c>
      <c r="F613" s="84" t="b">
        <v>0</v>
      </c>
      <c r="G613" s="84" t="b">
        <v>0</v>
      </c>
    </row>
    <row r="614" spans="1:7" ht="15">
      <c r="A614" s="84" t="s">
        <v>3486</v>
      </c>
      <c r="B614" s="84">
        <v>2</v>
      </c>
      <c r="C614" s="123">
        <v>0.0035692647149916357</v>
      </c>
      <c r="D614" s="84" t="s">
        <v>2751</v>
      </c>
      <c r="E614" s="84" t="b">
        <v>1</v>
      </c>
      <c r="F614" s="84" t="b">
        <v>0</v>
      </c>
      <c r="G614" s="84" t="b">
        <v>0</v>
      </c>
    </row>
    <row r="615" spans="1:7" ht="15">
      <c r="A615" s="84" t="s">
        <v>3302</v>
      </c>
      <c r="B615" s="84">
        <v>2</v>
      </c>
      <c r="C615" s="123">
        <v>0.0035692647149916357</v>
      </c>
      <c r="D615" s="84" t="s">
        <v>2751</v>
      </c>
      <c r="E615" s="84" t="b">
        <v>0</v>
      </c>
      <c r="F615" s="84" t="b">
        <v>0</v>
      </c>
      <c r="G615" s="84" t="b">
        <v>0</v>
      </c>
    </row>
    <row r="616" spans="1:7" ht="15">
      <c r="A616" s="84" t="s">
        <v>354</v>
      </c>
      <c r="B616" s="84">
        <v>2</v>
      </c>
      <c r="C616" s="123">
        <v>0.0035692647149916357</v>
      </c>
      <c r="D616" s="84" t="s">
        <v>2751</v>
      </c>
      <c r="E616" s="84" t="b">
        <v>0</v>
      </c>
      <c r="F616" s="84" t="b">
        <v>0</v>
      </c>
      <c r="G616" s="84" t="b">
        <v>0</v>
      </c>
    </row>
    <row r="617" spans="1:7" ht="15">
      <c r="A617" s="84" t="s">
        <v>299</v>
      </c>
      <c r="B617" s="84">
        <v>2</v>
      </c>
      <c r="C617" s="123">
        <v>0.0035692647149916357</v>
      </c>
      <c r="D617" s="84" t="s">
        <v>2751</v>
      </c>
      <c r="E617" s="84" t="b">
        <v>0</v>
      </c>
      <c r="F617" s="84" t="b">
        <v>0</v>
      </c>
      <c r="G617" s="84" t="b">
        <v>0</v>
      </c>
    </row>
    <row r="618" spans="1:7" ht="15">
      <c r="A618" s="84" t="s">
        <v>3524</v>
      </c>
      <c r="B618" s="84">
        <v>2</v>
      </c>
      <c r="C618" s="123">
        <v>0.0035692647149916357</v>
      </c>
      <c r="D618" s="84" t="s">
        <v>2751</v>
      </c>
      <c r="E618" s="84" t="b">
        <v>0</v>
      </c>
      <c r="F618" s="84" t="b">
        <v>0</v>
      </c>
      <c r="G618" s="84" t="b">
        <v>0</v>
      </c>
    </row>
    <row r="619" spans="1:7" ht="15">
      <c r="A619" s="84" t="s">
        <v>292</v>
      </c>
      <c r="B619" s="84">
        <v>48</v>
      </c>
      <c r="C619" s="123">
        <v>0.010070918697610124</v>
      </c>
      <c r="D619" s="84" t="s">
        <v>1384</v>
      </c>
      <c r="E619" s="84" t="b">
        <v>0</v>
      </c>
      <c r="F619" s="84" t="b">
        <v>0</v>
      </c>
      <c r="G619" s="84" t="b">
        <v>0</v>
      </c>
    </row>
    <row r="620" spans="1:7" ht="15">
      <c r="A620" s="84" t="s">
        <v>309</v>
      </c>
      <c r="B620" s="84">
        <v>21</v>
      </c>
      <c r="C620" s="123">
        <v>0.012820603710868522</v>
      </c>
      <c r="D620" s="84" t="s">
        <v>1384</v>
      </c>
      <c r="E620" s="84" t="b">
        <v>0</v>
      </c>
      <c r="F620" s="84" t="b">
        <v>0</v>
      </c>
      <c r="G620" s="84" t="b">
        <v>0</v>
      </c>
    </row>
    <row r="621" spans="1:7" ht="15">
      <c r="A621" s="84" t="s">
        <v>2875</v>
      </c>
      <c r="B621" s="84">
        <v>16</v>
      </c>
      <c r="C621" s="123">
        <v>0.01348729227543106</v>
      </c>
      <c r="D621" s="84" t="s">
        <v>1384</v>
      </c>
      <c r="E621" s="84" t="b">
        <v>0</v>
      </c>
      <c r="F621" s="84" t="b">
        <v>0</v>
      </c>
      <c r="G621" s="84" t="b">
        <v>0</v>
      </c>
    </row>
    <row r="622" spans="1:7" ht="15">
      <c r="A622" s="84" t="s">
        <v>303</v>
      </c>
      <c r="B622" s="84">
        <v>12</v>
      </c>
      <c r="C622" s="123">
        <v>0.010581033129687742</v>
      </c>
      <c r="D622" s="84" t="s">
        <v>1384</v>
      </c>
      <c r="E622" s="84" t="b">
        <v>0</v>
      </c>
      <c r="F622" s="84" t="b">
        <v>0</v>
      </c>
      <c r="G622" s="84" t="b">
        <v>0</v>
      </c>
    </row>
    <row r="623" spans="1:7" ht="15">
      <c r="A623" s="84" t="s">
        <v>304</v>
      </c>
      <c r="B623" s="84">
        <v>12</v>
      </c>
      <c r="C623" s="123">
        <v>0.013716076067634633</v>
      </c>
      <c r="D623" s="84" t="s">
        <v>1384</v>
      </c>
      <c r="E623" s="84" t="b">
        <v>0</v>
      </c>
      <c r="F623" s="84" t="b">
        <v>0</v>
      </c>
      <c r="G623" s="84" t="b">
        <v>0</v>
      </c>
    </row>
    <row r="624" spans="1:7" ht="15">
      <c r="A624" s="84" t="s">
        <v>308</v>
      </c>
      <c r="B624" s="84">
        <v>11</v>
      </c>
      <c r="C624" s="123">
        <v>0.01016320243337083</v>
      </c>
      <c r="D624" s="84" t="s">
        <v>1384</v>
      </c>
      <c r="E624" s="84" t="b">
        <v>0</v>
      </c>
      <c r="F624" s="84" t="b">
        <v>0</v>
      </c>
      <c r="G624" s="84" t="b">
        <v>0</v>
      </c>
    </row>
    <row r="625" spans="1:7" ht="15">
      <c r="A625" s="84" t="s">
        <v>2876</v>
      </c>
      <c r="B625" s="84">
        <v>10</v>
      </c>
      <c r="C625" s="123">
        <v>0.009701246871997502</v>
      </c>
      <c r="D625" s="84" t="s">
        <v>1384</v>
      </c>
      <c r="E625" s="84" t="b">
        <v>0</v>
      </c>
      <c r="F625" s="84" t="b">
        <v>0</v>
      </c>
      <c r="G625" s="84" t="b">
        <v>0</v>
      </c>
    </row>
    <row r="626" spans="1:7" ht="15">
      <c r="A626" s="84" t="s">
        <v>2885</v>
      </c>
      <c r="B626" s="84">
        <v>10</v>
      </c>
      <c r="C626" s="123">
        <v>0.009701246871997502</v>
      </c>
      <c r="D626" s="84" t="s">
        <v>1384</v>
      </c>
      <c r="E626" s="84" t="b">
        <v>0</v>
      </c>
      <c r="F626" s="84" t="b">
        <v>0</v>
      </c>
      <c r="G626" s="84" t="b">
        <v>0</v>
      </c>
    </row>
    <row r="627" spans="1:7" ht="15">
      <c r="A627" s="84" t="s">
        <v>2886</v>
      </c>
      <c r="B627" s="84">
        <v>9</v>
      </c>
      <c r="C627" s="123">
        <v>0.010959513642997762</v>
      </c>
      <c r="D627" s="84" t="s">
        <v>1384</v>
      </c>
      <c r="E627" s="84" t="b">
        <v>0</v>
      </c>
      <c r="F627" s="84" t="b">
        <v>0</v>
      </c>
      <c r="G627" s="84" t="b">
        <v>0</v>
      </c>
    </row>
    <row r="628" spans="1:7" ht="15">
      <c r="A628" s="84" t="s">
        <v>2887</v>
      </c>
      <c r="B628" s="84">
        <v>8</v>
      </c>
      <c r="C628" s="123">
        <v>0.00862626547088422</v>
      </c>
      <c r="D628" s="84" t="s">
        <v>1384</v>
      </c>
      <c r="E628" s="84" t="b">
        <v>0</v>
      </c>
      <c r="F628" s="84" t="b">
        <v>0</v>
      </c>
      <c r="G628" s="84" t="b">
        <v>0</v>
      </c>
    </row>
    <row r="629" spans="1:7" ht="15">
      <c r="A629" s="84" t="s">
        <v>3286</v>
      </c>
      <c r="B629" s="84">
        <v>8</v>
      </c>
      <c r="C629" s="123">
        <v>0.00862626547088422</v>
      </c>
      <c r="D629" s="84" t="s">
        <v>1384</v>
      </c>
      <c r="E629" s="84" t="b">
        <v>0</v>
      </c>
      <c r="F629" s="84" t="b">
        <v>0</v>
      </c>
      <c r="G629" s="84" t="b">
        <v>0</v>
      </c>
    </row>
    <row r="630" spans="1:7" ht="15">
      <c r="A630" s="84" t="s">
        <v>3294</v>
      </c>
      <c r="B630" s="84">
        <v>8</v>
      </c>
      <c r="C630" s="123">
        <v>0.00862626547088422</v>
      </c>
      <c r="D630" s="84" t="s">
        <v>1384</v>
      </c>
      <c r="E630" s="84" t="b">
        <v>0</v>
      </c>
      <c r="F630" s="84" t="b">
        <v>0</v>
      </c>
      <c r="G630" s="84" t="b">
        <v>0</v>
      </c>
    </row>
    <row r="631" spans="1:7" ht="15">
      <c r="A631" s="84" t="s">
        <v>297</v>
      </c>
      <c r="B631" s="84">
        <v>7</v>
      </c>
      <c r="C631" s="123">
        <v>0.00800104437278687</v>
      </c>
      <c r="D631" s="84" t="s">
        <v>1384</v>
      </c>
      <c r="E631" s="84" t="b">
        <v>0</v>
      </c>
      <c r="F631" s="84" t="b">
        <v>0</v>
      </c>
      <c r="G631" s="84" t="b">
        <v>0</v>
      </c>
    </row>
    <row r="632" spans="1:7" ht="15">
      <c r="A632" s="84" t="s">
        <v>3283</v>
      </c>
      <c r="B632" s="84">
        <v>7</v>
      </c>
      <c r="C632" s="123">
        <v>0.00800104437278687</v>
      </c>
      <c r="D632" s="84" t="s">
        <v>1384</v>
      </c>
      <c r="E632" s="84" t="b">
        <v>0</v>
      </c>
      <c r="F632" s="84" t="b">
        <v>0</v>
      </c>
      <c r="G632" s="84" t="b">
        <v>0</v>
      </c>
    </row>
    <row r="633" spans="1:7" ht="15">
      <c r="A633" s="84" t="s">
        <v>3296</v>
      </c>
      <c r="B633" s="84">
        <v>7</v>
      </c>
      <c r="C633" s="123">
        <v>0.00800104437278687</v>
      </c>
      <c r="D633" s="84" t="s">
        <v>1384</v>
      </c>
      <c r="E633" s="84" t="b">
        <v>0</v>
      </c>
      <c r="F633" s="84" t="b">
        <v>0</v>
      </c>
      <c r="G633" s="84" t="b">
        <v>0</v>
      </c>
    </row>
    <row r="634" spans="1:7" ht="15">
      <c r="A634" s="84" t="s">
        <v>3322</v>
      </c>
      <c r="B634" s="84">
        <v>6</v>
      </c>
      <c r="C634" s="123">
        <v>0.007306342428665173</v>
      </c>
      <c r="D634" s="84" t="s">
        <v>1384</v>
      </c>
      <c r="E634" s="84" t="b">
        <v>0</v>
      </c>
      <c r="F634" s="84" t="b">
        <v>0</v>
      </c>
      <c r="G634" s="84" t="b">
        <v>0</v>
      </c>
    </row>
    <row r="635" spans="1:7" ht="15">
      <c r="A635" s="84" t="s">
        <v>3297</v>
      </c>
      <c r="B635" s="84">
        <v>6</v>
      </c>
      <c r="C635" s="123">
        <v>0.007306342428665173</v>
      </c>
      <c r="D635" s="84" t="s">
        <v>1384</v>
      </c>
      <c r="E635" s="84" t="b">
        <v>0</v>
      </c>
      <c r="F635" s="84" t="b">
        <v>0</v>
      </c>
      <c r="G635" s="84" t="b">
        <v>0</v>
      </c>
    </row>
    <row r="636" spans="1:7" ht="15">
      <c r="A636" s="84" t="s">
        <v>3290</v>
      </c>
      <c r="B636" s="84">
        <v>6</v>
      </c>
      <c r="C636" s="123">
        <v>0.007306342428665173</v>
      </c>
      <c r="D636" s="84" t="s">
        <v>1384</v>
      </c>
      <c r="E636" s="84" t="b">
        <v>0</v>
      </c>
      <c r="F636" s="84" t="b">
        <v>0</v>
      </c>
      <c r="G636" s="84" t="b">
        <v>0</v>
      </c>
    </row>
    <row r="637" spans="1:7" ht="15">
      <c r="A637" s="84" t="s">
        <v>3316</v>
      </c>
      <c r="B637" s="84">
        <v>6</v>
      </c>
      <c r="C637" s="123">
        <v>0.007306342428665173</v>
      </c>
      <c r="D637" s="84" t="s">
        <v>1384</v>
      </c>
      <c r="E637" s="84" t="b">
        <v>0</v>
      </c>
      <c r="F637" s="84" t="b">
        <v>0</v>
      </c>
      <c r="G637" s="84" t="b">
        <v>0</v>
      </c>
    </row>
    <row r="638" spans="1:7" ht="15">
      <c r="A638" s="84" t="s">
        <v>3299</v>
      </c>
      <c r="B638" s="84">
        <v>6</v>
      </c>
      <c r="C638" s="123">
        <v>0.007306342428665173</v>
      </c>
      <c r="D638" s="84" t="s">
        <v>1384</v>
      </c>
      <c r="E638" s="84" t="b">
        <v>0</v>
      </c>
      <c r="F638" s="84" t="b">
        <v>0</v>
      </c>
      <c r="G638" s="84" t="b">
        <v>0</v>
      </c>
    </row>
    <row r="639" spans="1:7" ht="15">
      <c r="A639" s="84" t="s">
        <v>3317</v>
      </c>
      <c r="B639" s="84">
        <v>6</v>
      </c>
      <c r="C639" s="123">
        <v>0.007306342428665173</v>
      </c>
      <c r="D639" s="84" t="s">
        <v>1384</v>
      </c>
      <c r="E639" s="84" t="b">
        <v>0</v>
      </c>
      <c r="F639" s="84" t="b">
        <v>0</v>
      </c>
      <c r="G639" s="84" t="b">
        <v>0</v>
      </c>
    </row>
    <row r="640" spans="1:7" ht="15">
      <c r="A640" s="84" t="s">
        <v>3318</v>
      </c>
      <c r="B640" s="84">
        <v>6</v>
      </c>
      <c r="C640" s="123">
        <v>0.007306342428665173</v>
      </c>
      <c r="D640" s="84" t="s">
        <v>1384</v>
      </c>
      <c r="E640" s="84" t="b">
        <v>0</v>
      </c>
      <c r="F640" s="84" t="b">
        <v>0</v>
      </c>
      <c r="G640" s="84" t="b">
        <v>0</v>
      </c>
    </row>
    <row r="641" spans="1:7" ht="15">
      <c r="A641" s="84" t="s">
        <v>3319</v>
      </c>
      <c r="B641" s="84">
        <v>6</v>
      </c>
      <c r="C641" s="123">
        <v>0.007306342428665173</v>
      </c>
      <c r="D641" s="84" t="s">
        <v>1384</v>
      </c>
      <c r="E641" s="84" t="b">
        <v>0</v>
      </c>
      <c r="F641" s="84" t="b">
        <v>0</v>
      </c>
      <c r="G641" s="84" t="b">
        <v>0</v>
      </c>
    </row>
    <row r="642" spans="1:7" ht="15">
      <c r="A642" s="84" t="s">
        <v>3310</v>
      </c>
      <c r="B642" s="84">
        <v>6</v>
      </c>
      <c r="C642" s="123">
        <v>0.007306342428665173</v>
      </c>
      <c r="D642" s="84" t="s">
        <v>1384</v>
      </c>
      <c r="E642" s="84" t="b">
        <v>0</v>
      </c>
      <c r="F642" s="84" t="b">
        <v>0</v>
      </c>
      <c r="G642" s="84" t="b">
        <v>0</v>
      </c>
    </row>
    <row r="643" spans="1:7" ht="15">
      <c r="A643" s="84" t="s">
        <v>294</v>
      </c>
      <c r="B643" s="84">
        <v>5</v>
      </c>
      <c r="C643" s="123">
        <v>0.006530478322516504</v>
      </c>
      <c r="D643" s="84" t="s">
        <v>1384</v>
      </c>
      <c r="E643" s="84" t="b">
        <v>0</v>
      </c>
      <c r="F643" s="84" t="b">
        <v>0</v>
      </c>
      <c r="G643" s="84" t="b">
        <v>0</v>
      </c>
    </row>
    <row r="644" spans="1:7" ht="15">
      <c r="A644" s="84" t="s">
        <v>2878</v>
      </c>
      <c r="B644" s="84">
        <v>5</v>
      </c>
      <c r="C644" s="123">
        <v>0.006530478322516504</v>
      </c>
      <c r="D644" s="84" t="s">
        <v>1384</v>
      </c>
      <c r="E644" s="84" t="b">
        <v>0</v>
      </c>
      <c r="F644" s="84" t="b">
        <v>0</v>
      </c>
      <c r="G644" s="84" t="b">
        <v>0</v>
      </c>
    </row>
    <row r="645" spans="1:7" ht="15">
      <c r="A645" s="84" t="s">
        <v>3284</v>
      </c>
      <c r="B645" s="84">
        <v>5</v>
      </c>
      <c r="C645" s="123">
        <v>0.006530478322516504</v>
      </c>
      <c r="D645" s="84" t="s">
        <v>1384</v>
      </c>
      <c r="E645" s="84" t="b">
        <v>0</v>
      </c>
      <c r="F645" s="84" t="b">
        <v>0</v>
      </c>
      <c r="G645" s="84" t="b">
        <v>0</v>
      </c>
    </row>
    <row r="646" spans="1:7" ht="15">
      <c r="A646" s="84" t="s">
        <v>288</v>
      </c>
      <c r="B646" s="84">
        <v>5</v>
      </c>
      <c r="C646" s="123">
        <v>0.006530478322516504</v>
      </c>
      <c r="D646" s="84" t="s">
        <v>1384</v>
      </c>
      <c r="E646" s="84" t="b">
        <v>0</v>
      </c>
      <c r="F646" s="84" t="b">
        <v>0</v>
      </c>
      <c r="G646" s="84" t="b">
        <v>0</v>
      </c>
    </row>
    <row r="647" spans="1:7" ht="15">
      <c r="A647" s="84" t="s">
        <v>3285</v>
      </c>
      <c r="B647" s="84">
        <v>5</v>
      </c>
      <c r="C647" s="123">
        <v>0.006530478322516504</v>
      </c>
      <c r="D647" s="84" t="s">
        <v>1384</v>
      </c>
      <c r="E647" s="84" t="b">
        <v>0</v>
      </c>
      <c r="F647" s="84" t="b">
        <v>0</v>
      </c>
      <c r="G647" s="84" t="b">
        <v>0</v>
      </c>
    </row>
    <row r="648" spans="1:7" ht="15">
      <c r="A648" s="84" t="s">
        <v>3347</v>
      </c>
      <c r="B648" s="84">
        <v>5</v>
      </c>
      <c r="C648" s="123">
        <v>0.006530478322516504</v>
      </c>
      <c r="D648" s="84" t="s">
        <v>1384</v>
      </c>
      <c r="E648" s="84" t="b">
        <v>1</v>
      </c>
      <c r="F648" s="84" t="b">
        <v>0</v>
      </c>
      <c r="G648" s="84" t="b">
        <v>0</v>
      </c>
    </row>
    <row r="649" spans="1:7" ht="15">
      <c r="A649" s="84" t="s">
        <v>3323</v>
      </c>
      <c r="B649" s="84">
        <v>5</v>
      </c>
      <c r="C649" s="123">
        <v>0.006530478322516504</v>
      </c>
      <c r="D649" s="84" t="s">
        <v>1384</v>
      </c>
      <c r="E649" s="84" t="b">
        <v>0</v>
      </c>
      <c r="F649" s="84" t="b">
        <v>0</v>
      </c>
      <c r="G649" s="84" t="b">
        <v>0</v>
      </c>
    </row>
    <row r="650" spans="1:7" ht="15">
      <c r="A650" s="84" t="s">
        <v>2882</v>
      </c>
      <c r="B650" s="84">
        <v>5</v>
      </c>
      <c r="C650" s="123">
        <v>0.006530478322516504</v>
      </c>
      <c r="D650" s="84" t="s">
        <v>1384</v>
      </c>
      <c r="E650" s="84" t="b">
        <v>0</v>
      </c>
      <c r="F650" s="84" t="b">
        <v>0</v>
      </c>
      <c r="G650" s="84" t="b">
        <v>0</v>
      </c>
    </row>
    <row r="651" spans="1:7" ht="15">
      <c r="A651" s="84" t="s">
        <v>305</v>
      </c>
      <c r="B651" s="84">
        <v>5</v>
      </c>
      <c r="C651" s="123">
        <v>0.006530478322516504</v>
      </c>
      <c r="D651" s="84" t="s">
        <v>1384</v>
      </c>
      <c r="E651" s="84" t="b">
        <v>0</v>
      </c>
      <c r="F651" s="84" t="b">
        <v>0</v>
      </c>
      <c r="G651" s="84" t="b">
        <v>0</v>
      </c>
    </row>
    <row r="652" spans="1:7" ht="15">
      <c r="A652" s="84" t="s">
        <v>3337</v>
      </c>
      <c r="B652" s="84">
        <v>5</v>
      </c>
      <c r="C652" s="123">
        <v>0.007071270805820389</v>
      </c>
      <c r="D652" s="84" t="s">
        <v>1384</v>
      </c>
      <c r="E652" s="84" t="b">
        <v>0</v>
      </c>
      <c r="F652" s="84" t="b">
        <v>0</v>
      </c>
      <c r="G652" s="84" t="b">
        <v>0</v>
      </c>
    </row>
    <row r="653" spans="1:7" ht="15">
      <c r="A653" s="84" t="s">
        <v>2889</v>
      </c>
      <c r="B653" s="84">
        <v>5</v>
      </c>
      <c r="C653" s="123">
        <v>0.006530478322516504</v>
      </c>
      <c r="D653" s="84" t="s">
        <v>1384</v>
      </c>
      <c r="E653" s="84" t="b">
        <v>0</v>
      </c>
      <c r="F653" s="84" t="b">
        <v>0</v>
      </c>
      <c r="G653" s="84" t="b">
        <v>0</v>
      </c>
    </row>
    <row r="654" spans="1:7" ht="15">
      <c r="A654" s="84" t="s">
        <v>3302</v>
      </c>
      <c r="B654" s="84">
        <v>5</v>
      </c>
      <c r="C654" s="123">
        <v>0.007071270805820389</v>
      </c>
      <c r="D654" s="84" t="s">
        <v>1384</v>
      </c>
      <c r="E654" s="84" t="b">
        <v>0</v>
      </c>
      <c r="F654" s="84" t="b">
        <v>0</v>
      </c>
      <c r="G654" s="84" t="b">
        <v>0</v>
      </c>
    </row>
    <row r="655" spans="1:7" ht="15">
      <c r="A655" s="84" t="s">
        <v>3370</v>
      </c>
      <c r="B655" s="84">
        <v>5</v>
      </c>
      <c r="C655" s="123">
        <v>0.006530478322516504</v>
      </c>
      <c r="D655" s="84" t="s">
        <v>1384</v>
      </c>
      <c r="E655" s="84" t="b">
        <v>0</v>
      </c>
      <c r="F655" s="84" t="b">
        <v>0</v>
      </c>
      <c r="G655" s="84" t="b">
        <v>0</v>
      </c>
    </row>
    <row r="656" spans="1:7" ht="15">
      <c r="A656" s="84" t="s">
        <v>3371</v>
      </c>
      <c r="B656" s="84">
        <v>5</v>
      </c>
      <c r="C656" s="123">
        <v>0.006530478322516504</v>
      </c>
      <c r="D656" s="84" t="s">
        <v>1384</v>
      </c>
      <c r="E656" s="84" t="b">
        <v>0</v>
      </c>
      <c r="F656" s="84" t="b">
        <v>0</v>
      </c>
      <c r="G656" s="84" t="b">
        <v>0</v>
      </c>
    </row>
    <row r="657" spans="1:7" ht="15">
      <c r="A657" s="84" t="s">
        <v>3332</v>
      </c>
      <c r="B657" s="84">
        <v>5</v>
      </c>
      <c r="C657" s="123">
        <v>0.006530478322516504</v>
      </c>
      <c r="D657" s="84" t="s">
        <v>1384</v>
      </c>
      <c r="E657" s="84" t="b">
        <v>0</v>
      </c>
      <c r="F657" s="84" t="b">
        <v>0</v>
      </c>
      <c r="G657" s="84" t="b">
        <v>0</v>
      </c>
    </row>
    <row r="658" spans="1:7" ht="15">
      <c r="A658" s="84" t="s">
        <v>3311</v>
      </c>
      <c r="B658" s="84">
        <v>5</v>
      </c>
      <c r="C658" s="123">
        <v>0.006530478322516504</v>
      </c>
      <c r="D658" s="84" t="s">
        <v>1384</v>
      </c>
      <c r="E658" s="84" t="b">
        <v>0</v>
      </c>
      <c r="F658" s="84" t="b">
        <v>0</v>
      </c>
      <c r="G658" s="84" t="b">
        <v>0</v>
      </c>
    </row>
    <row r="659" spans="1:7" ht="15">
      <c r="A659" s="84" t="s">
        <v>3356</v>
      </c>
      <c r="B659" s="84">
        <v>5</v>
      </c>
      <c r="C659" s="123">
        <v>0.006530478322516504</v>
      </c>
      <c r="D659" s="84" t="s">
        <v>1384</v>
      </c>
      <c r="E659" s="84" t="b">
        <v>0</v>
      </c>
      <c r="F659" s="84" t="b">
        <v>0</v>
      </c>
      <c r="G659" s="84" t="b">
        <v>0</v>
      </c>
    </row>
    <row r="660" spans="1:7" ht="15">
      <c r="A660" s="84" t="s">
        <v>3357</v>
      </c>
      <c r="B660" s="84">
        <v>5</v>
      </c>
      <c r="C660" s="123">
        <v>0.006530478322516504</v>
      </c>
      <c r="D660" s="84" t="s">
        <v>1384</v>
      </c>
      <c r="E660" s="84" t="b">
        <v>0</v>
      </c>
      <c r="F660" s="84" t="b">
        <v>0</v>
      </c>
      <c r="G660" s="84" t="b">
        <v>0</v>
      </c>
    </row>
    <row r="661" spans="1:7" ht="15">
      <c r="A661" s="84" t="s">
        <v>3358</v>
      </c>
      <c r="B661" s="84">
        <v>5</v>
      </c>
      <c r="C661" s="123">
        <v>0.006530478322516504</v>
      </c>
      <c r="D661" s="84" t="s">
        <v>1384</v>
      </c>
      <c r="E661" s="84" t="b">
        <v>0</v>
      </c>
      <c r="F661" s="84" t="b">
        <v>0</v>
      </c>
      <c r="G661" s="84" t="b">
        <v>0</v>
      </c>
    </row>
    <row r="662" spans="1:7" ht="15">
      <c r="A662" s="84" t="s">
        <v>315</v>
      </c>
      <c r="B662" s="84">
        <v>5</v>
      </c>
      <c r="C662" s="123">
        <v>0.006530478322516504</v>
      </c>
      <c r="D662" s="84" t="s">
        <v>1384</v>
      </c>
      <c r="E662" s="84" t="b">
        <v>0</v>
      </c>
      <c r="F662" s="84" t="b">
        <v>0</v>
      </c>
      <c r="G662" s="84" t="b">
        <v>0</v>
      </c>
    </row>
    <row r="663" spans="1:7" ht="15">
      <c r="A663" s="84" t="s">
        <v>3308</v>
      </c>
      <c r="B663" s="84">
        <v>4</v>
      </c>
      <c r="C663" s="123">
        <v>0.005657016644656311</v>
      </c>
      <c r="D663" s="84" t="s">
        <v>1384</v>
      </c>
      <c r="E663" s="84" t="b">
        <v>0</v>
      </c>
      <c r="F663" s="84" t="b">
        <v>0</v>
      </c>
      <c r="G663" s="84" t="b">
        <v>0</v>
      </c>
    </row>
    <row r="664" spans="1:7" ht="15">
      <c r="A664" s="84" t="s">
        <v>2879</v>
      </c>
      <c r="B664" s="84">
        <v>4</v>
      </c>
      <c r="C664" s="123">
        <v>0.005657016644656311</v>
      </c>
      <c r="D664" s="84" t="s">
        <v>1384</v>
      </c>
      <c r="E664" s="84" t="b">
        <v>0</v>
      </c>
      <c r="F664" s="84" t="b">
        <v>0</v>
      </c>
      <c r="G664" s="84" t="b">
        <v>0</v>
      </c>
    </row>
    <row r="665" spans="1:7" ht="15">
      <c r="A665" s="84" t="s">
        <v>3288</v>
      </c>
      <c r="B665" s="84">
        <v>4</v>
      </c>
      <c r="C665" s="123">
        <v>0.005657016644656311</v>
      </c>
      <c r="D665" s="84" t="s">
        <v>1384</v>
      </c>
      <c r="E665" s="84" t="b">
        <v>0</v>
      </c>
      <c r="F665" s="84" t="b">
        <v>0</v>
      </c>
      <c r="G665" s="84" t="b">
        <v>0</v>
      </c>
    </row>
    <row r="666" spans="1:7" ht="15">
      <c r="A666" s="84" t="s">
        <v>3289</v>
      </c>
      <c r="B666" s="84">
        <v>4</v>
      </c>
      <c r="C666" s="123">
        <v>0.005657016644656311</v>
      </c>
      <c r="D666" s="84" t="s">
        <v>1384</v>
      </c>
      <c r="E666" s="84" t="b">
        <v>0</v>
      </c>
      <c r="F666" s="84" t="b">
        <v>0</v>
      </c>
      <c r="G666" s="84" t="b">
        <v>0</v>
      </c>
    </row>
    <row r="667" spans="1:7" ht="15">
      <c r="A667" s="84" t="s">
        <v>3378</v>
      </c>
      <c r="B667" s="84">
        <v>4</v>
      </c>
      <c r="C667" s="123">
        <v>0.007000900553870513</v>
      </c>
      <c r="D667" s="84" t="s">
        <v>1384</v>
      </c>
      <c r="E667" s="84" t="b">
        <v>0</v>
      </c>
      <c r="F667" s="84" t="b">
        <v>0</v>
      </c>
      <c r="G667" s="84" t="b">
        <v>0</v>
      </c>
    </row>
    <row r="668" spans="1:7" ht="15">
      <c r="A668" s="84" t="s">
        <v>3346</v>
      </c>
      <c r="B668" s="84">
        <v>4</v>
      </c>
      <c r="C668" s="123">
        <v>0.005657016644656311</v>
      </c>
      <c r="D668" s="84" t="s">
        <v>1384</v>
      </c>
      <c r="E668" s="84" t="b">
        <v>0</v>
      </c>
      <c r="F668" s="84" t="b">
        <v>0</v>
      </c>
      <c r="G668" s="84" t="b">
        <v>0</v>
      </c>
    </row>
    <row r="669" spans="1:7" ht="15">
      <c r="A669" s="84" t="s">
        <v>3363</v>
      </c>
      <c r="B669" s="84">
        <v>4</v>
      </c>
      <c r="C669" s="123">
        <v>0.005657016644656311</v>
      </c>
      <c r="D669" s="84" t="s">
        <v>1384</v>
      </c>
      <c r="E669" s="84" t="b">
        <v>0</v>
      </c>
      <c r="F669" s="84" t="b">
        <v>0</v>
      </c>
      <c r="G669" s="84" t="b">
        <v>0</v>
      </c>
    </row>
    <row r="670" spans="1:7" ht="15">
      <c r="A670" s="84" t="s">
        <v>3364</v>
      </c>
      <c r="B670" s="84">
        <v>4</v>
      </c>
      <c r="C670" s="123">
        <v>0.005657016644656311</v>
      </c>
      <c r="D670" s="84" t="s">
        <v>1384</v>
      </c>
      <c r="E670" s="84" t="b">
        <v>0</v>
      </c>
      <c r="F670" s="84" t="b">
        <v>0</v>
      </c>
      <c r="G670" s="84" t="b">
        <v>0</v>
      </c>
    </row>
    <row r="671" spans="1:7" ht="15">
      <c r="A671" s="84" t="s">
        <v>3365</v>
      </c>
      <c r="B671" s="84">
        <v>4</v>
      </c>
      <c r="C671" s="123">
        <v>0.005657016644656311</v>
      </c>
      <c r="D671" s="84" t="s">
        <v>1384</v>
      </c>
      <c r="E671" s="84" t="b">
        <v>0</v>
      </c>
      <c r="F671" s="84" t="b">
        <v>0</v>
      </c>
      <c r="G671" s="84" t="b">
        <v>0</v>
      </c>
    </row>
    <row r="672" spans="1:7" ht="15">
      <c r="A672" s="84" t="s">
        <v>3291</v>
      </c>
      <c r="B672" s="84">
        <v>4</v>
      </c>
      <c r="C672" s="123">
        <v>0.005657016644656311</v>
      </c>
      <c r="D672" s="84" t="s">
        <v>1384</v>
      </c>
      <c r="E672" s="84" t="b">
        <v>0</v>
      </c>
      <c r="F672" s="84" t="b">
        <v>0</v>
      </c>
      <c r="G672" s="84" t="b">
        <v>0</v>
      </c>
    </row>
    <row r="673" spans="1:7" ht="15">
      <c r="A673" s="84" t="s">
        <v>301</v>
      </c>
      <c r="B673" s="84">
        <v>4</v>
      </c>
      <c r="C673" s="123">
        <v>0.005657016644656311</v>
      </c>
      <c r="D673" s="84" t="s">
        <v>1384</v>
      </c>
      <c r="E673" s="84" t="b">
        <v>0</v>
      </c>
      <c r="F673" s="84" t="b">
        <v>0</v>
      </c>
      <c r="G673" s="84" t="b">
        <v>0</v>
      </c>
    </row>
    <row r="674" spans="1:7" ht="15">
      <c r="A674" s="84" t="s">
        <v>3348</v>
      </c>
      <c r="B674" s="84">
        <v>4</v>
      </c>
      <c r="C674" s="123">
        <v>0.00621477886165765</v>
      </c>
      <c r="D674" s="84" t="s">
        <v>1384</v>
      </c>
      <c r="E674" s="84" t="b">
        <v>0</v>
      </c>
      <c r="F674" s="84" t="b">
        <v>0</v>
      </c>
      <c r="G674" s="84" t="b">
        <v>0</v>
      </c>
    </row>
    <row r="675" spans="1:7" ht="15">
      <c r="A675" s="84" t="s">
        <v>3366</v>
      </c>
      <c r="B675" s="84">
        <v>4</v>
      </c>
      <c r="C675" s="123">
        <v>0.005657016644656311</v>
      </c>
      <c r="D675" s="84" t="s">
        <v>1384</v>
      </c>
      <c r="E675" s="84" t="b">
        <v>0</v>
      </c>
      <c r="F675" s="84" t="b">
        <v>0</v>
      </c>
      <c r="G675" s="84" t="b">
        <v>0</v>
      </c>
    </row>
    <row r="676" spans="1:7" ht="15">
      <c r="A676" s="84" t="s">
        <v>3368</v>
      </c>
      <c r="B676" s="84">
        <v>4</v>
      </c>
      <c r="C676" s="123">
        <v>0.005657016644656311</v>
      </c>
      <c r="D676" s="84" t="s">
        <v>1384</v>
      </c>
      <c r="E676" s="84" t="b">
        <v>0</v>
      </c>
      <c r="F676" s="84" t="b">
        <v>0</v>
      </c>
      <c r="G676" s="84" t="b">
        <v>0</v>
      </c>
    </row>
    <row r="677" spans="1:7" ht="15">
      <c r="A677" s="84" t="s">
        <v>380</v>
      </c>
      <c r="B677" s="84">
        <v>4</v>
      </c>
      <c r="C677" s="123">
        <v>0.005657016644656311</v>
      </c>
      <c r="D677" s="84" t="s">
        <v>1384</v>
      </c>
      <c r="E677" s="84" t="b">
        <v>0</v>
      </c>
      <c r="F677" s="84" t="b">
        <v>0</v>
      </c>
      <c r="G677" s="84" t="b">
        <v>0</v>
      </c>
    </row>
    <row r="678" spans="1:7" ht="15">
      <c r="A678" s="84" t="s">
        <v>2892</v>
      </c>
      <c r="B678" s="84">
        <v>4</v>
      </c>
      <c r="C678" s="123">
        <v>0.005657016644656311</v>
      </c>
      <c r="D678" s="84" t="s">
        <v>1384</v>
      </c>
      <c r="E678" s="84" t="b">
        <v>0</v>
      </c>
      <c r="F678" s="84" t="b">
        <v>0</v>
      </c>
      <c r="G678" s="84" t="b">
        <v>0</v>
      </c>
    </row>
    <row r="679" spans="1:7" ht="15">
      <c r="A679" s="84" t="s">
        <v>2851</v>
      </c>
      <c r="B679" s="84">
        <v>4</v>
      </c>
      <c r="C679" s="123">
        <v>0.005657016644656311</v>
      </c>
      <c r="D679" s="84" t="s">
        <v>1384</v>
      </c>
      <c r="E679" s="84" t="b">
        <v>0</v>
      </c>
      <c r="F679" s="84" t="b">
        <v>0</v>
      </c>
      <c r="G679" s="84" t="b">
        <v>0</v>
      </c>
    </row>
    <row r="680" spans="1:7" ht="15">
      <c r="A680" s="84" t="s">
        <v>2881</v>
      </c>
      <c r="B680" s="84">
        <v>3</v>
      </c>
      <c r="C680" s="123">
        <v>0.004661084146243238</v>
      </c>
      <c r="D680" s="84" t="s">
        <v>1384</v>
      </c>
      <c r="E680" s="84" t="b">
        <v>0</v>
      </c>
      <c r="F680" s="84" t="b">
        <v>0</v>
      </c>
      <c r="G680" s="84" t="b">
        <v>0</v>
      </c>
    </row>
    <row r="681" spans="1:7" ht="15">
      <c r="A681" s="84" t="s">
        <v>2880</v>
      </c>
      <c r="B681" s="84">
        <v>3</v>
      </c>
      <c r="C681" s="123">
        <v>0.004661084146243238</v>
      </c>
      <c r="D681" s="84" t="s">
        <v>1384</v>
      </c>
      <c r="E681" s="84" t="b">
        <v>0</v>
      </c>
      <c r="F681" s="84" t="b">
        <v>0</v>
      </c>
      <c r="G681" s="84" t="b">
        <v>0</v>
      </c>
    </row>
    <row r="682" spans="1:7" ht="15">
      <c r="A682" s="84" t="s">
        <v>3295</v>
      </c>
      <c r="B682" s="84">
        <v>3</v>
      </c>
      <c r="C682" s="123">
        <v>0.004661084146243238</v>
      </c>
      <c r="D682" s="84" t="s">
        <v>1384</v>
      </c>
      <c r="E682" s="84" t="b">
        <v>0</v>
      </c>
      <c r="F682" s="84" t="b">
        <v>0</v>
      </c>
      <c r="G682" s="84" t="b">
        <v>0</v>
      </c>
    </row>
    <row r="683" spans="1:7" ht="15">
      <c r="A683" s="84" t="s">
        <v>3313</v>
      </c>
      <c r="B683" s="84">
        <v>3</v>
      </c>
      <c r="C683" s="123">
        <v>0.004661084146243238</v>
      </c>
      <c r="D683" s="84" t="s">
        <v>1384</v>
      </c>
      <c r="E683" s="84" t="b">
        <v>0</v>
      </c>
      <c r="F683" s="84" t="b">
        <v>0</v>
      </c>
      <c r="G683" s="84" t="b">
        <v>0</v>
      </c>
    </row>
    <row r="684" spans="1:7" ht="15">
      <c r="A684" s="84" t="s">
        <v>3298</v>
      </c>
      <c r="B684" s="84">
        <v>3</v>
      </c>
      <c r="C684" s="123">
        <v>0.004661084146243238</v>
      </c>
      <c r="D684" s="84" t="s">
        <v>1384</v>
      </c>
      <c r="E684" s="84" t="b">
        <v>1</v>
      </c>
      <c r="F684" s="84" t="b">
        <v>0</v>
      </c>
      <c r="G684" s="84" t="b">
        <v>0</v>
      </c>
    </row>
    <row r="685" spans="1:7" ht="15">
      <c r="A685" s="84" t="s">
        <v>3380</v>
      </c>
      <c r="B685" s="84">
        <v>3</v>
      </c>
      <c r="C685" s="123">
        <v>0.004661084146243238</v>
      </c>
      <c r="D685" s="84" t="s">
        <v>1384</v>
      </c>
      <c r="E685" s="84" t="b">
        <v>0</v>
      </c>
      <c r="F685" s="84" t="b">
        <v>0</v>
      </c>
      <c r="G685" s="84" t="b">
        <v>0</v>
      </c>
    </row>
    <row r="686" spans="1:7" ht="15">
      <c r="A686" s="84" t="s">
        <v>3382</v>
      </c>
      <c r="B686" s="84">
        <v>3</v>
      </c>
      <c r="C686" s="123">
        <v>0.004661084146243238</v>
      </c>
      <c r="D686" s="84" t="s">
        <v>1384</v>
      </c>
      <c r="E686" s="84" t="b">
        <v>0</v>
      </c>
      <c r="F686" s="84" t="b">
        <v>0</v>
      </c>
      <c r="G686" s="84" t="b">
        <v>0</v>
      </c>
    </row>
    <row r="687" spans="1:7" ht="15">
      <c r="A687" s="84" t="s">
        <v>3383</v>
      </c>
      <c r="B687" s="84">
        <v>3</v>
      </c>
      <c r="C687" s="123">
        <v>0.004661084146243238</v>
      </c>
      <c r="D687" s="84" t="s">
        <v>1384</v>
      </c>
      <c r="E687" s="84" t="b">
        <v>0</v>
      </c>
      <c r="F687" s="84" t="b">
        <v>0</v>
      </c>
      <c r="G687" s="84" t="b">
        <v>0</v>
      </c>
    </row>
    <row r="688" spans="1:7" ht="15">
      <c r="A688" s="84" t="s">
        <v>3307</v>
      </c>
      <c r="B688" s="84">
        <v>3</v>
      </c>
      <c r="C688" s="123">
        <v>0.004661084146243238</v>
      </c>
      <c r="D688" s="84" t="s">
        <v>1384</v>
      </c>
      <c r="E688" s="84" t="b">
        <v>0</v>
      </c>
      <c r="F688" s="84" t="b">
        <v>0</v>
      </c>
      <c r="G688" s="84" t="b">
        <v>0</v>
      </c>
    </row>
    <row r="689" spans="1:7" ht="15">
      <c r="A689" s="84" t="s">
        <v>3430</v>
      </c>
      <c r="B689" s="84">
        <v>3</v>
      </c>
      <c r="C689" s="123">
        <v>0.004661084146243238</v>
      </c>
      <c r="D689" s="84" t="s">
        <v>1384</v>
      </c>
      <c r="E689" s="84" t="b">
        <v>0</v>
      </c>
      <c r="F689" s="84" t="b">
        <v>0</v>
      </c>
      <c r="G689" s="84" t="b">
        <v>0</v>
      </c>
    </row>
    <row r="690" spans="1:7" ht="15">
      <c r="A690" s="84" t="s">
        <v>3431</v>
      </c>
      <c r="B690" s="84">
        <v>3</v>
      </c>
      <c r="C690" s="123">
        <v>0.004661084146243238</v>
      </c>
      <c r="D690" s="84" t="s">
        <v>1384</v>
      </c>
      <c r="E690" s="84" t="b">
        <v>0</v>
      </c>
      <c r="F690" s="84" t="b">
        <v>0</v>
      </c>
      <c r="G690" s="84" t="b">
        <v>0</v>
      </c>
    </row>
    <row r="691" spans="1:7" ht="15">
      <c r="A691" s="84" t="s">
        <v>3432</v>
      </c>
      <c r="B691" s="84">
        <v>3</v>
      </c>
      <c r="C691" s="123">
        <v>0.004661084146243238</v>
      </c>
      <c r="D691" s="84" t="s">
        <v>1384</v>
      </c>
      <c r="E691" s="84" t="b">
        <v>0</v>
      </c>
      <c r="F691" s="84" t="b">
        <v>0</v>
      </c>
      <c r="G691" s="84" t="b">
        <v>0</v>
      </c>
    </row>
    <row r="692" spans="1:7" ht="15">
      <c r="A692" s="84" t="s">
        <v>3433</v>
      </c>
      <c r="B692" s="84">
        <v>3</v>
      </c>
      <c r="C692" s="123">
        <v>0.004661084146243238</v>
      </c>
      <c r="D692" s="84" t="s">
        <v>1384</v>
      </c>
      <c r="E692" s="84" t="b">
        <v>0</v>
      </c>
      <c r="F692" s="84" t="b">
        <v>0</v>
      </c>
      <c r="G692" s="84" t="b">
        <v>0</v>
      </c>
    </row>
    <row r="693" spans="1:7" ht="15">
      <c r="A693" s="84" t="s">
        <v>3434</v>
      </c>
      <c r="B693" s="84">
        <v>3</v>
      </c>
      <c r="C693" s="123">
        <v>0.004661084146243238</v>
      </c>
      <c r="D693" s="84" t="s">
        <v>1384</v>
      </c>
      <c r="E693" s="84" t="b">
        <v>0</v>
      </c>
      <c r="F693" s="84" t="b">
        <v>0</v>
      </c>
      <c r="G693" s="84" t="b">
        <v>0</v>
      </c>
    </row>
    <row r="694" spans="1:7" ht="15">
      <c r="A694" s="84" t="s">
        <v>3435</v>
      </c>
      <c r="B694" s="84">
        <v>3</v>
      </c>
      <c r="C694" s="123">
        <v>0.004661084146243238</v>
      </c>
      <c r="D694" s="84" t="s">
        <v>1384</v>
      </c>
      <c r="E694" s="84" t="b">
        <v>0</v>
      </c>
      <c r="F694" s="84" t="b">
        <v>0</v>
      </c>
      <c r="G694" s="84" t="b">
        <v>0</v>
      </c>
    </row>
    <row r="695" spans="1:7" ht="15">
      <c r="A695" s="84" t="s">
        <v>3436</v>
      </c>
      <c r="B695" s="84">
        <v>3</v>
      </c>
      <c r="C695" s="123">
        <v>0.004661084146243238</v>
      </c>
      <c r="D695" s="84" t="s">
        <v>1384</v>
      </c>
      <c r="E695" s="84" t="b">
        <v>0</v>
      </c>
      <c r="F695" s="84" t="b">
        <v>0</v>
      </c>
      <c r="G695" s="84" t="b">
        <v>0</v>
      </c>
    </row>
    <row r="696" spans="1:7" ht="15">
      <c r="A696" s="84" t="s">
        <v>3437</v>
      </c>
      <c r="B696" s="84">
        <v>3</v>
      </c>
      <c r="C696" s="123">
        <v>0.004661084146243238</v>
      </c>
      <c r="D696" s="84" t="s">
        <v>1384</v>
      </c>
      <c r="E696" s="84" t="b">
        <v>0</v>
      </c>
      <c r="F696" s="84" t="b">
        <v>0</v>
      </c>
      <c r="G696" s="84" t="b">
        <v>0</v>
      </c>
    </row>
    <row r="697" spans="1:7" ht="15">
      <c r="A697" s="84" t="s">
        <v>3438</v>
      </c>
      <c r="B697" s="84">
        <v>3</v>
      </c>
      <c r="C697" s="123">
        <v>0.004661084146243238</v>
      </c>
      <c r="D697" s="84" t="s">
        <v>1384</v>
      </c>
      <c r="E697" s="84" t="b">
        <v>0</v>
      </c>
      <c r="F697" s="84" t="b">
        <v>0</v>
      </c>
      <c r="G697" s="84" t="b">
        <v>0</v>
      </c>
    </row>
    <row r="698" spans="1:7" ht="15">
      <c r="A698" s="84" t="s">
        <v>3315</v>
      </c>
      <c r="B698" s="84">
        <v>3</v>
      </c>
      <c r="C698" s="123">
        <v>0.004661084146243238</v>
      </c>
      <c r="D698" s="84" t="s">
        <v>1384</v>
      </c>
      <c r="E698" s="84" t="b">
        <v>0</v>
      </c>
      <c r="F698" s="84" t="b">
        <v>0</v>
      </c>
      <c r="G698" s="84" t="b">
        <v>0</v>
      </c>
    </row>
    <row r="699" spans="1:7" ht="15">
      <c r="A699" s="84" t="s">
        <v>3409</v>
      </c>
      <c r="B699" s="84">
        <v>3</v>
      </c>
      <c r="C699" s="123">
        <v>0.004661084146243238</v>
      </c>
      <c r="D699" s="84" t="s">
        <v>1384</v>
      </c>
      <c r="E699" s="84" t="b">
        <v>0</v>
      </c>
      <c r="F699" s="84" t="b">
        <v>0</v>
      </c>
      <c r="G699" s="84" t="b">
        <v>0</v>
      </c>
    </row>
    <row r="700" spans="1:7" ht="15">
      <c r="A700" s="84" t="s">
        <v>3369</v>
      </c>
      <c r="B700" s="84">
        <v>3</v>
      </c>
      <c r="C700" s="123">
        <v>0.004661084146243238</v>
      </c>
      <c r="D700" s="84" t="s">
        <v>1384</v>
      </c>
      <c r="E700" s="84" t="b">
        <v>0</v>
      </c>
      <c r="F700" s="84" t="b">
        <v>0</v>
      </c>
      <c r="G700" s="84" t="b">
        <v>0</v>
      </c>
    </row>
    <row r="701" spans="1:7" ht="15">
      <c r="A701" s="84" t="s">
        <v>3360</v>
      </c>
      <c r="B701" s="84">
        <v>3</v>
      </c>
      <c r="C701" s="123">
        <v>0.004661084146243238</v>
      </c>
      <c r="D701" s="84" t="s">
        <v>1384</v>
      </c>
      <c r="E701" s="84" t="b">
        <v>0</v>
      </c>
      <c r="F701" s="84" t="b">
        <v>0</v>
      </c>
      <c r="G701" s="84" t="b">
        <v>0</v>
      </c>
    </row>
    <row r="702" spans="1:7" ht="15">
      <c r="A702" s="84" t="s">
        <v>3343</v>
      </c>
      <c r="B702" s="84">
        <v>3</v>
      </c>
      <c r="C702" s="123">
        <v>0.004661084146243238</v>
      </c>
      <c r="D702" s="84" t="s">
        <v>1384</v>
      </c>
      <c r="E702" s="84" t="b">
        <v>0</v>
      </c>
      <c r="F702" s="84" t="b">
        <v>0</v>
      </c>
      <c r="G702" s="84" t="b">
        <v>0</v>
      </c>
    </row>
    <row r="703" spans="1:7" ht="15">
      <c r="A703" s="84" t="s">
        <v>3402</v>
      </c>
      <c r="B703" s="84">
        <v>3</v>
      </c>
      <c r="C703" s="123">
        <v>0.004661084146243238</v>
      </c>
      <c r="D703" s="84" t="s">
        <v>1384</v>
      </c>
      <c r="E703" s="84" t="b">
        <v>0</v>
      </c>
      <c r="F703" s="84" t="b">
        <v>1</v>
      </c>
      <c r="G703" s="84" t="b">
        <v>0</v>
      </c>
    </row>
    <row r="704" spans="1:7" ht="15">
      <c r="A704" s="84" t="s">
        <v>3403</v>
      </c>
      <c r="B704" s="84">
        <v>3</v>
      </c>
      <c r="C704" s="123">
        <v>0.004661084146243238</v>
      </c>
      <c r="D704" s="84" t="s">
        <v>1384</v>
      </c>
      <c r="E704" s="84" t="b">
        <v>0</v>
      </c>
      <c r="F704" s="84" t="b">
        <v>0</v>
      </c>
      <c r="G704" s="84" t="b">
        <v>0</v>
      </c>
    </row>
    <row r="705" spans="1:7" ht="15">
      <c r="A705" s="84" t="s">
        <v>3404</v>
      </c>
      <c r="B705" s="84">
        <v>3</v>
      </c>
      <c r="C705" s="123">
        <v>0.004661084146243238</v>
      </c>
      <c r="D705" s="84" t="s">
        <v>1384</v>
      </c>
      <c r="E705" s="84" t="b">
        <v>0</v>
      </c>
      <c r="F705" s="84" t="b">
        <v>0</v>
      </c>
      <c r="G705" s="84" t="b">
        <v>0</v>
      </c>
    </row>
    <row r="706" spans="1:7" ht="15">
      <c r="A706" s="84" t="s">
        <v>3405</v>
      </c>
      <c r="B706" s="84">
        <v>3</v>
      </c>
      <c r="C706" s="123">
        <v>0.004661084146243238</v>
      </c>
      <c r="D706" s="84" t="s">
        <v>1384</v>
      </c>
      <c r="E706" s="84" t="b">
        <v>0</v>
      </c>
      <c r="F706" s="84" t="b">
        <v>0</v>
      </c>
      <c r="G706" s="84" t="b">
        <v>0</v>
      </c>
    </row>
    <row r="707" spans="1:7" ht="15">
      <c r="A707" s="84" t="s">
        <v>3406</v>
      </c>
      <c r="B707" s="84">
        <v>3</v>
      </c>
      <c r="C707" s="123">
        <v>0.004661084146243238</v>
      </c>
      <c r="D707" s="84" t="s">
        <v>1384</v>
      </c>
      <c r="E707" s="84" t="b">
        <v>0</v>
      </c>
      <c r="F707" s="84" t="b">
        <v>0</v>
      </c>
      <c r="G707" s="84" t="b">
        <v>0</v>
      </c>
    </row>
    <row r="708" spans="1:7" ht="15">
      <c r="A708" s="84" t="s">
        <v>3367</v>
      </c>
      <c r="B708" s="84">
        <v>3</v>
      </c>
      <c r="C708" s="123">
        <v>0.004661084146243238</v>
      </c>
      <c r="D708" s="84" t="s">
        <v>1384</v>
      </c>
      <c r="E708" s="84" t="b">
        <v>0</v>
      </c>
      <c r="F708" s="84" t="b">
        <v>0</v>
      </c>
      <c r="G708" s="84" t="b">
        <v>0</v>
      </c>
    </row>
    <row r="709" spans="1:7" ht="15">
      <c r="A709" s="84" t="s">
        <v>3407</v>
      </c>
      <c r="B709" s="84">
        <v>3</v>
      </c>
      <c r="C709" s="123">
        <v>0.004661084146243238</v>
      </c>
      <c r="D709" s="84" t="s">
        <v>1384</v>
      </c>
      <c r="E709" s="84" t="b">
        <v>0</v>
      </c>
      <c r="F709" s="84" t="b">
        <v>0</v>
      </c>
      <c r="G709" s="84" t="b">
        <v>0</v>
      </c>
    </row>
    <row r="710" spans="1:7" ht="15">
      <c r="A710" s="84" t="s">
        <v>381</v>
      </c>
      <c r="B710" s="84">
        <v>3</v>
      </c>
      <c r="C710" s="123">
        <v>0.004661084146243238</v>
      </c>
      <c r="D710" s="84" t="s">
        <v>1384</v>
      </c>
      <c r="E710" s="84" t="b">
        <v>0</v>
      </c>
      <c r="F710" s="84" t="b">
        <v>0</v>
      </c>
      <c r="G710" s="84" t="b">
        <v>0</v>
      </c>
    </row>
    <row r="711" spans="1:7" ht="15">
      <c r="A711" s="84" t="s">
        <v>3287</v>
      </c>
      <c r="B711" s="84">
        <v>3</v>
      </c>
      <c r="C711" s="123">
        <v>0.004661084146243238</v>
      </c>
      <c r="D711" s="84" t="s">
        <v>1384</v>
      </c>
      <c r="E711" s="84" t="b">
        <v>0</v>
      </c>
      <c r="F711" s="84" t="b">
        <v>0</v>
      </c>
      <c r="G711" s="84" t="b">
        <v>0</v>
      </c>
    </row>
    <row r="712" spans="1:7" ht="15">
      <c r="A712" s="84" t="s">
        <v>2891</v>
      </c>
      <c r="B712" s="84">
        <v>3</v>
      </c>
      <c r="C712" s="123">
        <v>0.004661084146243238</v>
      </c>
      <c r="D712" s="84" t="s">
        <v>1384</v>
      </c>
      <c r="E712" s="84" t="b">
        <v>0</v>
      </c>
      <c r="F712" s="84" t="b">
        <v>0</v>
      </c>
      <c r="G712" s="84" t="b">
        <v>0</v>
      </c>
    </row>
    <row r="713" spans="1:7" ht="15">
      <c r="A713" s="84" t="s">
        <v>3282</v>
      </c>
      <c r="B713" s="84">
        <v>3</v>
      </c>
      <c r="C713" s="123">
        <v>0.004661084146243238</v>
      </c>
      <c r="D713" s="84" t="s">
        <v>1384</v>
      </c>
      <c r="E713" s="84" t="b">
        <v>0</v>
      </c>
      <c r="F713" s="84" t="b">
        <v>0</v>
      </c>
      <c r="G713" s="84" t="b">
        <v>0</v>
      </c>
    </row>
    <row r="714" spans="1:7" ht="15">
      <c r="A714" s="84" t="s">
        <v>2890</v>
      </c>
      <c r="B714" s="84">
        <v>3</v>
      </c>
      <c r="C714" s="123">
        <v>0.004661084146243238</v>
      </c>
      <c r="D714" s="84" t="s">
        <v>1384</v>
      </c>
      <c r="E714" s="84" t="b">
        <v>1</v>
      </c>
      <c r="F714" s="84" t="b">
        <v>0</v>
      </c>
      <c r="G714" s="84" t="b">
        <v>0</v>
      </c>
    </row>
    <row r="715" spans="1:7" ht="15">
      <c r="A715" s="84" t="s">
        <v>3474</v>
      </c>
      <c r="B715" s="84">
        <v>3</v>
      </c>
      <c r="C715" s="123">
        <v>0.004661084146243238</v>
      </c>
      <c r="D715" s="84" t="s">
        <v>1384</v>
      </c>
      <c r="E715" s="84" t="b">
        <v>0</v>
      </c>
      <c r="F715" s="84" t="b">
        <v>0</v>
      </c>
      <c r="G715" s="84" t="b">
        <v>0</v>
      </c>
    </row>
    <row r="716" spans="1:7" ht="15">
      <c r="A716" s="84" t="s">
        <v>3408</v>
      </c>
      <c r="B716" s="84">
        <v>3</v>
      </c>
      <c r="C716" s="123">
        <v>0.004661084146243238</v>
      </c>
      <c r="D716" s="84" t="s">
        <v>1384</v>
      </c>
      <c r="E716" s="84" t="b">
        <v>0</v>
      </c>
      <c r="F716" s="84" t="b">
        <v>0</v>
      </c>
      <c r="G716" s="84" t="b">
        <v>0</v>
      </c>
    </row>
    <row r="717" spans="1:7" ht="15">
      <c r="A717" s="84" t="s">
        <v>3401</v>
      </c>
      <c r="B717" s="84">
        <v>3</v>
      </c>
      <c r="C717" s="123">
        <v>0.004661084146243238</v>
      </c>
      <c r="D717" s="84" t="s">
        <v>1384</v>
      </c>
      <c r="E717" s="84" t="b">
        <v>0</v>
      </c>
      <c r="F717" s="84" t="b">
        <v>0</v>
      </c>
      <c r="G717" s="84" t="b">
        <v>0</v>
      </c>
    </row>
    <row r="718" spans="1:7" ht="15">
      <c r="A718" s="84" t="s">
        <v>416</v>
      </c>
      <c r="B718" s="84">
        <v>2</v>
      </c>
      <c r="C718" s="123">
        <v>0.0035004502769352564</v>
      </c>
      <c r="D718" s="84" t="s">
        <v>1384</v>
      </c>
      <c r="E718" s="84" t="b">
        <v>0</v>
      </c>
      <c r="F718" s="84" t="b">
        <v>0</v>
      </c>
      <c r="G718" s="84" t="b">
        <v>0</v>
      </c>
    </row>
    <row r="719" spans="1:7" ht="15">
      <c r="A719" s="84" t="s">
        <v>3306</v>
      </c>
      <c r="B719" s="84">
        <v>2</v>
      </c>
      <c r="C719" s="123">
        <v>0.0035004502769352564</v>
      </c>
      <c r="D719" s="84" t="s">
        <v>1384</v>
      </c>
      <c r="E719" s="84" t="b">
        <v>0</v>
      </c>
      <c r="F719" s="84" t="b">
        <v>0</v>
      </c>
      <c r="G719" s="84" t="b">
        <v>0</v>
      </c>
    </row>
    <row r="720" spans="1:7" ht="15">
      <c r="A720" s="84" t="s">
        <v>3498</v>
      </c>
      <c r="B720" s="84">
        <v>2</v>
      </c>
      <c r="C720" s="123">
        <v>0.0035004502769352564</v>
      </c>
      <c r="D720" s="84" t="s">
        <v>1384</v>
      </c>
      <c r="E720" s="84" t="b">
        <v>0</v>
      </c>
      <c r="F720" s="84" t="b">
        <v>0</v>
      </c>
      <c r="G720" s="84" t="b">
        <v>0</v>
      </c>
    </row>
    <row r="721" spans="1:7" ht="15">
      <c r="A721" s="84" t="s">
        <v>3499</v>
      </c>
      <c r="B721" s="84">
        <v>2</v>
      </c>
      <c r="C721" s="123">
        <v>0.0035004502769352564</v>
      </c>
      <c r="D721" s="84" t="s">
        <v>1384</v>
      </c>
      <c r="E721" s="84" t="b">
        <v>0</v>
      </c>
      <c r="F721" s="84" t="b">
        <v>0</v>
      </c>
      <c r="G721" s="84" t="b">
        <v>0</v>
      </c>
    </row>
    <row r="722" spans="1:7" ht="15">
      <c r="A722" s="84" t="s">
        <v>3500</v>
      </c>
      <c r="B722" s="84">
        <v>2</v>
      </c>
      <c r="C722" s="123">
        <v>0.0035004502769352564</v>
      </c>
      <c r="D722" s="84" t="s">
        <v>1384</v>
      </c>
      <c r="E722" s="84" t="b">
        <v>0</v>
      </c>
      <c r="F722" s="84" t="b">
        <v>0</v>
      </c>
      <c r="G722" s="84" t="b">
        <v>0</v>
      </c>
    </row>
    <row r="723" spans="1:7" ht="15">
      <c r="A723" s="84" t="s">
        <v>3422</v>
      </c>
      <c r="B723" s="84">
        <v>2</v>
      </c>
      <c r="C723" s="123">
        <v>0.0035004502769352564</v>
      </c>
      <c r="D723" s="84" t="s">
        <v>1384</v>
      </c>
      <c r="E723" s="84" t="b">
        <v>0</v>
      </c>
      <c r="F723" s="84" t="b">
        <v>0</v>
      </c>
      <c r="G723" s="84" t="b">
        <v>0</v>
      </c>
    </row>
    <row r="724" spans="1:7" ht="15">
      <c r="A724" s="84" t="s">
        <v>3501</v>
      </c>
      <c r="B724" s="84">
        <v>2</v>
      </c>
      <c r="C724" s="123">
        <v>0.0035004502769352564</v>
      </c>
      <c r="D724" s="84" t="s">
        <v>1384</v>
      </c>
      <c r="E724" s="84" t="b">
        <v>0</v>
      </c>
      <c r="F724" s="84" t="b">
        <v>0</v>
      </c>
      <c r="G724" s="84" t="b">
        <v>0</v>
      </c>
    </row>
    <row r="725" spans="1:7" ht="15">
      <c r="A725" s="84" t="s">
        <v>3502</v>
      </c>
      <c r="B725" s="84">
        <v>2</v>
      </c>
      <c r="C725" s="123">
        <v>0.0035004502769352564</v>
      </c>
      <c r="D725" s="84" t="s">
        <v>1384</v>
      </c>
      <c r="E725" s="84" t="b">
        <v>0</v>
      </c>
      <c r="F725" s="84" t="b">
        <v>0</v>
      </c>
      <c r="G725" s="84" t="b">
        <v>0</v>
      </c>
    </row>
    <row r="726" spans="1:7" ht="15">
      <c r="A726" s="84" t="s">
        <v>3351</v>
      </c>
      <c r="B726" s="84">
        <v>2</v>
      </c>
      <c r="C726" s="123">
        <v>0.0035004502769352564</v>
      </c>
      <c r="D726" s="84" t="s">
        <v>1384</v>
      </c>
      <c r="E726" s="84" t="b">
        <v>0</v>
      </c>
      <c r="F726" s="84" t="b">
        <v>0</v>
      </c>
      <c r="G726" s="84" t="b">
        <v>0</v>
      </c>
    </row>
    <row r="727" spans="1:7" ht="15">
      <c r="A727" s="84" t="s">
        <v>3388</v>
      </c>
      <c r="B727" s="84">
        <v>2</v>
      </c>
      <c r="C727" s="123">
        <v>0.0035004502769352564</v>
      </c>
      <c r="D727" s="84" t="s">
        <v>1384</v>
      </c>
      <c r="E727" s="84" t="b">
        <v>0</v>
      </c>
      <c r="F727" s="84" t="b">
        <v>0</v>
      </c>
      <c r="G727" s="84" t="b">
        <v>0</v>
      </c>
    </row>
    <row r="728" spans="1:7" ht="15">
      <c r="A728" s="84" t="s">
        <v>3389</v>
      </c>
      <c r="B728" s="84">
        <v>2</v>
      </c>
      <c r="C728" s="123">
        <v>0.0035004502769352564</v>
      </c>
      <c r="D728" s="84" t="s">
        <v>1384</v>
      </c>
      <c r="E728" s="84" t="b">
        <v>0</v>
      </c>
      <c r="F728" s="84" t="b">
        <v>0</v>
      </c>
      <c r="G728" s="84" t="b">
        <v>0</v>
      </c>
    </row>
    <row r="729" spans="1:7" ht="15">
      <c r="A729" s="84" t="s">
        <v>3326</v>
      </c>
      <c r="B729" s="84">
        <v>2</v>
      </c>
      <c r="C729" s="123">
        <v>0.0035004502769352564</v>
      </c>
      <c r="D729" s="84" t="s">
        <v>1384</v>
      </c>
      <c r="E729" s="84" t="b">
        <v>0</v>
      </c>
      <c r="F729" s="84" t="b">
        <v>0</v>
      </c>
      <c r="G729" s="84" t="b">
        <v>0</v>
      </c>
    </row>
    <row r="730" spans="1:7" ht="15">
      <c r="A730" s="84" t="s">
        <v>3327</v>
      </c>
      <c r="B730" s="84">
        <v>2</v>
      </c>
      <c r="C730" s="123">
        <v>0.0035004502769352564</v>
      </c>
      <c r="D730" s="84" t="s">
        <v>1384</v>
      </c>
      <c r="E730" s="84" t="b">
        <v>0</v>
      </c>
      <c r="F730" s="84" t="b">
        <v>0</v>
      </c>
      <c r="G730" s="84" t="b">
        <v>0</v>
      </c>
    </row>
    <row r="731" spans="1:7" ht="15">
      <c r="A731" s="84" t="s">
        <v>3352</v>
      </c>
      <c r="B731" s="84">
        <v>2</v>
      </c>
      <c r="C731" s="123">
        <v>0.0035004502769352564</v>
      </c>
      <c r="D731" s="84" t="s">
        <v>1384</v>
      </c>
      <c r="E731" s="84" t="b">
        <v>0</v>
      </c>
      <c r="F731" s="84" t="b">
        <v>0</v>
      </c>
      <c r="G731" s="84" t="b">
        <v>0</v>
      </c>
    </row>
    <row r="732" spans="1:7" ht="15">
      <c r="A732" s="84" t="s">
        <v>3353</v>
      </c>
      <c r="B732" s="84">
        <v>2</v>
      </c>
      <c r="C732" s="123">
        <v>0.0035004502769352564</v>
      </c>
      <c r="D732" s="84" t="s">
        <v>1384</v>
      </c>
      <c r="E732" s="84" t="b">
        <v>0</v>
      </c>
      <c r="F732" s="84" t="b">
        <v>0</v>
      </c>
      <c r="G732" s="84" t="b">
        <v>0</v>
      </c>
    </row>
    <row r="733" spans="1:7" ht="15">
      <c r="A733" s="84" t="s">
        <v>3421</v>
      </c>
      <c r="B733" s="84">
        <v>2</v>
      </c>
      <c r="C733" s="123">
        <v>0.0035004502769352564</v>
      </c>
      <c r="D733" s="84" t="s">
        <v>1384</v>
      </c>
      <c r="E733" s="84" t="b">
        <v>1</v>
      </c>
      <c r="F733" s="84" t="b">
        <v>0</v>
      </c>
      <c r="G733" s="84" t="b">
        <v>0</v>
      </c>
    </row>
    <row r="734" spans="1:7" ht="15">
      <c r="A734" s="84" t="s">
        <v>3521</v>
      </c>
      <c r="B734" s="84">
        <v>2</v>
      </c>
      <c r="C734" s="123">
        <v>0.0035004502769352564</v>
      </c>
      <c r="D734" s="84" t="s">
        <v>1384</v>
      </c>
      <c r="E734" s="84" t="b">
        <v>0</v>
      </c>
      <c r="F734" s="84" t="b">
        <v>0</v>
      </c>
      <c r="G734" s="84" t="b">
        <v>0</v>
      </c>
    </row>
    <row r="735" spans="1:7" ht="15">
      <c r="A735" s="84" t="s">
        <v>3522</v>
      </c>
      <c r="B735" s="84">
        <v>2</v>
      </c>
      <c r="C735" s="123">
        <v>0.0035004502769352564</v>
      </c>
      <c r="D735" s="84" t="s">
        <v>1384</v>
      </c>
      <c r="E735" s="84" t="b">
        <v>0</v>
      </c>
      <c r="F735" s="84" t="b">
        <v>0</v>
      </c>
      <c r="G735" s="84" t="b">
        <v>0</v>
      </c>
    </row>
    <row r="736" spans="1:7" ht="15">
      <c r="A736" s="84" t="s">
        <v>2908</v>
      </c>
      <c r="B736" s="84">
        <v>2</v>
      </c>
      <c r="C736" s="123">
        <v>0.0035004502769352564</v>
      </c>
      <c r="D736" s="84" t="s">
        <v>1384</v>
      </c>
      <c r="E736" s="84" t="b">
        <v>0</v>
      </c>
      <c r="F736" s="84" t="b">
        <v>0</v>
      </c>
      <c r="G736" s="84" t="b">
        <v>0</v>
      </c>
    </row>
    <row r="737" spans="1:7" ht="15">
      <c r="A737" s="84" t="s">
        <v>3523</v>
      </c>
      <c r="B737" s="84">
        <v>2</v>
      </c>
      <c r="C737" s="123">
        <v>0.0035004502769352564</v>
      </c>
      <c r="D737" s="84" t="s">
        <v>1384</v>
      </c>
      <c r="E737" s="84" t="b">
        <v>0</v>
      </c>
      <c r="F737" s="84" t="b">
        <v>0</v>
      </c>
      <c r="G737" s="84" t="b">
        <v>0</v>
      </c>
    </row>
    <row r="738" spans="1:7" ht="15">
      <c r="A738" s="84" t="s">
        <v>3516</v>
      </c>
      <c r="B738" s="84">
        <v>2</v>
      </c>
      <c r="C738" s="123">
        <v>0.0035004502769352564</v>
      </c>
      <c r="D738" s="84" t="s">
        <v>1384</v>
      </c>
      <c r="E738" s="84" t="b">
        <v>0</v>
      </c>
      <c r="F738" s="84" t="b">
        <v>0</v>
      </c>
      <c r="G738" s="84" t="b">
        <v>0</v>
      </c>
    </row>
    <row r="739" spans="1:7" ht="15">
      <c r="A739" s="84" t="s">
        <v>3381</v>
      </c>
      <c r="B739" s="84">
        <v>2</v>
      </c>
      <c r="C739" s="123">
        <v>0.0035004502769352564</v>
      </c>
      <c r="D739" s="84" t="s">
        <v>1384</v>
      </c>
      <c r="E739" s="84" t="b">
        <v>0</v>
      </c>
      <c r="F739" s="84" t="b">
        <v>0</v>
      </c>
      <c r="G739" s="84" t="b">
        <v>0</v>
      </c>
    </row>
    <row r="740" spans="1:7" ht="15">
      <c r="A740" s="84" t="s">
        <v>3517</v>
      </c>
      <c r="B740" s="84">
        <v>2</v>
      </c>
      <c r="C740" s="123">
        <v>0.0035004502769352564</v>
      </c>
      <c r="D740" s="84" t="s">
        <v>1384</v>
      </c>
      <c r="E740" s="84" t="b">
        <v>0</v>
      </c>
      <c r="F740" s="84" t="b">
        <v>0</v>
      </c>
      <c r="G740" s="84" t="b">
        <v>0</v>
      </c>
    </row>
    <row r="741" spans="1:7" ht="15">
      <c r="A741" s="84" t="s">
        <v>3518</v>
      </c>
      <c r="B741" s="84">
        <v>2</v>
      </c>
      <c r="C741" s="123">
        <v>0.0035004502769352564</v>
      </c>
      <c r="D741" s="84" t="s">
        <v>1384</v>
      </c>
      <c r="E741" s="84" t="b">
        <v>0</v>
      </c>
      <c r="F741" s="84" t="b">
        <v>0</v>
      </c>
      <c r="G741" s="84" t="b">
        <v>0</v>
      </c>
    </row>
    <row r="742" spans="1:7" ht="15">
      <c r="A742" s="84" t="s">
        <v>3441</v>
      </c>
      <c r="B742" s="84">
        <v>2</v>
      </c>
      <c r="C742" s="123">
        <v>0.0035004502769352564</v>
      </c>
      <c r="D742" s="84" t="s">
        <v>1384</v>
      </c>
      <c r="E742" s="84" t="b">
        <v>0</v>
      </c>
      <c r="F742" s="84" t="b">
        <v>0</v>
      </c>
      <c r="G742" s="84" t="b">
        <v>0</v>
      </c>
    </row>
    <row r="743" spans="1:7" ht="15">
      <c r="A743" s="84" t="s">
        <v>3519</v>
      </c>
      <c r="B743" s="84">
        <v>2</v>
      </c>
      <c r="C743" s="123">
        <v>0.0035004502769352564</v>
      </c>
      <c r="D743" s="84" t="s">
        <v>1384</v>
      </c>
      <c r="E743" s="84" t="b">
        <v>0</v>
      </c>
      <c r="F743" s="84" t="b">
        <v>0</v>
      </c>
      <c r="G743" s="84" t="b">
        <v>0</v>
      </c>
    </row>
    <row r="744" spans="1:7" ht="15">
      <c r="A744" s="84" t="s">
        <v>3324</v>
      </c>
      <c r="B744" s="84">
        <v>2</v>
      </c>
      <c r="C744" s="123">
        <v>0.0035004502769352564</v>
      </c>
      <c r="D744" s="84" t="s">
        <v>1384</v>
      </c>
      <c r="E744" s="84" t="b">
        <v>0</v>
      </c>
      <c r="F744" s="84" t="b">
        <v>0</v>
      </c>
      <c r="G744" s="84" t="b">
        <v>0</v>
      </c>
    </row>
    <row r="745" spans="1:7" ht="15">
      <c r="A745" s="84" t="s">
        <v>3330</v>
      </c>
      <c r="B745" s="84">
        <v>2</v>
      </c>
      <c r="C745" s="123">
        <v>0.0035004502769352564</v>
      </c>
      <c r="D745" s="84" t="s">
        <v>1384</v>
      </c>
      <c r="E745" s="84" t="b">
        <v>0</v>
      </c>
      <c r="F745" s="84" t="b">
        <v>0</v>
      </c>
      <c r="G745" s="84" t="b">
        <v>0</v>
      </c>
    </row>
    <row r="746" spans="1:7" ht="15">
      <c r="A746" s="84" t="s">
        <v>3476</v>
      </c>
      <c r="B746" s="84">
        <v>2</v>
      </c>
      <c r="C746" s="123">
        <v>0.0035004502769352564</v>
      </c>
      <c r="D746" s="84" t="s">
        <v>1384</v>
      </c>
      <c r="E746" s="84" t="b">
        <v>0</v>
      </c>
      <c r="F746" s="84" t="b">
        <v>0</v>
      </c>
      <c r="G746" s="84" t="b">
        <v>0</v>
      </c>
    </row>
    <row r="747" spans="1:7" ht="15">
      <c r="A747" s="84" t="s">
        <v>3477</v>
      </c>
      <c r="B747" s="84">
        <v>2</v>
      </c>
      <c r="C747" s="123">
        <v>0.0035004502769352564</v>
      </c>
      <c r="D747" s="84" t="s">
        <v>1384</v>
      </c>
      <c r="E747" s="84" t="b">
        <v>0</v>
      </c>
      <c r="F747" s="84" t="b">
        <v>0</v>
      </c>
      <c r="G747" s="84" t="b">
        <v>0</v>
      </c>
    </row>
    <row r="748" spans="1:7" ht="15">
      <c r="A748" s="84" t="s">
        <v>3478</v>
      </c>
      <c r="B748" s="84">
        <v>2</v>
      </c>
      <c r="C748" s="123">
        <v>0.0035004502769352564</v>
      </c>
      <c r="D748" s="84" t="s">
        <v>1384</v>
      </c>
      <c r="E748" s="84" t="b">
        <v>0</v>
      </c>
      <c r="F748" s="84" t="b">
        <v>0</v>
      </c>
      <c r="G748" s="84" t="b">
        <v>0</v>
      </c>
    </row>
    <row r="749" spans="1:7" ht="15">
      <c r="A749" s="84" t="s">
        <v>3379</v>
      </c>
      <c r="B749" s="84">
        <v>2</v>
      </c>
      <c r="C749" s="123">
        <v>0.0035004502769352564</v>
      </c>
      <c r="D749" s="84" t="s">
        <v>1384</v>
      </c>
      <c r="E749" s="84" t="b">
        <v>0</v>
      </c>
      <c r="F749" s="84" t="b">
        <v>0</v>
      </c>
      <c r="G749" s="84" t="b">
        <v>0</v>
      </c>
    </row>
    <row r="750" spans="1:7" ht="15">
      <c r="A750" s="84" t="s">
        <v>3331</v>
      </c>
      <c r="B750" s="84">
        <v>2</v>
      </c>
      <c r="C750" s="123">
        <v>0.0035004502769352564</v>
      </c>
      <c r="D750" s="84" t="s">
        <v>1384</v>
      </c>
      <c r="E750" s="84" t="b">
        <v>0</v>
      </c>
      <c r="F750" s="84" t="b">
        <v>0</v>
      </c>
      <c r="G750" s="84" t="b">
        <v>0</v>
      </c>
    </row>
    <row r="751" spans="1:7" ht="15">
      <c r="A751" s="84" t="s">
        <v>3459</v>
      </c>
      <c r="B751" s="84">
        <v>2</v>
      </c>
      <c r="C751" s="123">
        <v>0.0035004502769352564</v>
      </c>
      <c r="D751" s="84" t="s">
        <v>1384</v>
      </c>
      <c r="E751" s="84" t="b">
        <v>0</v>
      </c>
      <c r="F751" s="84" t="b">
        <v>0</v>
      </c>
      <c r="G751" s="84" t="b">
        <v>0</v>
      </c>
    </row>
    <row r="752" spans="1:7" ht="15">
      <c r="A752" s="84" t="s">
        <v>3359</v>
      </c>
      <c r="B752" s="84">
        <v>2</v>
      </c>
      <c r="C752" s="123">
        <v>0.0035004502769352564</v>
      </c>
      <c r="D752" s="84" t="s">
        <v>1384</v>
      </c>
      <c r="E752" s="84" t="b">
        <v>0</v>
      </c>
      <c r="F752" s="84" t="b">
        <v>0</v>
      </c>
      <c r="G752" s="84" t="b">
        <v>0</v>
      </c>
    </row>
    <row r="753" spans="1:7" ht="15">
      <c r="A753" s="84" t="s">
        <v>3460</v>
      </c>
      <c r="B753" s="84">
        <v>2</v>
      </c>
      <c r="C753" s="123">
        <v>0.0035004502769352564</v>
      </c>
      <c r="D753" s="84" t="s">
        <v>1384</v>
      </c>
      <c r="E753" s="84" t="b">
        <v>0</v>
      </c>
      <c r="F753" s="84" t="b">
        <v>0</v>
      </c>
      <c r="G753" s="84" t="b">
        <v>0</v>
      </c>
    </row>
    <row r="754" spans="1:7" ht="15">
      <c r="A754" s="84" t="s">
        <v>2893</v>
      </c>
      <c r="B754" s="84">
        <v>2</v>
      </c>
      <c r="C754" s="123">
        <v>0.0035004502769352564</v>
      </c>
      <c r="D754" s="84" t="s">
        <v>1384</v>
      </c>
      <c r="E754" s="84" t="b">
        <v>0</v>
      </c>
      <c r="F754" s="84" t="b">
        <v>0</v>
      </c>
      <c r="G754" s="84" t="b">
        <v>0</v>
      </c>
    </row>
    <row r="755" spans="1:7" ht="15">
      <c r="A755" s="84" t="s">
        <v>3293</v>
      </c>
      <c r="B755" s="84">
        <v>2</v>
      </c>
      <c r="C755" s="123">
        <v>0.0035004502769352564</v>
      </c>
      <c r="D755" s="84" t="s">
        <v>1384</v>
      </c>
      <c r="E755" s="84" t="b">
        <v>1</v>
      </c>
      <c r="F755" s="84" t="b">
        <v>0</v>
      </c>
      <c r="G755" s="84" t="b">
        <v>0</v>
      </c>
    </row>
    <row r="756" spans="1:7" ht="15">
      <c r="A756" s="84" t="s">
        <v>3426</v>
      </c>
      <c r="B756" s="84">
        <v>2</v>
      </c>
      <c r="C756" s="123">
        <v>0.0035004502769352564</v>
      </c>
      <c r="D756" s="84" t="s">
        <v>1384</v>
      </c>
      <c r="E756" s="84" t="b">
        <v>0</v>
      </c>
      <c r="F756" s="84" t="b">
        <v>0</v>
      </c>
      <c r="G756" s="84" t="b">
        <v>0</v>
      </c>
    </row>
    <row r="757" spans="1:7" ht="15">
      <c r="A757" s="84" t="s">
        <v>3427</v>
      </c>
      <c r="B757" s="84">
        <v>2</v>
      </c>
      <c r="C757" s="123">
        <v>0.0035004502769352564</v>
      </c>
      <c r="D757" s="84" t="s">
        <v>1384</v>
      </c>
      <c r="E757" s="84" t="b">
        <v>0</v>
      </c>
      <c r="F757" s="84" t="b">
        <v>0</v>
      </c>
      <c r="G757" s="84" t="b">
        <v>0</v>
      </c>
    </row>
    <row r="758" spans="1:7" ht="15">
      <c r="A758" s="84" t="s">
        <v>2907</v>
      </c>
      <c r="B758" s="84">
        <v>2</v>
      </c>
      <c r="C758" s="123">
        <v>0.0035004502769352564</v>
      </c>
      <c r="D758" s="84" t="s">
        <v>1384</v>
      </c>
      <c r="E758" s="84" t="b">
        <v>1</v>
      </c>
      <c r="F758" s="84" t="b">
        <v>0</v>
      </c>
      <c r="G758" s="84" t="b">
        <v>0</v>
      </c>
    </row>
    <row r="759" spans="1:7" ht="15">
      <c r="A759" s="84" t="s">
        <v>3503</v>
      </c>
      <c r="B759" s="84">
        <v>2</v>
      </c>
      <c r="C759" s="123">
        <v>0.0035004502769352564</v>
      </c>
      <c r="D759" s="84" t="s">
        <v>1384</v>
      </c>
      <c r="E759" s="84" t="b">
        <v>0</v>
      </c>
      <c r="F759" s="84" t="b">
        <v>0</v>
      </c>
      <c r="G759" s="84" t="b">
        <v>0</v>
      </c>
    </row>
    <row r="760" spans="1:7" ht="15">
      <c r="A760" s="84" t="s">
        <v>3514</v>
      </c>
      <c r="B760" s="84">
        <v>2</v>
      </c>
      <c r="C760" s="123">
        <v>0.0035004502769352564</v>
      </c>
      <c r="D760" s="84" t="s">
        <v>1384</v>
      </c>
      <c r="E760" s="84" t="b">
        <v>0</v>
      </c>
      <c r="F760" s="84" t="b">
        <v>0</v>
      </c>
      <c r="G760" s="84" t="b">
        <v>0</v>
      </c>
    </row>
    <row r="761" spans="1:7" ht="15">
      <c r="A761" s="84" t="s">
        <v>410</v>
      </c>
      <c r="B761" s="84">
        <v>2</v>
      </c>
      <c r="C761" s="123">
        <v>0.0035004502769352564</v>
      </c>
      <c r="D761" s="84" t="s">
        <v>1384</v>
      </c>
      <c r="E761" s="84" t="b">
        <v>0</v>
      </c>
      <c r="F761" s="84" t="b">
        <v>0</v>
      </c>
      <c r="G761" s="84" t="b">
        <v>0</v>
      </c>
    </row>
    <row r="762" spans="1:7" ht="15">
      <c r="A762" s="84" t="s">
        <v>3342</v>
      </c>
      <c r="B762" s="84">
        <v>2</v>
      </c>
      <c r="C762" s="123">
        <v>0.0035004502769352564</v>
      </c>
      <c r="D762" s="84" t="s">
        <v>1384</v>
      </c>
      <c r="E762" s="84" t="b">
        <v>0</v>
      </c>
      <c r="F762" s="84" t="b">
        <v>0</v>
      </c>
      <c r="G762" s="84" t="b">
        <v>0</v>
      </c>
    </row>
    <row r="763" spans="1:7" ht="15">
      <c r="A763" s="84" t="s">
        <v>3439</v>
      </c>
      <c r="B763" s="84">
        <v>2</v>
      </c>
      <c r="C763" s="123">
        <v>0.0035004502769352564</v>
      </c>
      <c r="D763" s="84" t="s">
        <v>1384</v>
      </c>
      <c r="E763" s="84" t="b">
        <v>0</v>
      </c>
      <c r="F763" s="84" t="b">
        <v>0</v>
      </c>
      <c r="G763" s="84" t="b">
        <v>0</v>
      </c>
    </row>
    <row r="764" spans="1:7" ht="15">
      <c r="A764" s="84" t="s">
        <v>3515</v>
      </c>
      <c r="B764" s="84">
        <v>2</v>
      </c>
      <c r="C764" s="123">
        <v>0.004172392231542358</v>
      </c>
      <c r="D764" s="84" t="s">
        <v>1384</v>
      </c>
      <c r="E764" s="84" t="b">
        <v>0</v>
      </c>
      <c r="F764" s="84" t="b">
        <v>0</v>
      </c>
      <c r="G764" s="84" t="b">
        <v>0</v>
      </c>
    </row>
    <row r="765" spans="1:7" ht="15">
      <c r="A765" s="84" t="s">
        <v>3428</v>
      </c>
      <c r="B765" s="84">
        <v>2</v>
      </c>
      <c r="C765" s="123">
        <v>0.004172392231542358</v>
      </c>
      <c r="D765" s="84" t="s">
        <v>1384</v>
      </c>
      <c r="E765" s="84" t="b">
        <v>0</v>
      </c>
      <c r="F765" s="84" t="b">
        <v>0</v>
      </c>
      <c r="G765" s="84" t="b">
        <v>0</v>
      </c>
    </row>
    <row r="766" spans="1:7" ht="15">
      <c r="A766" s="84" t="s">
        <v>3429</v>
      </c>
      <c r="B766" s="84">
        <v>2</v>
      </c>
      <c r="C766" s="123">
        <v>0.0035004502769352564</v>
      </c>
      <c r="D766" s="84" t="s">
        <v>1384</v>
      </c>
      <c r="E766" s="84" t="b">
        <v>0</v>
      </c>
      <c r="F766" s="84" t="b">
        <v>0</v>
      </c>
      <c r="G766" s="84" t="b">
        <v>0</v>
      </c>
    </row>
    <row r="767" spans="1:7" ht="15">
      <c r="A767" s="84" t="s">
        <v>3292</v>
      </c>
      <c r="B767" s="84">
        <v>2</v>
      </c>
      <c r="C767" s="123">
        <v>0.0035004502769352564</v>
      </c>
      <c r="D767" s="84" t="s">
        <v>1384</v>
      </c>
      <c r="E767" s="84" t="b">
        <v>0</v>
      </c>
      <c r="F767" s="84" t="b">
        <v>0</v>
      </c>
      <c r="G767" s="84" t="b">
        <v>0</v>
      </c>
    </row>
    <row r="768" spans="1:7" ht="15">
      <c r="A768" s="84" t="s">
        <v>3456</v>
      </c>
      <c r="B768" s="84">
        <v>2</v>
      </c>
      <c r="C768" s="123">
        <v>0.0035004502769352564</v>
      </c>
      <c r="D768" s="84" t="s">
        <v>1384</v>
      </c>
      <c r="E768" s="84" t="b">
        <v>0</v>
      </c>
      <c r="F768" s="84" t="b">
        <v>0</v>
      </c>
      <c r="G768" s="84" t="b">
        <v>0</v>
      </c>
    </row>
    <row r="769" spans="1:7" ht="15">
      <c r="A769" s="84" t="s">
        <v>3457</v>
      </c>
      <c r="B769" s="84">
        <v>2</v>
      </c>
      <c r="C769" s="123">
        <v>0.0035004502769352564</v>
      </c>
      <c r="D769" s="84" t="s">
        <v>1384</v>
      </c>
      <c r="E769" s="84" t="b">
        <v>0</v>
      </c>
      <c r="F769" s="84" t="b">
        <v>0</v>
      </c>
      <c r="G769" s="84" t="b">
        <v>0</v>
      </c>
    </row>
    <row r="770" spans="1:7" ht="15">
      <c r="A770" s="84" t="s">
        <v>3597</v>
      </c>
      <c r="B770" s="84">
        <v>2</v>
      </c>
      <c r="C770" s="123">
        <v>0.0035004502769352564</v>
      </c>
      <c r="D770" s="84" t="s">
        <v>1384</v>
      </c>
      <c r="E770" s="84" t="b">
        <v>0</v>
      </c>
      <c r="F770" s="84" t="b">
        <v>0</v>
      </c>
      <c r="G770" s="84" t="b">
        <v>0</v>
      </c>
    </row>
    <row r="771" spans="1:7" ht="15">
      <c r="A771" s="84" t="s">
        <v>3598</v>
      </c>
      <c r="B771" s="84">
        <v>2</v>
      </c>
      <c r="C771" s="123">
        <v>0.0035004502769352564</v>
      </c>
      <c r="D771" s="84" t="s">
        <v>1384</v>
      </c>
      <c r="E771" s="84" t="b">
        <v>0</v>
      </c>
      <c r="F771" s="84" t="b">
        <v>0</v>
      </c>
      <c r="G771" s="84" t="b">
        <v>0</v>
      </c>
    </row>
    <row r="772" spans="1:7" ht="15">
      <c r="A772" s="84" t="s">
        <v>3599</v>
      </c>
      <c r="B772" s="84">
        <v>2</v>
      </c>
      <c r="C772" s="123">
        <v>0.0035004502769352564</v>
      </c>
      <c r="D772" s="84" t="s">
        <v>1384</v>
      </c>
      <c r="E772" s="84" t="b">
        <v>0</v>
      </c>
      <c r="F772" s="84" t="b">
        <v>0</v>
      </c>
      <c r="G772" s="84" t="b">
        <v>0</v>
      </c>
    </row>
    <row r="773" spans="1:7" ht="15">
      <c r="A773" s="84" t="s">
        <v>3600</v>
      </c>
      <c r="B773" s="84">
        <v>2</v>
      </c>
      <c r="C773" s="123">
        <v>0.0035004502769352564</v>
      </c>
      <c r="D773" s="84" t="s">
        <v>1384</v>
      </c>
      <c r="E773" s="84" t="b">
        <v>0</v>
      </c>
      <c r="F773" s="84" t="b">
        <v>0</v>
      </c>
      <c r="G773" s="84" t="b">
        <v>0</v>
      </c>
    </row>
    <row r="774" spans="1:7" ht="15">
      <c r="A774" s="84" t="s">
        <v>3601</v>
      </c>
      <c r="B774" s="84">
        <v>2</v>
      </c>
      <c r="C774" s="123">
        <v>0.0035004502769352564</v>
      </c>
      <c r="D774" s="84" t="s">
        <v>1384</v>
      </c>
      <c r="E774" s="84" t="b">
        <v>0</v>
      </c>
      <c r="F774" s="84" t="b">
        <v>0</v>
      </c>
      <c r="G774" s="84" t="b">
        <v>0</v>
      </c>
    </row>
    <row r="775" spans="1:7" ht="15">
      <c r="A775" s="84" t="s">
        <v>3350</v>
      </c>
      <c r="B775" s="84">
        <v>2</v>
      </c>
      <c r="C775" s="123">
        <v>0.0035004502769352564</v>
      </c>
      <c r="D775" s="84" t="s">
        <v>1384</v>
      </c>
      <c r="E775" s="84" t="b">
        <v>1</v>
      </c>
      <c r="F775" s="84" t="b">
        <v>0</v>
      </c>
      <c r="G775" s="84" t="b">
        <v>0</v>
      </c>
    </row>
    <row r="776" spans="1:7" ht="15">
      <c r="A776" s="84" t="s">
        <v>3387</v>
      </c>
      <c r="B776" s="84">
        <v>2</v>
      </c>
      <c r="C776" s="123">
        <v>0.0035004502769352564</v>
      </c>
      <c r="D776" s="84" t="s">
        <v>1384</v>
      </c>
      <c r="E776" s="84" t="b">
        <v>0</v>
      </c>
      <c r="F776" s="84" t="b">
        <v>0</v>
      </c>
      <c r="G776" s="84" t="b">
        <v>0</v>
      </c>
    </row>
    <row r="777" spans="1:7" ht="15">
      <c r="A777" s="84" t="s">
        <v>3602</v>
      </c>
      <c r="B777" s="84">
        <v>2</v>
      </c>
      <c r="C777" s="123">
        <v>0.0035004502769352564</v>
      </c>
      <c r="D777" s="84" t="s">
        <v>1384</v>
      </c>
      <c r="E777" s="84" t="b">
        <v>0</v>
      </c>
      <c r="F777" s="84" t="b">
        <v>0</v>
      </c>
      <c r="G777" s="84" t="b">
        <v>0</v>
      </c>
    </row>
    <row r="778" spans="1:7" ht="15">
      <c r="A778" s="84" t="s">
        <v>3603</v>
      </c>
      <c r="B778" s="84">
        <v>2</v>
      </c>
      <c r="C778" s="123">
        <v>0.0035004502769352564</v>
      </c>
      <c r="D778" s="84" t="s">
        <v>1384</v>
      </c>
      <c r="E778" s="84" t="b">
        <v>0</v>
      </c>
      <c r="F778" s="84" t="b">
        <v>0</v>
      </c>
      <c r="G778" s="84" t="b">
        <v>0</v>
      </c>
    </row>
    <row r="779" spans="1:7" ht="15">
      <c r="A779" s="84" t="s">
        <v>3573</v>
      </c>
      <c r="B779" s="84">
        <v>2</v>
      </c>
      <c r="C779" s="123">
        <v>0.0035004502769352564</v>
      </c>
      <c r="D779" s="84" t="s">
        <v>1384</v>
      </c>
      <c r="E779" s="84" t="b">
        <v>0</v>
      </c>
      <c r="F779" s="84" t="b">
        <v>0</v>
      </c>
      <c r="G779" s="84" t="b">
        <v>0</v>
      </c>
    </row>
    <row r="780" spans="1:7" ht="15">
      <c r="A780" s="84" t="s">
        <v>3581</v>
      </c>
      <c r="B780" s="84">
        <v>2</v>
      </c>
      <c r="C780" s="123">
        <v>0.0035004502769352564</v>
      </c>
      <c r="D780" s="84" t="s">
        <v>1384</v>
      </c>
      <c r="E780" s="84" t="b">
        <v>0</v>
      </c>
      <c r="F780" s="84" t="b">
        <v>0</v>
      </c>
      <c r="G780" s="84" t="b">
        <v>0</v>
      </c>
    </row>
    <row r="781" spans="1:7" ht="15">
      <c r="A781" s="84" t="s">
        <v>3455</v>
      </c>
      <c r="B781" s="84">
        <v>2</v>
      </c>
      <c r="C781" s="123">
        <v>0.0035004502769352564</v>
      </c>
      <c r="D781" s="84" t="s">
        <v>1384</v>
      </c>
      <c r="E781" s="84" t="b">
        <v>0</v>
      </c>
      <c r="F781" s="84" t="b">
        <v>0</v>
      </c>
      <c r="G781" s="84" t="b">
        <v>0</v>
      </c>
    </row>
    <row r="782" spans="1:7" ht="15">
      <c r="A782" s="84" t="s">
        <v>3465</v>
      </c>
      <c r="B782" s="84">
        <v>2</v>
      </c>
      <c r="C782" s="123">
        <v>0.0035004502769352564</v>
      </c>
      <c r="D782" s="84" t="s">
        <v>1384</v>
      </c>
      <c r="E782" s="84" t="b">
        <v>0</v>
      </c>
      <c r="F782" s="84" t="b">
        <v>0</v>
      </c>
      <c r="G782" s="84" t="b">
        <v>0</v>
      </c>
    </row>
    <row r="783" spans="1:7" ht="15">
      <c r="A783" s="84" t="s">
        <v>3466</v>
      </c>
      <c r="B783" s="84">
        <v>2</v>
      </c>
      <c r="C783" s="123">
        <v>0.0035004502769352564</v>
      </c>
      <c r="D783" s="84" t="s">
        <v>1384</v>
      </c>
      <c r="E783" s="84" t="b">
        <v>0</v>
      </c>
      <c r="F783" s="84" t="b">
        <v>0</v>
      </c>
      <c r="G783" s="84" t="b">
        <v>0</v>
      </c>
    </row>
    <row r="784" spans="1:7" ht="15">
      <c r="A784" s="84" t="s">
        <v>3312</v>
      </c>
      <c r="B784" s="84">
        <v>2</v>
      </c>
      <c r="C784" s="123">
        <v>0.0035004502769352564</v>
      </c>
      <c r="D784" s="84" t="s">
        <v>1384</v>
      </c>
      <c r="E784" s="84" t="b">
        <v>0</v>
      </c>
      <c r="F784" s="84" t="b">
        <v>0</v>
      </c>
      <c r="G784" s="84" t="b">
        <v>0</v>
      </c>
    </row>
    <row r="785" spans="1:7" ht="15">
      <c r="A785" s="84" t="s">
        <v>3467</v>
      </c>
      <c r="B785" s="84">
        <v>2</v>
      </c>
      <c r="C785" s="123">
        <v>0.0035004502769352564</v>
      </c>
      <c r="D785" s="84" t="s">
        <v>1384</v>
      </c>
      <c r="E785" s="84" t="b">
        <v>0</v>
      </c>
      <c r="F785" s="84" t="b">
        <v>0</v>
      </c>
      <c r="G785" s="84" t="b">
        <v>0</v>
      </c>
    </row>
    <row r="786" spans="1:7" ht="15">
      <c r="A786" s="84" t="s">
        <v>3468</v>
      </c>
      <c r="B786" s="84">
        <v>2</v>
      </c>
      <c r="C786" s="123">
        <v>0.0035004502769352564</v>
      </c>
      <c r="D786" s="84" t="s">
        <v>1384</v>
      </c>
      <c r="E786" s="84" t="b">
        <v>1</v>
      </c>
      <c r="F786" s="84" t="b">
        <v>0</v>
      </c>
      <c r="G786" s="84" t="b">
        <v>0</v>
      </c>
    </row>
    <row r="787" spans="1:7" ht="15">
      <c r="A787" s="84" t="s">
        <v>3469</v>
      </c>
      <c r="B787" s="84">
        <v>2</v>
      </c>
      <c r="C787" s="123">
        <v>0.0035004502769352564</v>
      </c>
      <c r="D787" s="84" t="s">
        <v>1384</v>
      </c>
      <c r="E787" s="84" t="b">
        <v>0</v>
      </c>
      <c r="F787" s="84" t="b">
        <v>0</v>
      </c>
      <c r="G787" s="84" t="b">
        <v>0</v>
      </c>
    </row>
    <row r="788" spans="1:7" ht="15">
      <c r="A788" s="84" t="s">
        <v>3470</v>
      </c>
      <c r="B788" s="84">
        <v>2</v>
      </c>
      <c r="C788" s="123">
        <v>0.0035004502769352564</v>
      </c>
      <c r="D788" s="84" t="s">
        <v>1384</v>
      </c>
      <c r="E788" s="84" t="b">
        <v>0</v>
      </c>
      <c r="F788" s="84" t="b">
        <v>0</v>
      </c>
      <c r="G788" s="84" t="b">
        <v>0</v>
      </c>
    </row>
    <row r="789" spans="1:7" ht="15">
      <c r="A789" s="84" t="s">
        <v>3471</v>
      </c>
      <c r="B789" s="84">
        <v>2</v>
      </c>
      <c r="C789" s="123">
        <v>0.0035004502769352564</v>
      </c>
      <c r="D789" s="84" t="s">
        <v>1384</v>
      </c>
      <c r="E789" s="84" t="b">
        <v>0</v>
      </c>
      <c r="F789" s="84" t="b">
        <v>0</v>
      </c>
      <c r="G789" s="84" t="b">
        <v>0</v>
      </c>
    </row>
    <row r="790" spans="1:7" ht="15">
      <c r="A790" s="84" t="s">
        <v>280</v>
      </c>
      <c r="B790" s="84">
        <v>2</v>
      </c>
      <c r="C790" s="123">
        <v>0.0035004502769352564</v>
      </c>
      <c r="D790" s="84" t="s">
        <v>1384</v>
      </c>
      <c r="E790" s="84" t="b">
        <v>0</v>
      </c>
      <c r="F790" s="84" t="b">
        <v>0</v>
      </c>
      <c r="G790" s="84" t="b">
        <v>0</v>
      </c>
    </row>
    <row r="791" spans="1:7" ht="15">
      <c r="A791" s="84" t="s">
        <v>380</v>
      </c>
      <c r="B791" s="84">
        <v>19</v>
      </c>
      <c r="C791" s="123">
        <v>0.002525529608075586</v>
      </c>
      <c r="D791" s="84" t="s">
        <v>2752</v>
      </c>
      <c r="E791" s="84" t="b">
        <v>0</v>
      </c>
      <c r="F791" s="84" t="b">
        <v>0</v>
      </c>
      <c r="G791" s="84" t="b">
        <v>0</v>
      </c>
    </row>
    <row r="792" spans="1:7" ht="15">
      <c r="A792" s="84" t="s">
        <v>2875</v>
      </c>
      <c r="B792" s="84">
        <v>19</v>
      </c>
      <c r="C792" s="123">
        <v>0.002525529608075586</v>
      </c>
      <c r="D792" s="84" t="s">
        <v>2752</v>
      </c>
      <c r="E792" s="84" t="b">
        <v>0</v>
      </c>
      <c r="F792" s="84" t="b">
        <v>0</v>
      </c>
      <c r="G792" s="84" t="b">
        <v>0</v>
      </c>
    </row>
    <row r="793" spans="1:7" ht="15">
      <c r="A793" s="84" t="s">
        <v>292</v>
      </c>
      <c r="B793" s="84">
        <v>18</v>
      </c>
      <c r="C793" s="123">
        <v>0.003685144383336508</v>
      </c>
      <c r="D793" s="84" t="s">
        <v>2752</v>
      </c>
      <c r="E793" s="84" t="b">
        <v>0</v>
      </c>
      <c r="F793" s="84" t="b">
        <v>0</v>
      </c>
      <c r="G793" s="84" t="b">
        <v>0</v>
      </c>
    </row>
    <row r="794" spans="1:7" ht="15">
      <c r="A794" s="84" t="s">
        <v>2889</v>
      </c>
      <c r="B794" s="84">
        <v>15</v>
      </c>
      <c r="C794" s="123">
        <v>0.006703120902671469</v>
      </c>
      <c r="D794" s="84" t="s">
        <v>2752</v>
      </c>
      <c r="E794" s="84" t="b">
        <v>0</v>
      </c>
      <c r="F794" s="84" t="b">
        <v>0</v>
      </c>
      <c r="G794" s="84" t="b">
        <v>0</v>
      </c>
    </row>
    <row r="795" spans="1:7" ht="15">
      <c r="A795" s="84" t="s">
        <v>2876</v>
      </c>
      <c r="B795" s="84">
        <v>13</v>
      </c>
      <c r="C795" s="123">
        <v>0.009662063097620268</v>
      </c>
      <c r="D795" s="84" t="s">
        <v>2752</v>
      </c>
      <c r="E795" s="84" t="b">
        <v>0</v>
      </c>
      <c r="F795" s="84" t="b">
        <v>0</v>
      </c>
      <c r="G795" s="84" t="b">
        <v>0</v>
      </c>
    </row>
    <row r="796" spans="1:7" ht="15">
      <c r="A796" s="84" t="s">
        <v>381</v>
      </c>
      <c r="B796" s="84">
        <v>13</v>
      </c>
      <c r="C796" s="123">
        <v>0.008280083338079733</v>
      </c>
      <c r="D796" s="84" t="s">
        <v>2752</v>
      </c>
      <c r="E796" s="84" t="b">
        <v>0</v>
      </c>
      <c r="F796" s="84" t="b">
        <v>0</v>
      </c>
      <c r="G796" s="84" t="b">
        <v>0</v>
      </c>
    </row>
    <row r="797" spans="1:7" ht="15">
      <c r="A797" s="84" t="s">
        <v>2890</v>
      </c>
      <c r="B797" s="84">
        <v>11</v>
      </c>
      <c r="C797" s="123">
        <v>0.009446766682974422</v>
      </c>
      <c r="D797" s="84" t="s">
        <v>2752</v>
      </c>
      <c r="E797" s="84" t="b">
        <v>1</v>
      </c>
      <c r="F797" s="84" t="b">
        <v>0</v>
      </c>
      <c r="G797" s="84" t="b">
        <v>0</v>
      </c>
    </row>
    <row r="798" spans="1:7" ht="15">
      <c r="A798" s="84" t="s">
        <v>2891</v>
      </c>
      <c r="B798" s="84">
        <v>11</v>
      </c>
      <c r="C798" s="123">
        <v>0.009446766682974422</v>
      </c>
      <c r="D798" s="84" t="s">
        <v>2752</v>
      </c>
      <c r="E798" s="84" t="b">
        <v>0</v>
      </c>
      <c r="F798" s="84" t="b">
        <v>0</v>
      </c>
      <c r="G798" s="84" t="b">
        <v>0</v>
      </c>
    </row>
    <row r="799" spans="1:7" ht="15">
      <c r="A799" s="84" t="s">
        <v>2892</v>
      </c>
      <c r="B799" s="84">
        <v>10</v>
      </c>
      <c r="C799" s="123">
        <v>0.009853801062199366</v>
      </c>
      <c r="D799" s="84" t="s">
        <v>2752</v>
      </c>
      <c r="E799" s="84" t="b">
        <v>0</v>
      </c>
      <c r="F799" s="84" t="b">
        <v>0</v>
      </c>
      <c r="G799" s="84" t="b">
        <v>0</v>
      </c>
    </row>
    <row r="800" spans="1:7" ht="15">
      <c r="A800" s="84" t="s">
        <v>2893</v>
      </c>
      <c r="B800" s="84">
        <v>10</v>
      </c>
      <c r="C800" s="123">
        <v>0.009853801062199366</v>
      </c>
      <c r="D800" s="84" t="s">
        <v>2752</v>
      </c>
      <c r="E800" s="84" t="b">
        <v>0</v>
      </c>
      <c r="F800" s="84" t="b">
        <v>0</v>
      </c>
      <c r="G800" s="84" t="b">
        <v>0</v>
      </c>
    </row>
    <row r="801" spans="1:7" ht="15">
      <c r="A801" s="84" t="s">
        <v>3282</v>
      </c>
      <c r="B801" s="84">
        <v>10</v>
      </c>
      <c r="C801" s="123">
        <v>0.009853801062199366</v>
      </c>
      <c r="D801" s="84" t="s">
        <v>2752</v>
      </c>
      <c r="E801" s="84" t="b">
        <v>0</v>
      </c>
      <c r="F801" s="84" t="b">
        <v>0</v>
      </c>
      <c r="G801" s="84" t="b">
        <v>0</v>
      </c>
    </row>
    <row r="802" spans="1:7" ht="15">
      <c r="A802" s="84" t="s">
        <v>3287</v>
      </c>
      <c r="B802" s="84">
        <v>8</v>
      </c>
      <c r="C802" s="123">
        <v>0.01025392801815231</v>
      </c>
      <c r="D802" s="84" t="s">
        <v>2752</v>
      </c>
      <c r="E802" s="84" t="b">
        <v>0</v>
      </c>
      <c r="F802" s="84" t="b">
        <v>0</v>
      </c>
      <c r="G802" s="84" t="b">
        <v>0</v>
      </c>
    </row>
    <row r="803" spans="1:7" ht="15">
      <c r="A803" s="84" t="s">
        <v>3292</v>
      </c>
      <c r="B803" s="84">
        <v>5</v>
      </c>
      <c r="C803" s="123">
        <v>0.00952980566357646</v>
      </c>
      <c r="D803" s="84" t="s">
        <v>2752</v>
      </c>
      <c r="E803" s="84" t="b">
        <v>0</v>
      </c>
      <c r="F803" s="84" t="b">
        <v>0</v>
      </c>
      <c r="G803" s="84" t="b">
        <v>0</v>
      </c>
    </row>
    <row r="804" spans="1:7" ht="15">
      <c r="A804" s="84" t="s">
        <v>3285</v>
      </c>
      <c r="B804" s="84">
        <v>5</v>
      </c>
      <c r="C804" s="123">
        <v>0.00952980566357646</v>
      </c>
      <c r="D804" s="84" t="s">
        <v>2752</v>
      </c>
      <c r="E804" s="84" t="b">
        <v>0</v>
      </c>
      <c r="F804" s="84" t="b">
        <v>0</v>
      </c>
      <c r="G804" s="84" t="b">
        <v>0</v>
      </c>
    </row>
    <row r="805" spans="1:7" ht="15">
      <c r="A805" s="84" t="s">
        <v>3333</v>
      </c>
      <c r="B805" s="84">
        <v>5</v>
      </c>
      <c r="C805" s="123">
        <v>0.00952980566357646</v>
      </c>
      <c r="D805" s="84" t="s">
        <v>2752</v>
      </c>
      <c r="E805" s="84" t="b">
        <v>0</v>
      </c>
      <c r="F805" s="84" t="b">
        <v>0</v>
      </c>
      <c r="G805" s="84" t="b">
        <v>0</v>
      </c>
    </row>
    <row r="806" spans="1:7" ht="15">
      <c r="A806" s="84" t="s">
        <v>3334</v>
      </c>
      <c r="B806" s="84">
        <v>5</v>
      </c>
      <c r="C806" s="123">
        <v>0.00952980566357646</v>
      </c>
      <c r="D806" s="84" t="s">
        <v>2752</v>
      </c>
      <c r="E806" s="84" t="b">
        <v>0</v>
      </c>
      <c r="F806" s="84" t="b">
        <v>0</v>
      </c>
      <c r="G806" s="84" t="b">
        <v>0</v>
      </c>
    </row>
    <row r="807" spans="1:7" ht="15">
      <c r="A807" s="84" t="s">
        <v>2885</v>
      </c>
      <c r="B807" s="84">
        <v>4</v>
      </c>
      <c r="C807" s="123">
        <v>0.008809288115057577</v>
      </c>
      <c r="D807" s="84" t="s">
        <v>2752</v>
      </c>
      <c r="E807" s="84" t="b">
        <v>0</v>
      </c>
      <c r="F807" s="84" t="b">
        <v>0</v>
      </c>
      <c r="G807" s="84" t="b">
        <v>0</v>
      </c>
    </row>
    <row r="808" spans="1:7" ht="15">
      <c r="A808" s="84" t="s">
        <v>3329</v>
      </c>
      <c r="B808" s="84">
        <v>4</v>
      </c>
      <c r="C808" s="123">
        <v>0.008809288115057577</v>
      </c>
      <c r="D808" s="84" t="s">
        <v>2752</v>
      </c>
      <c r="E808" s="84" t="b">
        <v>0</v>
      </c>
      <c r="F808" s="84" t="b">
        <v>0</v>
      </c>
      <c r="G808" s="84" t="b">
        <v>0</v>
      </c>
    </row>
    <row r="809" spans="1:7" ht="15">
      <c r="A809" s="84" t="s">
        <v>3314</v>
      </c>
      <c r="B809" s="84">
        <v>4</v>
      </c>
      <c r="C809" s="123">
        <v>0.008809288115057577</v>
      </c>
      <c r="D809" s="84" t="s">
        <v>2752</v>
      </c>
      <c r="E809" s="84" t="b">
        <v>0</v>
      </c>
      <c r="F809" s="84" t="b">
        <v>0</v>
      </c>
      <c r="G809" s="84" t="b">
        <v>0</v>
      </c>
    </row>
    <row r="810" spans="1:7" ht="15">
      <c r="A810" s="84" t="s">
        <v>2882</v>
      </c>
      <c r="B810" s="84">
        <v>3</v>
      </c>
      <c r="C810" s="123">
        <v>0.007753193027653733</v>
      </c>
      <c r="D810" s="84" t="s">
        <v>2752</v>
      </c>
      <c r="E810" s="84" t="b">
        <v>0</v>
      </c>
      <c r="F810" s="84" t="b">
        <v>0</v>
      </c>
      <c r="G810" s="84" t="b">
        <v>0</v>
      </c>
    </row>
    <row r="811" spans="1:7" ht="15">
      <c r="A811" s="84" t="s">
        <v>3335</v>
      </c>
      <c r="B811" s="84">
        <v>3</v>
      </c>
      <c r="C811" s="123">
        <v>0.007753193027653733</v>
      </c>
      <c r="D811" s="84" t="s">
        <v>2752</v>
      </c>
      <c r="E811" s="84" t="b">
        <v>0</v>
      </c>
      <c r="F811" s="84" t="b">
        <v>0</v>
      </c>
      <c r="G811" s="84" t="b">
        <v>0</v>
      </c>
    </row>
    <row r="812" spans="1:7" ht="15">
      <c r="A812" s="84" t="s">
        <v>3336</v>
      </c>
      <c r="B812" s="84">
        <v>3</v>
      </c>
      <c r="C812" s="123">
        <v>0.007753193027653733</v>
      </c>
      <c r="D812" s="84" t="s">
        <v>2752</v>
      </c>
      <c r="E812" s="84" t="b">
        <v>0</v>
      </c>
      <c r="F812" s="84" t="b">
        <v>0</v>
      </c>
      <c r="G812" s="84" t="b">
        <v>0</v>
      </c>
    </row>
    <row r="813" spans="1:7" ht="15">
      <c r="A813" s="84" t="s">
        <v>3304</v>
      </c>
      <c r="B813" s="84">
        <v>3</v>
      </c>
      <c r="C813" s="123">
        <v>0.007753193027653733</v>
      </c>
      <c r="D813" s="84" t="s">
        <v>2752</v>
      </c>
      <c r="E813" s="84" t="b">
        <v>0</v>
      </c>
      <c r="F813" s="84" t="b">
        <v>0</v>
      </c>
      <c r="G813" s="84" t="b">
        <v>0</v>
      </c>
    </row>
    <row r="814" spans="1:7" ht="15">
      <c r="A814" s="84" t="s">
        <v>3305</v>
      </c>
      <c r="B814" s="84">
        <v>3</v>
      </c>
      <c r="C814" s="123">
        <v>0.007753193027653733</v>
      </c>
      <c r="D814" s="84" t="s">
        <v>2752</v>
      </c>
      <c r="E814" s="84" t="b">
        <v>0</v>
      </c>
      <c r="F814" s="84" t="b">
        <v>0</v>
      </c>
      <c r="G814" s="84" t="b">
        <v>0</v>
      </c>
    </row>
    <row r="815" spans="1:7" ht="15">
      <c r="A815" s="84" t="s">
        <v>2914</v>
      </c>
      <c r="B815" s="84">
        <v>3</v>
      </c>
      <c r="C815" s="123">
        <v>0.007753193027653733</v>
      </c>
      <c r="D815" s="84" t="s">
        <v>2752</v>
      </c>
      <c r="E815" s="84" t="b">
        <v>1</v>
      </c>
      <c r="F815" s="84" t="b">
        <v>0</v>
      </c>
      <c r="G815" s="84" t="b">
        <v>0</v>
      </c>
    </row>
    <row r="816" spans="1:7" ht="15">
      <c r="A816" s="84" t="s">
        <v>3361</v>
      </c>
      <c r="B816" s="84">
        <v>3</v>
      </c>
      <c r="C816" s="123">
        <v>0.007753193027653733</v>
      </c>
      <c r="D816" s="84" t="s">
        <v>2752</v>
      </c>
      <c r="E816" s="84" t="b">
        <v>0</v>
      </c>
      <c r="F816" s="84" t="b">
        <v>0</v>
      </c>
      <c r="G816" s="84" t="b">
        <v>0</v>
      </c>
    </row>
    <row r="817" spans="1:7" ht="15">
      <c r="A817" s="84" t="s">
        <v>3328</v>
      </c>
      <c r="B817" s="84">
        <v>3</v>
      </c>
      <c r="C817" s="123">
        <v>0.007753193027653733</v>
      </c>
      <c r="D817" s="84" t="s">
        <v>2752</v>
      </c>
      <c r="E817" s="84" t="b">
        <v>1</v>
      </c>
      <c r="F817" s="84" t="b">
        <v>0</v>
      </c>
      <c r="G817" s="84" t="b">
        <v>0</v>
      </c>
    </row>
    <row r="818" spans="1:7" ht="15">
      <c r="A818" s="84" t="s">
        <v>3355</v>
      </c>
      <c r="B818" s="84">
        <v>3</v>
      </c>
      <c r="C818" s="123">
        <v>0.007753193027653733</v>
      </c>
      <c r="D818" s="84" t="s">
        <v>2752</v>
      </c>
      <c r="E818" s="84" t="b">
        <v>0</v>
      </c>
      <c r="F818" s="84" t="b">
        <v>0</v>
      </c>
      <c r="G818" s="84" t="b">
        <v>0</v>
      </c>
    </row>
    <row r="819" spans="1:7" ht="15">
      <c r="A819" s="84" t="s">
        <v>3340</v>
      </c>
      <c r="B819" s="84">
        <v>2</v>
      </c>
      <c r="C819" s="123">
        <v>0.0062458061105194985</v>
      </c>
      <c r="D819" s="84" t="s">
        <v>2752</v>
      </c>
      <c r="E819" s="84" t="b">
        <v>0</v>
      </c>
      <c r="F819" s="84" t="b">
        <v>0</v>
      </c>
      <c r="G819" s="84" t="b">
        <v>0</v>
      </c>
    </row>
    <row r="820" spans="1:7" ht="15">
      <c r="A820" s="84" t="s">
        <v>3479</v>
      </c>
      <c r="B820" s="84">
        <v>2</v>
      </c>
      <c r="C820" s="123">
        <v>0.0062458061105194985</v>
      </c>
      <c r="D820" s="84" t="s">
        <v>2752</v>
      </c>
      <c r="E820" s="84" t="b">
        <v>0</v>
      </c>
      <c r="F820" s="84" t="b">
        <v>0</v>
      </c>
      <c r="G820" s="84" t="b">
        <v>0</v>
      </c>
    </row>
    <row r="821" spans="1:7" ht="15">
      <c r="A821" s="84" t="s">
        <v>3373</v>
      </c>
      <c r="B821" s="84">
        <v>2</v>
      </c>
      <c r="C821" s="123">
        <v>0.0062458061105194985</v>
      </c>
      <c r="D821" s="84" t="s">
        <v>2752</v>
      </c>
      <c r="E821" s="84" t="b">
        <v>0</v>
      </c>
      <c r="F821" s="84" t="b">
        <v>0</v>
      </c>
      <c r="G821" s="84" t="b">
        <v>0</v>
      </c>
    </row>
    <row r="822" spans="1:7" ht="15">
      <c r="A822" s="84" t="s">
        <v>305</v>
      </c>
      <c r="B822" s="84">
        <v>2</v>
      </c>
      <c r="C822" s="123">
        <v>0.0062458061105194985</v>
      </c>
      <c r="D822" s="84" t="s">
        <v>2752</v>
      </c>
      <c r="E822" s="84" t="b">
        <v>0</v>
      </c>
      <c r="F822" s="84" t="b">
        <v>0</v>
      </c>
      <c r="G822" s="84" t="b">
        <v>0</v>
      </c>
    </row>
    <row r="823" spans="1:7" ht="15">
      <c r="A823" s="84" t="s">
        <v>3570</v>
      </c>
      <c r="B823" s="84">
        <v>2</v>
      </c>
      <c r="C823" s="123">
        <v>0.0062458061105194985</v>
      </c>
      <c r="D823" s="84" t="s">
        <v>2752</v>
      </c>
      <c r="E823" s="84" t="b">
        <v>0</v>
      </c>
      <c r="F823" s="84" t="b">
        <v>0</v>
      </c>
      <c r="G823" s="84" t="b">
        <v>0</v>
      </c>
    </row>
    <row r="824" spans="1:7" ht="15">
      <c r="A824" s="84" t="s">
        <v>3289</v>
      </c>
      <c r="B824" s="84">
        <v>2</v>
      </c>
      <c r="C824" s="123">
        <v>0.0062458061105194985</v>
      </c>
      <c r="D824" s="84" t="s">
        <v>2752</v>
      </c>
      <c r="E824" s="84" t="b">
        <v>0</v>
      </c>
      <c r="F824" s="84" t="b">
        <v>0</v>
      </c>
      <c r="G824" s="84" t="b">
        <v>0</v>
      </c>
    </row>
    <row r="825" spans="1:7" ht="15">
      <c r="A825" s="84" t="s">
        <v>273</v>
      </c>
      <c r="B825" s="84">
        <v>2</v>
      </c>
      <c r="C825" s="123">
        <v>0.0062458061105194985</v>
      </c>
      <c r="D825" s="84" t="s">
        <v>2752</v>
      </c>
      <c r="E825" s="84" t="b">
        <v>0</v>
      </c>
      <c r="F825" s="84" t="b">
        <v>0</v>
      </c>
      <c r="G825" s="84" t="b">
        <v>0</v>
      </c>
    </row>
    <row r="826" spans="1:7" ht="15">
      <c r="A826" s="84" t="s">
        <v>3574</v>
      </c>
      <c r="B826" s="84">
        <v>2</v>
      </c>
      <c r="C826" s="123">
        <v>0.0062458061105194985</v>
      </c>
      <c r="D826" s="84" t="s">
        <v>2752</v>
      </c>
      <c r="E826" s="84" t="b">
        <v>0</v>
      </c>
      <c r="F826" s="84" t="b">
        <v>0</v>
      </c>
      <c r="G826" s="84" t="b">
        <v>0</v>
      </c>
    </row>
    <row r="827" spans="1:7" ht="15">
      <c r="A827" s="84" t="s">
        <v>3301</v>
      </c>
      <c r="B827" s="84">
        <v>2</v>
      </c>
      <c r="C827" s="123">
        <v>0.0062458061105194985</v>
      </c>
      <c r="D827" s="84" t="s">
        <v>2752</v>
      </c>
      <c r="E827" s="84" t="b">
        <v>0</v>
      </c>
      <c r="F827" s="84" t="b">
        <v>0</v>
      </c>
      <c r="G827" s="84" t="b">
        <v>0</v>
      </c>
    </row>
    <row r="828" spans="1:7" ht="15">
      <c r="A828" s="84" t="s">
        <v>3449</v>
      </c>
      <c r="B828" s="84">
        <v>2</v>
      </c>
      <c r="C828" s="123">
        <v>0.0062458061105194985</v>
      </c>
      <c r="D828" s="84" t="s">
        <v>2752</v>
      </c>
      <c r="E828" s="84" t="b">
        <v>0</v>
      </c>
      <c r="F828" s="84" t="b">
        <v>0</v>
      </c>
      <c r="G828" s="84" t="b">
        <v>0</v>
      </c>
    </row>
    <row r="829" spans="1:7" ht="15">
      <c r="A829" s="84" t="s">
        <v>303</v>
      </c>
      <c r="B829" s="84">
        <v>2</v>
      </c>
      <c r="C829" s="123">
        <v>0.0062458061105194985</v>
      </c>
      <c r="D829" s="84" t="s">
        <v>2752</v>
      </c>
      <c r="E829" s="84" t="b">
        <v>0</v>
      </c>
      <c r="F829" s="84" t="b">
        <v>0</v>
      </c>
      <c r="G829" s="84" t="b">
        <v>0</v>
      </c>
    </row>
    <row r="830" spans="1:7" ht="15">
      <c r="A830" s="84" t="s">
        <v>3397</v>
      </c>
      <c r="B830" s="84">
        <v>2</v>
      </c>
      <c r="C830" s="123">
        <v>0.0062458061105194985</v>
      </c>
      <c r="D830" s="84" t="s">
        <v>2752</v>
      </c>
      <c r="E830" s="84" t="b">
        <v>0</v>
      </c>
      <c r="F830" s="84" t="b">
        <v>0</v>
      </c>
      <c r="G830" s="84" t="b">
        <v>0</v>
      </c>
    </row>
    <row r="831" spans="1:7" ht="15">
      <c r="A831" s="84" t="s">
        <v>3398</v>
      </c>
      <c r="B831" s="84">
        <v>2</v>
      </c>
      <c r="C831" s="123">
        <v>0.0062458061105194985</v>
      </c>
      <c r="D831" s="84" t="s">
        <v>2752</v>
      </c>
      <c r="E831" s="84" t="b">
        <v>0</v>
      </c>
      <c r="F831" s="84" t="b">
        <v>0</v>
      </c>
      <c r="G831" s="84" t="b">
        <v>0</v>
      </c>
    </row>
    <row r="832" spans="1:7" ht="15">
      <c r="A832" s="84" t="s">
        <v>3399</v>
      </c>
      <c r="B832" s="84">
        <v>2</v>
      </c>
      <c r="C832" s="123">
        <v>0.0062458061105194985</v>
      </c>
      <c r="D832" s="84" t="s">
        <v>2752</v>
      </c>
      <c r="E832" s="84" t="b">
        <v>0</v>
      </c>
      <c r="F832" s="84" t="b">
        <v>0</v>
      </c>
      <c r="G832" s="84" t="b">
        <v>0</v>
      </c>
    </row>
    <row r="833" spans="1:7" ht="15">
      <c r="A833" s="84" t="s">
        <v>3400</v>
      </c>
      <c r="B833" s="84">
        <v>2</v>
      </c>
      <c r="C833" s="123">
        <v>0.0062458061105194985</v>
      </c>
      <c r="D833" s="84" t="s">
        <v>2752</v>
      </c>
      <c r="E833" s="84" t="b">
        <v>0</v>
      </c>
      <c r="F833" s="84" t="b">
        <v>0</v>
      </c>
      <c r="G833" s="84" t="b">
        <v>0</v>
      </c>
    </row>
    <row r="834" spans="1:7" ht="15">
      <c r="A834" s="84" t="s">
        <v>244</v>
      </c>
      <c r="B834" s="84">
        <v>5</v>
      </c>
      <c r="C834" s="123">
        <v>0.0054233730169606035</v>
      </c>
      <c r="D834" s="84" t="s">
        <v>2754</v>
      </c>
      <c r="E834" s="84" t="b">
        <v>0</v>
      </c>
      <c r="F834" s="84" t="b">
        <v>0</v>
      </c>
      <c r="G834" s="84" t="b">
        <v>0</v>
      </c>
    </row>
    <row r="835" spans="1:7" ht="15">
      <c r="A835" s="84" t="s">
        <v>353</v>
      </c>
      <c r="B835" s="84">
        <v>5</v>
      </c>
      <c r="C835" s="123">
        <v>0.0054233730169606035</v>
      </c>
      <c r="D835" s="84" t="s">
        <v>2754</v>
      </c>
      <c r="E835" s="84" t="b">
        <v>0</v>
      </c>
      <c r="F835" s="84" t="b">
        <v>0</v>
      </c>
      <c r="G835" s="84" t="b">
        <v>0</v>
      </c>
    </row>
    <row r="836" spans="1:7" ht="15">
      <c r="A836" s="84" t="s">
        <v>307</v>
      </c>
      <c r="B836" s="84">
        <v>5</v>
      </c>
      <c r="C836" s="123">
        <v>0.0054233730169606035</v>
      </c>
      <c r="D836" s="84" t="s">
        <v>2754</v>
      </c>
      <c r="E836" s="84" t="b">
        <v>0</v>
      </c>
      <c r="F836" s="84" t="b">
        <v>0</v>
      </c>
      <c r="G836" s="84" t="b">
        <v>0</v>
      </c>
    </row>
    <row r="837" spans="1:7" ht="15">
      <c r="A837" s="84" t="s">
        <v>352</v>
      </c>
      <c r="B837" s="84">
        <v>5</v>
      </c>
      <c r="C837" s="123">
        <v>0.0054233730169606035</v>
      </c>
      <c r="D837" s="84" t="s">
        <v>2754</v>
      </c>
      <c r="E837" s="84" t="b">
        <v>0</v>
      </c>
      <c r="F837" s="84" t="b">
        <v>0</v>
      </c>
      <c r="G837" s="84" t="b">
        <v>0</v>
      </c>
    </row>
    <row r="838" spans="1:7" ht="15">
      <c r="A838" s="84" t="s">
        <v>306</v>
      </c>
      <c r="B838" s="84">
        <v>5</v>
      </c>
      <c r="C838" s="123">
        <v>0.0054233730169606035</v>
      </c>
      <c r="D838" s="84" t="s">
        <v>2754</v>
      </c>
      <c r="E838" s="84" t="b">
        <v>0</v>
      </c>
      <c r="F838" s="84" t="b">
        <v>0</v>
      </c>
      <c r="G838" s="84" t="b">
        <v>0</v>
      </c>
    </row>
    <row r="839" spans="1:7" ht="15">
      <c r="A839" s="84" t="s">
        <v>351</v>
      </c>
      <c r="B839" s="84">
        <v>5</v>
      </c>
      <c r="C839" s="123">
        <v>0.0054233730169606035</v>
      </c>
      <c r="D839" s="84" t="s">
        <v>2754</v>
      </c>
      <c r="E839" s="84" t="b">
        <v>0</v>
      </c>
      <c r="F839" s="84" t="b">
        <v>0</v>
      </c>
      <c r="G839" s="84" t="b">
        <v>0</v>
      </c>
    </row>
    <row r="840" spans="1:7" ht="15">
      <c r="A840" s="84" t="s">
        <v>350</v>
      </c>
      <c r="B840" s="84">
        <v>5</v>
      </c>
      <c r="C840" s="123">
        <v>0.0054233730169606035</v>
      </c>
      <c r="D840" s="84" t="s">
        <v>2754</v>
      </c>
      <c r="E840" s="84" t="b">
        <v>0</v>
      </c>
      <c r="F840" s="84" t="b">
        <v>0</v>
      </c>
      <c r="G840" s="84" t="b">
        <v>0</v>
      </c>
    </row>
    <row r="841" spans="1:7" ht="15">
      <c r="A841" s="84" t="s">
        <v>349</v>
      </c>
      <c r="B841" s="84">
        <v>5</v>
      </c>
      <c r="C841" s="123">
        <v>0.0054233730169606035</v>
      </c>
      <c r="D841" s="84" t="s">
        <v>2754</v>
      </c>
      <c r="E841" s="84" t="b">
        <v>0</v>
      </c>
      <c r="F841" s="84" t="b">
        <v>0</v>
      </c>
      <c r="G841" s="84" t="b">
        <v>0</v>
      </c>
    </row>
    <row r="842" spans="1:7" ht="15">
      <c r="A842" s="84" t="s">
        <v>348</v>
      </c>
      <c r="B842" s="84">
        <v>5</v>
      </c>
      <c r="C842" s="123">
        <v>0.0054233730169606035</v>
      </c>
      <c r="D842" s="84" t="s">
        <v>2754</v>
      </c>
      <c r="E842" s="84" t="b">
        <v>0</v>
      </c>
      <c r="F842" s="84" t="b">
        <v>0</v>
      </c>
      <c r="G842" s="84" t="b">
        <v>0</v>
      </c>
    </row>
    <row r="843" spans="1:7" ht="15">
      <c r="A843" s="84" t="s">
        <v>347</v>
      </c>
      <c r="B843" s="84">
        <v>5</v>
      </c>
      <c r="C843" s="123">
        <v>0.0054233730169606035</v>
      </c>
      <c r="D843" s="84" t="s">
        <v>2754</v>
      </c>
      <c r="E843" s="84" t="b">
        <v>0</v>
      </c>
      <c r="F843" s="84" t="b">
        <v>0</v>
      </c>
      <c r="G843" s="84" t="b">
        <v>0</v>
      </c>
    </row>
    <row r="844" spans="1:7" ht="15">
      <c r="A844" s="84" t="s">
        <v>346</v>
      </c>
      <c r="B844" s="84">
        <v>5</v>
      </c>
      <c r="C844" s="123">
        <v>0.0054233730169606035</v>
      </c>
      <c r="D844" s="84" t="s">
        <v>2754</v>
      </c>
      <c r="E844" s="84" t="b">
        <v>0</v>
      </c>
      <c r="F844" s="84" t="b">
        <v>0</v>
      </c>
      <c r="G844" s="84" t="b">
        <v>0</v>
      </c>
    </row>
    <row r="845" spans="1:7" ht="15">
      <c r="A845" s="84" t="s">
        <v>345</v>
      </c>
      <c r="B845" s="84">
        <v>4</v>
      </c>
      <c r="C845" s="123">
        <v>0.009648836112640067</v>
      </c>
      <c r="D845" s="84" t="s">
        <v>2754</v>
      </c>
      <c r="E845" s="84" t="b">
        <v>0</v>
      </c>
      <c r="F845" s="84" t="b">
        <v>0</v>
      </c>
      <c r="G845" s="84" t="b">
        <v>0</v>
      </c>
    </row>
    <row r="846" spans="1:7" ht="15">
      <c r="A846" s="84" t="s">
        <v>318</v>
      </c>
      <c r="B846" s="84">
        <v>5</v>
      </c>
      <c r="C846" s="123">
        <v>0</v>
      </c>
      <c r="D846" s="84" t="s">
        <v>2756</v>
      </c>
      <c r="E846" s="84" t="b">
        <v>0</v>
      </c>
      <c r="F846" s="84" t="b">
        <v>0</v>
      </c>
      <c r="G846" s="84" t="b">
        <v>0</v>
      </c>
    </row>
    <row r="847" spans="1:7" ht="15">
      <c r="A847" s="84" t="s">
        <v>292</v>
      </c>
      <c r="B847" s="84">
        <v>5</v>
      </c>
      <c r="C847" s="123">
        <v>0</v>
      </c>
      <c r="D847" s="84" t="s">
        <v>2756</v>
      </c>
      <c r="E847" s="84" t="b">
        <v>0</v>
      </c>
      <c r="F847" s="84" t="b">
        <v>0</v>
      </c>
      <c r="G847" s="84" t="b">
        <v>0</v>
      </c>
    </row>
    <row r="848" spans="1:7" ht="15">
      <c r="A848" s="84" t="s">
        <v>317</v>
      </c>
      <c r="B848" s="84">
        <v>4</v>
      </c>
      <c r="C848" s="123">
        <v>0.005310137699071584</v>
      </c>
      <c r="D848" s="84" t="s">
        <v>2756</v>
      </c>
      <c r="E848" s="84" t="b">
        <v>0</v>
      </c>
      <c r="F848" s="84" t="b">
        <v>0</v>
      </c>
      <c r="G848" s="84" t="b">
        <v>0</v>
      </c>
    </row>
    <row r="849" spans="1:7" ht="15">
      <c r="A849" s="84" t="s">
        <v>319</v>
      </c>
      <c r="B849" s="84">
        <v>3</v>
      </c>
      <c r="C849" s="123">
        <v>0.009117071902042043</v>
      </c>
      <c r="D849" s="84" t="s">
        <v>2756</v>
      </c>
      <c r="E849" s="84" t="b">
        <v>0</v>
      </c>
      <c r="F849" s="84" t="b">
        <v>0</v>
      </c>
      <c r="G849" s="84" t="b">
        <v>0</v>
      </c>
    </row>
    <row r="850" spans="1:7" ht="15">
      <c r="A850" s="84" t="s">
        <v>303</v>
      </c>
      <c r="B850" s="84">
        <v>3</v>
      </c>
      <c r="C850" s="123">
        <v>0.009117071902042043</v>
      </c>
      <c r="D850" s="84" t="s">
        <v>2756</v>
      </c>
      <c r="E850" s="84" t="b">
        <v>0</v>
      </c>
      <c r="F850" s="84" t="b">
        <v>0</v>
      </c>
      <c r="G850" s="84" t="b">
        <v>0</v>
      </c>
    </row>
    <row r="851" spans="1:7" ht="15">
      <c r="A851" s="84" t="s">
        <v>2898</v>
      </c>
      <c r="B851" s="84">
        <v>3</v>
      </c>
      <c r="C851" s="123">
        <v>0.009117071902042043</v>
      </c>
      <c r="D851" s="84" t="s">
        <v>2756</v>
      </c>
      <c r="E851" s="84" t="b">
        <v>0</v>
      </c>
      <c r="F851" s="84" t="b">
        <v>0</v>
      </c>
      <c r="G851" s="84" t="b">
        <v>0</v>
      </c>
    </row>
    <row r="852" spans="1:7" ht="15">
      <c r="A852" s="84" t="s">
        <v>2899</v>
      </c>
      <c r="B852" s="84">
        <v>3</v>
      </c>
      <c r="C852" s="123">
        <v>0.009117071902042043</v>
      </c>
      <c r="D852" s="84" t="s">
        <v>2756</v>
      </c>
      <c r="E852" s="84" t="b">
        <v>0</v>
      </c>
      <c r="F852" s="84" t="b">
        <v>0</v>
      </c>
      <c r="G852" s="84" t="b">
        <v>0</v>
      </c>
    </row>
    <row r="853" spans="1:7" ht="15">
      <c r="A853" s="84" t="s">
        <v>2900</v>
      </c>
      <c r="B853" s="84">
        <v>3</v>
      </c>
      <c r="C853" s="123">
        <v>0.009117071902042043</v>
      </c>
      <c r="D853" s="84" t="s">
        <v>2756</v>
      </c>
      <c r="E853" s="84" t="b">
        <v>0</v>
      </c>
      <c r="F853" s="84" t="b">
        <v>0</v>
      </c>
      <c r="G853" s="84" t="b">
        <v>0</v>
      </c>
    </row>
    <row r="854" spans="1:7" ht="15">
      <c r="A854" s="84" t="s">
        <v>2901</v>
      </c>
      <c r="B854" s="84">
        <v>3</v>
      </c>
      <c r="C854" s="123">
        <v>0.009117071902042043</v>
      </c>
      <c r="D854" s="84" t="s">
        <v>2756</v>
      </c>
      <c r="E854" s="84" t="b">
        <v>0</v>
      </c>
      <c r="F854" s="84" t="b">
        <v>0</v>
      </c>
      <c r="G854" s="84" t="b">
        <v>0</v>
      </c>
    </row>
    <row r="855" spans="1:7" ht="15">
      <c r="A855" s="84" t="s">
        <v>224</v>
      </c>
      <c r="B855" s="84">
        <v>3</v>
      </c>
      <c r="C855" s="123">
        <v>0.009117071902042043</v>
      </c>
      <c r="D855" s="84" t="s">
        <v>2756</v>
      </c>
      <c r="E855" s="84" t="b">
        <v>0</v>
      </c>
      <c r="F855" s="84" t="b">
        <v>0</v>
      </c>
      <c r="G855" s="84" t="b">
        <v>0</v>
      </c>
    </row>
    <row r="856" spans="1:7" ht="15">
      <c r="A856" s="84" t="s">
        <v>223</v>
      </c>
      <c r="B856" s="84">
        <v>2</v>
      </c>
      <c r="C856" s="123">
        <v>0.010902465991014729</v>
      </c>
      <c r="D856" s="84" t="s">
        <v>2756</v>
      </c>
      <c r="E856" s="84" t="b">
        <v>0</v>
      </c>
      <c r="F856" s="84" t="b">
        <v>0</v>
      </c>
      <c r="G856" s="84" t="b">
        <v>0</v>
      </c>
    </row>
    <row r="857" spans="1:7" ht="15">
      <c r="A857" s="84" t="s">
        <v>3605</v>
      </c>
      <c r="B857" s="84">
        <v>2</v>
      </c>
      <c r="C857" s="123">
        <v>0.010902465991014729</v>
      </c>
      <c r="D857" s="84" t="s">
        <v>2756</v>
      </c>
      <c r="E857" s="84" t="b">
        <v>0</v>
      </c>
      <c r="F857" s="84" t="b">
        <v>0</v>
      </c>
      <c r="G857" s="84" t="b">
        <v>0</v>
      </c>
    </row>
    <row r="858" spans="1:7" ht="15">
      <c r="A858" s="84" t="s">
        <v>3396</v>
      </c>
      <c r="B858" s="84">
        <v>2</v>
      </c>
      <c r="C858" s="123">
        <v>0.010902465991014729</v>
      </c>
      <c r="D858" s="84" t="s">
        <v>2756</v>
      </c>
      <c r="E858" s="84" t="b">
        <v>1</v>
      </c>
      <c r="F858" s="84" t="b">
        <v>0</v>
      </c>
      <c r="G858" s="84" t="b">
        <v>0</v>
      </c>
    </row>
    <row r="859" spans="1:7" ht="15">
      <c r="A859" s="84" t="s">
        <v>3621</v>
      </c>
      <c r="B859" s="84">
        <v>2</v>
      </c>
      <c r="C859" s="123">
        <v>0.010902465991014729</v>
      </c>
      <c r="D859" s="84" t="s">
        <v>2756</v>
      </c>
      <c r="E859" s="84" t="b">
        <v>0</v>
      </c>
      <c r="F859" s="84" t="b">
        <v>0</v>
      </c>
      <c r="G859" s="84" t="b">
        <v>0</v>
      </c>
    </row>
    <row r="860" spans="1:7" ht="15">
      <c r="A860" s="84" t="s">
        <v>3622</v>
      </c>
      <c r="B860" s="84">
        <v>2</v>
      </c>
      <c r="C860" s="123">
        <v>0.010902465991014729</v>
      </c>
      <c r="D860" s="84" t="s">
        <v>2756</v>
      </c>
      <c r="E860" s="84" t="b">
        <v>0</v>
      </c>
      <c r="F860" s="84" t="b">
        <v>0</v>
      </c>
      <c r="G860" s="84" t="b">
        <v>0</v>
      </c>
    </row>
    <row r="861" spans="1:7" ht="15">
      <c r="A861" s="84" t="s">
        <v>3414</v>
      </c>
      <c r="B861" s="84">
        <v>2</v>
      </c>
      <c r="C861" s="123">
        <v>0.010902465991014729</v>
      </c>
      <c r="D861" s="84" t="s">
        <v>2756</v>
      </c>
      <c r="E861" s="84" t="b">
        <v>0</v>
      </c>
      <c r="F861" s="84" t="b">
        <v>0</v>
      </c>
      <c r="G861" s="84" t="b">
        <v>0</v>
      </c>
    </row>
    <row r="862" spans="1:7" ht="15">
      <c r="A862" s="84" t="s">
        <v>3342</v>
      </c>
      <c r="B862" s="84">
        <v>2</v>
      </c>
      <c r="C862" s="123">
        <v>0.010902465991014729</v>
      </c>
      <c r="D862" s="84" t="s">
        <v>2756</v>
      </c>
      <c r="E862" s="84" t="b">
        <v>0</v>
      </c>
      <c r="F862" s="84" t="b">
        <v>0</v>
      </c>
      <c r="G862" s="84" t="b">
        <v>0</v>
      </c>
    </row>
    <row r="863" spans="1:7" ht="15">
      <c r="A863" s="84" t="s">
        <v>3623</v>
      </c>
      <c r="B863" s="84">
        <v>2</v>
      </c>
      <c r="C863" s="123">
        <v>0.010902465991014729</v>
      </c>
      <c r="D863" s="84" t="s">
        <v>2756</v>
      </c>
      <c r="E863" s="84" t="b">
        <v>0</v>
      </c>
      <c r="F863" s="84" t="b">
        <v>0</v>
      </c>
      <c r="G863" s="84" t="b">
        <v>0</v>
      </c>
    </row>
    <row r="864" spans="1:7" ht="15">
      <c r="A864" s="84" t="s">
        <v>3288</v>
      </c>
      <c r="B864" s="84">
        <v>2</v>
      </c>
      <c r="C864" s="123">
        <v>0.010902465991014729</v>
      </c>
      <c r="D864" s="84" t="s">
        <v>2756</v>
      </c>
      <c r="E864" s="84" t="b">
        <v>0</v>
      </c>
      <c r="F864" s="84" t="b">
        <v>0</v>
      </c>
      <c r="G864" s="84" t="b">
        <v>0</v>
      </c>
    </row>
    <row r="865" spans="1:7" ht="15">
      <c r="A865" s="84" t="s">
        <v>3309</v>
      </c>
      <c r="B865" s="84">
        <v>2</v>
      </c>
      <c r="C865" s="123">
        <v>0.010902465991014729</v>
      </c>
      <c r="D865" s="84" t="s">
        <v>2756</v>
      </c>
      <c r="E865" s="84" t="b">
        <v>0</v>
      </c>
      <c r="F865" s="84" t="b">
        <v>0</v>
      </c>
      <c r="G865" s="84" t="b">
        <v>0</v>
      </c>
    </row>
    <row r="866" spans="1:7" ht="15">
      <c r="A866" s="84" t="s">
        <v>2851</v>
      </c>
      <c r="B866" s="84">
        <v>2</v>
      </c>
      <c r="C866" s="123">
        <v>0.010902465991014729</v>
      </c>
      <c r="D866" s="84" t="s">
        <v>2756</v>
      </c>
      <c r="E866" s="84" t="b">
        <v>0</v>
      </c>
      <c r="F866" s="84" t="b">
        <v>0</v>
      </c>
      <c r="G866" s="84" t="b">
        <v>0</v>
      </c>
    </row>
    <row r="867" spans="1:7" ht="15">
      <c r="A867" s="84" t="s">
        <v>292</v>
      </c>
      <c r="B867" s="84">
        <v>4</v>
      </c>
      <c r="C867" s="123">
        <v>0</v>
      </c>
      <c r="D867" s="84" t="s">
        <v>2757</v>
      </c>
      <c r="E867" s="84" t="b">
        <v>0</v>
      </c>
      <c r="F867" s="84" t="b">
        <v>0</v>
      </c>
      <c r="G867" s="84" t="b">
        <v>0</v>
      </c>
    </row>
    <row r="868" spans="1:7" ht="15">
      <c r="A868" s="84" t="s">
        <v>337</v>
      </c>
      <c r="B868" s="84">
        <v>4</v>
      </c>
      <c r="C868" s="123">
        <v>0</v>
      </c>
      <c r="D868" s="84" t="s">
        <v>2757</v>
      </c>
      <c r="E868" s="84" t="b">
        <v>0</v>
      </c>
      <c r="F868" s="84" t="b">
        <v>0</v>
      </c>
      <c r="G868" s="84" t="b">
        <v>0</v>
      </c>
    </row>
    <row r="869" spans="1:7" ht="15">
      <c r="A869" s="84" t="s">
        <v>2858</v>
      </c>
      <c r="B869" s="84">
        <v>4</v>
      </c>
      <c r="C869" s="123">
        <v>0.02675822183679833</v>
      </c>
      <c r="D869" s="84" t="s">
        <v>2757</v>
      </c>
      <c r="E869" s="84" t="b">
        <v>0</v>
      </c>
      <c r="F869" s="84" t="b">
        <v>0</v>
      </c>
      <c r="G869" s="84" t="b">
        <v>0</v>
      </c>
    </row>
    <row r="870" spans="1:7" ht="15">
      <c r="A870" s="84" t="s">
        <v>2903</v>
      </c>
      <c r="B870" s="84">
        <v>4</v>
      </c>
      <c r="C870" s="123">
        <v>0.013379110918399165</v>
      </c>
      <c r="D870" s="84" t="s">
        <v>2757</v>
      </c>
      <c r="E870" s="84" t="b">
        <v>0</v>
      </c>
      <c r="F870" s="84" t="b">
        <v>0</v>
      </c>
      <c r="G870" s="84" t="b">
        <v>0</v>
      </c>
    </row>
    <row r="871" spans="1:7" ht="15">
      <c r="A871" s="84" t="s">
        <v>2904</v>
      </c>
      <c r="B871" s="84">
        <v>4</v>
      </c>
      <c r="C871" s="123">
        <v>0.013379110918399165</v>
      </c>
      <c r="D871" s="84" t="s">
        <v>2757</v>
      </c>
      <c r="E871" s="84" t="b">
        <v>0</v>
      </c>
      <c r="F871" s="84" t="b">
        <v>0</v>
      </c>
      <c r="G871" s="84" t="b">
        <v>0</v>
      </c>
    </row>
    <row r="872" spans="1:7" ht="15">
      <c r="A872" s="84" t="s">
        <v>2905</v>
      </c>
      <c r="B872" s="84">
        <v>4</v>
      </c>
      <c r="C872" s="123">
        <v>0.013379110918399165</v>
      </c>
      <c r="D872" s="84" t="s">
        <v>2757</v>
      </c>
      <c r="E872" s="84" t="b">
        <v>0</v>
      </c>
      <c r="F872" s="84" t="b">
        <v>0</v>
      </c>
      <c r="G872" s="84" t="b">
        <v>0</v>
      </c>
    </row>
    <row r="873" spans="1:7" ht="15">
      <c r="A873" s="84" t="s">
        <v>303</v>
      </c>
      <c r="B873" s="84">
        <v>2</v>
      </c>
      <c r="C873" s="123">
        <v>0.006689555459199583</v>
      </c>
      <c r="D873" s="84" t="s">
        <v>2757</v>
      </c>
      <c r="E873" s="84" t="b">
        <v>0</v>
      </c>
      <c r="F873" s="84" t="b">
        <v>0</v>
      </c>
      <c r="G873" s="84" t="b">
        <v>0</v>
      </c>
    </row>
    <row r="874" spans="1:7" ht="15">
      <c r="A874" s="84" t="s">
        <v>340</v>
      </c>
      <c r="B874" s="84">
        <v>2</v>
      </c>
      <c r="C874" s="123">
        <v>0.006689555459199583</v>
      </c>
      <c r="D874" s="84" t="s">
        <v>2757</v>
      </c>
      <c r="E874" s="84" t="b">
        <v>0</v>
      </c>
      <c r="F874" s="84" t="b">
        <v>0</v>
      </c>
      <c r="G874" s="84" t="b">
        <v>0</v>
      </c>
    </row>
    <row r="875" spans="1:7" ht="15">
      <c r="A875" s="84" t="s">
        <v>339</v>
      </c>
      <c r="B875" s="84">
        <v>2</v>
      </c>
      <c r="C875" s="123">
        <v>0.006689555459199583</v>
      </c>
      <c r="D875" s="84" t="s">
        <v>2757</v>
      </c>
      <c r="E875" s="84" t="b">
        <v>0</v>
      </c>
      <c r="F875" s="84" t="b">
        <v>0</v>
      </c>
      <c r="G875" s="84" t="b">
        <v>0</v>
      </c>
    </row>
    <row r="876" spans="1:7" ht="15">
      <c r="A876" s="84" t="s">
        <v>338</v>
      </c>
      <c r="B876" s="84">
        <v>2</v>
      </c>
      <c r="C876" s="123">
        <v>0.006689555459199583</v>
      </c>
      <c r="D876" s="84" t="s">
        <v>2757</v>
      </c>
      <c r="E876" s="84" t="b">
        <v>0</v>
      </c>
      <c r="F876" s="84" t="b">
        <v>0</v>
      </c>
      <c r="G876" s="84" t="b">
        <v>0</v>
      </c>
    </row>
    <row r="877" spans="1:7" ht="15">
      <c r="A877" s="84" t="s">
        <v>3583</v>
      </c>
      <c r="B877" s="84">
        <v>2</v>
      </c>
      <c r="C877" s="123">
        <v>0.006689555459199583</v>
      </c>
      <c r="D877" s="84" t="s">
        <v>2757</v>
      </c>
      <c r="E877" s="84" t="b">
        <v>0</v>
      </c>
      <c r="F877" s="84" t="b">
        <v>0</v>
      </c>
      <c r="G877" s="84" t="b">
        <v>0</v>
      </c>
    </row>
    <row r="878" spans="1:7" ht="15">
      <c r="A878" s="84" t="s">
        <v>3362</v>
      </c>
      <c r="B878" s="84">
        <v>2</v>
      </c>
      <c r="C878" s="123">
        <v>0.006689555459199583</v>
      </c>
      <c r="D878" s="84" t="s">
        <v>2757</v>
      </c>
      <c r="E878" s="84" t="b">
        <v>0</v>
      </c>
      <c r="F878" s="84" t="b">
        <v>0</v>
      </c>
      <c r="G878" s="84" t="b">
        <v>0</v>
      </c>
    </row>
    <row r="879" spans="1:7" ht="15">
      <c r="A879" s="84" t="s">
        <v>3584</v>
      </c>
      <c r="B879" s="84">
        <v>2</v>
      </c>
      <c r="C879" s="123">
        <v>0.013379110918399165</v>
      </c>
      <c r="D879" s="84" t="s">
        <v>2757</v>
      </c>
      <c r="E879" s="84" t="b">
        <v>0</v>
      </c>
      <c r="F879" s="84" t="b">
        <v>0</v>
      </c>
      <c r="G879" s="84" t="b">
        <v>0</v>
      </c>
    </row>
    <row r="880" spans="1:7" ht="15">
      <c r="A880" s="84" t="s">
        <v>3298</v>
      </c>
      <c r="B880" s="84">
        <v>2</v>
      </c>
      <c r="C880" s="123">
        <v>0.006689555459199583</v>
      </c>
      <c r="D880" s="84" t="s">
        <v>2757</v>
      </c>
      <c r="E880" s="84" t="b">
        <v>1</v>
      </c>
      <c r="F880" s="84" t="b">
        <v>0</v>
      </c>
      <c r="G880" s="84" t="b">
        <v>0</v>
      </c>
    </row>
    <row r="881" spans="1:7" ht="15">
      <c r="A881" s="84" t="s">
        <v>3585</v>
      </c>
      <c r="B881" s="84">
        <v>2</v>
      </c>
      <c r="C881" s="123">
        <v>0.006689555459199583</v>
      </c>
      <c r="D881" s="84" t="s">
        <v>2757</v>
      </c>
      <c r="E881" s="84" t="b">
        <v>0</v>
      </c>
      <c r="F881" s="84" t="b">
        <v>0</v>
      </c>
      <c r="G881" s="84" t="b">
        <v>0</v>
      </c>
    </row>
    <row r="882" spans="1:7" ht="15">
      <c r="A882" s="84" t="s">
        <v>3586</v>
      </c>
      <c r="B882" s="84">
        <v>2</v>
      </c>
      <c r="C882" s="123">
        <v>0.006689555459199583</v>
      </c>
      <c r="D882" s="84" t="s">
        <v>2757</v>
      </c>
      <c r="E882" s="84" t="b">
        <v>0</v>
      </c>
      <c r="F882" s="84" t="b">
        <v>0</v>
      </c>
      <c r="G882" s="84" t="b">
        <v>0</v>
      </c>
    </row>
    <row r="883" spans="1:7" ht="15">
      <c r="A883" s="84" t="s">
        <v>3587</v>
      </c>
      <c r="B883" s="84">
        <v>2</v>
      </c>
      <c r="C883" s="123">
        <v>0.006689555459199583</v>
      </c>
      <c r="D883" s="84" t="s">
        <v>2757</v>
      </c>
      <c r="E883" s="84" t="b">
        <v>0</v>
      </c>
      <c r="F883" s="84" t="b">
        <v>0</v>
      </c>
      <c r="G883" s="84" t="b">
        <v>0</v>
      </c>
    </row>
    <row r="884" spans="1:7" ht="15">
      <c r="A884" s="84" t="s">
        <v>3588</v>
      </c>
      <c r="B884" s="84">
        <v>2</v>
      </c>
      <c r="C884" s="123">
        <v>0.006689555459199583</v>
      </c>
      <c r="D884" s="84" t="s">
        <v>2757</v>
      </c>
      <c r="E884" s="84" t="b">
        <v>0</v>
      </c>
      <c r="F884" s="84" t="b">
        <v>0</v>
      </c>
      <c r="G884" s="84" t="b">
        <v>0</v>
      </c>
    </row>
    <row r="885" spans="1:7" ht="15">
      <c r="A885" s="84" t="s">
        <v>3589</v>
      </c>
      <c r="B885" s="84">
        <v>2</v>
      </c>
      <c r="C885" s="123">
        <v>0.006689555459199583</v>
      </c>
      <c r="D885" s="84" t="s">
        <v>2757</v>
      </c>
      <c r="E885" s="84" t="b">
        <v>0</v>
      </c>
      <c r="F885" s="84" t="b">
        <v>0</v>
      </c>
      <c r="G885" s="84" t="b">
        <v>0</v>
      </c>
    </row>
    <row r="886" spans="1:7" ht="15">
      <c r="A886" s="84" t="s">
        <v>3590</v>
      </c>
      <c r="B886" s="84">
        <v>2</v>
      </c>
      <c r="C886" s="123">
        <v>0.006689555459199583</v>
      </c>
      <c r="D886" s="84" t="s">
        <v>2757</v>
      </c>
      <c r="E886" s="84" t="b">
        <v>0</v>
      </c>
      <c r="F886" s="84" t="b">
        <v>0</v>
      </c>
      <c r="G886" s="84" t="b">
        <v>0</v>
      </c>
    </row>
    <row r="887" spans="1:7" ht="15">
      <c r="A887" s="84" t="s">
        <v>3591</v>
      </c>
      <c r="B887" s="84">
        <v>2</v>
      </c>
      <c r="C887" s="123">
        <v>0.006689555459199583</v>
      </c>
      <c r="D887" s="84" t="s">
        <v>2757</v>
      </c>
      <c r="E887" s="84" t="b">
        <v>0</v>
      </c>
      <c r="F887" s="84" t="b">
        <v>1</v>
      </c>
      <c r="G887" s="84" t="b">
        <v>0</v>
      </c>
    </row>
    <row r="888" spans="1:7" ht="15">
      <c r="A888" s="84" t="s">
        <v>3592</v>
      </c>
      <c r="B888" s="84">
        <v>2</v>
      </c>
      <c r="C888" s="123">
        <v>0.006689555459199583</v>
      </c>
      <c r="D888" s="84" t="s">
        <v>2757</v>
      </c>
      <c r="E888" s="84" t="b">
        <v>0</v>
      </c>
      <c r="F888" s="84" t="b">
        <v>0</v>
      </c>
      <c r="G888" s="84" t="b">
        <v>0</v>
      </c>
    </row>
    <row r="889" spans="1:7" ht="15">
      <c r="A889" s="84" t="s">
        <v>3593</v>
      </c>
      <c r="B889" s="84">
        <v>2</v>
      </c>
      <c r="C889" s="123">
        <v>0.006689555459199583</v>
      </c>
      <c r="D889" s="84" t="s">
        <v>2757</v>
      </c>
      <c r="E889" s="84" t="b">
        <v>0</v>
      </c>
      <c r="F889" s="84" t="b">
        <v>0</v>
      </c>
      <c r="G889" s="84" t="b">
        <v>0</v>
      </c>
    </row>
    <row r="890" spans="1:7" ht="15">
      <c r="A890" s="84" t="s">
        <v>3594</v>
      </c>
      <c r="B890" s="84">
        <v>2</v>
      </c>
      <c r="C890" s="123">
        <v>0.006689555459199583</v>
      </c>
      <c r="D890" s="84" t="s">
        <v>2757</v>
      </c>
      <c r="E890" s="84" t="b">
        <v>0</v>
      </c>
      <c r="F890" s="84" t="b">
        <v>0</v>
      </c>
      <c r="G890" s="84" t="b">
        <v>0</v>
      </c>
    </row>
    <row r="891" spans="1:7" ht="15">
      <c r="A891" s="84" t="s">
        <v>3595</v>
      </c>
      <c r="B891" s="84">
        <v>2</v>
      </c>
      <c r="C891" s="123">
        <v>0.006689555459199583</v>
      </c>
      <c r="D891" s="84" t="s">
        <v>2757</v>
      </c>
      <c r="E891" s="84" t="b">
        <v>0</v>
      </c>
      <c r="F891" s="84" t="b">
        <v>0</v>
      </c>
      <c r="G891" s="84" t="b">
        <v>0</v>
      </c>
    </row>
    <row r="892" spans="1:7" ht="15">
      <c r="A892" s="84" t="s">
        <v>3395</v>
      </c>
      <c r="B892" s="84">
        <v>2</v>
      </c>
      <c r="C892" s="123">
        <v>0.006689555459199583</v>
      </c>
      <c r="D892" s="84" t="s">
        <v>2757</v>
      </c>
      <c r="E892" s="84" t="b">
        <v>0</v>
      </c>
      <c r="F892" s="84" t="b">
        <v>0</v>
      </c>
      <c r="G892" s="84" t="b">
        <v>0</v>
      </c>
    </row>
    <row r="893" spans="1:7" ht="15">
      <c r="A893" s="84" t="s">
        <v>3596</v>
      </c>
      <c r="B893" s="84">
        <v>2</v>
      </c>
      <c r="C893" s="123">
        <v>0.006689555459199583</v>
      </c>
      <c r="D893" s="84" t="s">
        <v>2757</v>
      </c>
      <c r="E893" s="84" t="b">
        <v>0</v>
      </c>
      <c r="F893" s="84" t="b">
        <v>0</v>
      </c>
      <c r="G893" s="84" t="b">
        <v>0</v>
      </c>
    </row>
    <row r="894" spans="1:7" ht="15">
      <c r="A894" s="84" t="s">
        <v>2907</v>
      </c>
      <c r="B894" s="84">
        <v>6</v>
      </c>
      <c r="C894" s="123">
        <v>0</v>
      </c>
      <c r="D894" s="84" t="s">
        <v>2758</v>
      </c>
      <c r="E894" s="84" t="b">
        <v>1</v>
      </c>
      <c r="F894" s="84" t="b">
        <v>0</v>
      </c>
      <c r="G894" s="84" t="b">
        <v>0</v>
      </c>
    </row>
    <row r="895" spans="1:7" ht="15">
      <c r="A895" s="84" t="s">
        <v>2908</v>
      </c>
      <c r="B895" s="84">
        <v>3</v>
      </c>
      <c r="C895" s="123">
        <v>0</v>
      </c>
      <c r="D895" s="84" t="s">
        <v>2758</v>
      </c>
      <c r="E895" s="84" t="b">
        <v>0</v>
      </c>
      <c r="F895" s="84" t="b">
        <v>0</v>
      </c>
      <c r="G895" s="84" t="b">
        <v>0</v>
      </c>
    </row>
    <row r="896" spans="1:7" ht="15">
      <c r="A896" s="84" t="s">
        <v>2909</v>
      </c>
      <c r="B896" s="84">
        <v>3</v>
      </c>
      <c r="C896" s="123">
        <v>0</v>
      </c>
      <c r="D896" s="84" t="s">
        <v>2758</v>
      </c>
      <c r="E896" s="84" t="b">
        <v>0</v>
      </c>
      <c r="F896" s="84" t="b">
        <v>0</v>
      </c>
      <c r="G896" s="84" t="b">
        <v>0</v>
      </c>
    </row>
    <row r="897" spans="1:7" ht="15">
      <c r="A897" s="84" t="s">
        <v>2910</v>
      </c>
      <c r="B897" s="84">
        <v>3</v>
      </c>
      <c r="C897" s="123">
        <v>0</v>
      </c>
      <c r="D897" s="84" t="s">
        <v>2758</v>
      </c>
      <c r="E897" s="84" t="b">
        <v>0</v>
      </c>
      <c r="F897" s="84" t="b">
        <v>0</v>
      </c>
      <c r="G897" s="84" t="b">
        <v>0</v>
      </c>
    </row>
    <row r="898" spans="1:7" ht="15">
      <c r="A898" s="84" t="s">
        <v>2911</v>
      </c>
      <c r="B898" s="84">
        <v>3</v>
      </c>
      <c r="C898" s="123">
        <v>0</v>
      </c>
      <c r="D898" s="84" t="s">
        <v>2758</v>
      </c>
      <c r="E898" s="84" t="b">
        <v>0</v>
      </c>
      <c r="F898" s="84" t="b">
        <v>0</v>
      </c>
      <c r="G898" s="84" t="b">
        <v>0</v>
      </c>
    </row>
    <row r="899" spans="1:7" ht="15">
      <c r="A899" s="84" t="s">
        <v>2912</v>
      </c>
      <c r="B899" s="84">
        <v>3</v>
      </c>
      <c r="C899" s="123">
        <v>0</v>
      </c>
      <c r="D899" s="84" t="s">
        <v>2758</v>
      </c>
      <c r="E899" s="84" t="b">
        <v>0</v>
      </c>
      <c r="F899" s="84" t="b">
        <v>0</v>
      </c>
      <c r="G899" s="84" t="b">
        <v>0</v>
      </c>
    </row>
    <row r="900" spans="1:7" ht="15">
      <c r="A900" s="84" t="s">
        <v>2913</v>
      </c>
      <c r="B900" s="84">
        <v>3</v>
      </c>
      <c r="C900" s="123">
        <v>0</v>
      </c>
      <c r="D900" s="84" t="s">
        <v>2758</v>
      </c>
      <c r="E900" s="84" t="b">
        <v>0</v>
      </c>
      <c r="F900" s="84" t="b">
        <v>0</v>
      </c>
      <c r="G900" s="84" t="b">
        <v>0</v>
      </c>
    </row>
    <row r="901" spans="1:7" ht="15">
      <c r="A901" s="84" t="s">
        <v>2914</v>
      </c>
      <c r="B901" s="84">
        <v>3</v>
      </c>
      <c r="C901" s="123">
        <v>0</v>
      </c>
      <c r="D901" s="84" t="s">
        <v>2758</v>
      </c>
      <c r="E901" s="84" t="b">
        <v>1</v>
      </c>
      <c r="F901" s="84" t="b">
        <v>0</v>
      </c>
      <c r="G901" s="84" t="b">
        <v>0</v>
      </c>
    </row>
    <row r="902" spans="1:7" ht="15">
      <c r="A902" s="84" t="s">
        <v>2915</v>
      </c>
      <c r="B902" s="84">
        <v>3</v>
      </c>
      <c r="C902" s="123">
        <v>0</v>
      </c>
      <c r="D902" s="84" t="s">
        <v>2758</v>
      </c>
      <c r="E902" s="84" t="b">
        <v>0</v>
      </c>
      <c r="F902" s="84" t="b">
        <v>0</v>
      </c>
      <c r="G902" s="84" t="b">
        <v>0</v>
      </c>
    </row>
    <row r="903" spans="1:7" ht="15">
      <c r="A903" s="84" t="s">
        <v>2916</v>
      </c>
      <c r="B903" s="84">
        <v>3</v>
      </c>
      <c r="C903" s="123">
        <v>0</v>
      </c>
      <c r="D903" s="84" t="s">
        <v>2758</v>
      </c>
      <c r="E903" s="84" t="b">
        <v>0</v>
      </c>
      <c r="F903" s="84" t="b">
        <v>0</v>
      </c>
      <c r="G903" s="84" t="b">
        <v>0</v>
      </c>
    </row>
    <row r="904" spans="1:7" ht="15">
      <c r="A904" s="84" t="s">
        <v>3464</v>
      </c>
      <c r="B904" s="84">
        <v>3</v>
      </c>
      <c r="C904" s="123">
        <v>0</v>
      </c>
      <c r="D904" s="84" t="s">
        <v>2758</v>
      </c>
      <c r="E904" s="84" t="b">
        <v>0</v>
      </c>
      <c r="F904" s="84" t="b">
        <v>0</v>
      </c>
      <c r="G904" s="84" t="b">
        <v>0</v>
      </c>
    </row>
    <row r="905" spans="1:7" ht="15">
      <c r="A905" s="84" t="s">
        <v>3362</v>
      </c>
      <c r="B905" s="84">
        <v>3</v>
      </c>
      <c r="C905" s="123">
        <v>0</v>
      </c>
      <c r="D905" s="84" t="s">
        <v>2758</v>
      </c>
      <c r="E905" s="84" t="b">
        <v>0</v>
      </c>
      <c r="F905" s="84" t="b">
        <v>0</v>
      </c>
      <c r="G905" s="84" t="b">
        <v>0</v>
      </c>
    </row>
    <row r="906" spans="1:7" ht="15">
      <c r="A906" s="84" t="s">
        <v>255</v>
      </c>
      <c r="B906" s="84">
        <v>2</v>
      </c>
      <c r="C906" s="123">
        <v>0.007337135793986718</v>
      </c>
      <c r="D906" s="84" t="s">
        <v>2758</v>
      </c>
      <c r="E906" s="84" t="b">
        <v>0</v>
      </c>
      <c r="F906" s="84" t="b">
        <v>0</v>
      </c>
      <c r="G906" s="84" t="b">
        <v>0</v>
      </c>
    </row>
    <row r="907" spans="1:7" ht="15">
      <c r="A907" s="84" t="s">
        <v>3580</v>
      </c>
      <c r="B907" s="84">
        <v>2</v>
      </c>
      <c r="C907" s="123">
        <v>0.007337135793986718</v>
      </c>
      <c r="D907" s="84" t="s">
        <v>2758</v>
      </c>
      <c r="E907" s="84" t="b">
        <v>0</v>
      </c>
      <c r="F907" s="84" t="b">
        <v>0</v>
      </c>
      <c r="G907" s="84" t="b">
        <v>0</v>
      </c>
    </row>
    <row r="908" spans="1:7" ht="15">
      <c r="A908" s="84" t="s">
        <v>3304</v>
      </c>
      <c r="B908" s="84">
        <v>4</v>
      </c>
      <c r="C908" s="123">
        <v>0.005238379081516564</v>
      </c>
      <c r="D908" s="84" t="s">
        <v>2760</v>
      </c>
      <c r="E908" s="84" t="b">
        <v>0</v>
      </c>
      <c r="F908" s="84" t="b">
        <v>0</v>
      </c>
      <c r="G908" s="84" t="b">
        <v>0</v>
      </c>
    </row>
    <row r="909" spans="1:7" ht="15">
      <c r="A909" s="84" t="s">
        <v>3305</v>
      </c>
      <c r="B909" s="84">
        <v>4</v>
      </c>
      <c r="C909" s="123">
        <v>0.005238379081516564</v>
      </c>
      <c r="D909" s="84" t="s">
        <v>2760</v>
      </c>
      <c r="E909" s="84" t="b">
        <v>0</v>
      </c>
      <c r="F909" s="84" t="b">
        <v>0</v>
      </c>
      <c r="G909" s="84" t="b">
        <v>0</v>
      </c>
    </row>
    <row r="910" spans="1:7" ht="15">
      <c r="A910" s="84" t="s">
        <v>3282</v>
      </c>
      <c r="B910" s="84">
        <v>4</v>
      </c>
      <c r="C910" s="123">
        <v>0.005238379081516564</v>
      </c>
      <c r="D910" s="84" t="s">
        <v>2760</v>
      </c>
      <c r="E910" s="84" t="b">
        <v>0</v>
      </c>
      <c r="F910" s="84" t="b">
        <v>0</v>
      </c>
      <c r="G910" s="84" t="b">
        <v>0</v>
      </c>
    </row>
    <row r="911" spans="1:7" ht="15">
      <c r="A911" s="84" t="s">
        <v>2875</v>
      </c>
      <c r="B911" s="84">
        <v>4</v>
      </c>
      <c r="C911" s="123">
        <v>0.005238379081516564</v>
      </c>
      <c r="D911" s="84" t="s">
        <v>2760</v>
      </c>
      <c r="E911" s="84" t="b">
        <v>0</v>
      </c>
      <c r="F911" s="84" t="b">
        <v>0</v>
      </c>
      <c r="G911" s="84" t="b">
        <v>0</v>
      </c>
    </row>
    <row r="912" spans="1:7" ht="15">
      <c r="A912" s="84" t="s">
        <v>2890</v>
      </c>
      <c r="B912" s="84">
        <v>4</v>
      </c>
      <c r="C912" s="123">
        <v>0.005238379081516564</v>
      </c>
      <c r="D912" s="84" t="s">
        <v>2760</v>
      </c>
      <c r="E912" s="84" t="b">
        <v>1</v>
      </c>
      <c r="F912" s="84" t="b">
        <v>0</v>
      </c>
      <c r="G912" s="84" t="b">
        <v>0</v>
      </c>
    </row>
    <row r="913" spans="1:7" ht="15">
      <c r="A913" s="84" t="s">
        <v>2892</v>
      </c>
      <c r="B913" s="84">
        <v>4</v>
      </c>
      <c r="C913" s="123">
        <v>0.005238379081516564</v>
      </c>
      <c r="D913" s="84" t="s">
        <v>2760</v>
      </c>
      <c r="E913" s="84" t="b">
        <v>0</v>
      </c>
      <c r="F913" s="84" t="b">
        <v>0</v>
      </c>
      <c r="G913" s="84" t="b">
        <v>0</v>
      </c>
    </row>
    <row r="914" spans="1:7" ht="15">
      <c r="A914" s="84" t="s">
        <v>273</v>
      </c>
      <c r="B914" s="84">
        <v>3</v>
      </c>
      <c r="C914" s="123">
        <v>0.008993868227690124</v>
      </c>
      <c r="D914" s="84" t="s">
        <v>2760</v>
      </c>
      <c r="E914" s="84" t="b">
        <v>0</v>
      </c>
      <c r="F914" s="84" t="b">
        <v>0</v>
      </c>
      <c r="G914" s="84" t="b">
        <v>0</v>
      </c>
    </row>
    <row r="915" spans="1:7" ht="15">
      <c r="A915" s="84" t="s">
        <v>3335</v>
      </c>
      <c r="B915" s="84">
        <v>3</v>
      </c>
      <c r="C915" s="123">
        <v>0.008993868227690124</v>
      </c>
      <c r="D915" s="84" t="s">
        <v>2760</v>
      </c>
      <c r="E915" s="84" t="b">
        <v>0</v>
      </c>
      <c r="F915" s="84" t="b">
        <v>0</v>
      </c>
      <c r="G915" s="84" t="b">
        <v>0</v>
      </c>
    </row>
    <row r="916" spans="1:7" ht="15">
      <c r="A916" s="84" t="s">
        <v>3336</v>
      </c>
      <c r="B916" s="84">
        <v>3</v>
      </c>
      <c r="C916" s="123">
        <v>0.008993868227690124</v>
      </c>
      <c r="D916" s="84" t="s">
        <v>2760</v>
      </c>
      <c r="E916" s="84" t="b">
        <v>0</v>
      </c>
      <c r="F916" s="84" t="b">
        <v>0</v>
      </c>
      <c r="G916" s="84" t="b">
        <v>0</v>
      </c>
    </row>
    <row r="917" spans="1:7" ht="15">
      <c r="A917" s="84" t="s">
        <v>292</v>
      </c>
      <c r="B917" s="84">
        <v>3</v>
      </c>
      <c r="C917" s="123">
        <v>0.008993868227690124</v>
      </c>
      <c r="D917" s="84" t="s">
        <v>2760</v>
      </c>
      <c r="E917" s="84" t="b">
        <v>0</v>
      </c>
      <c r="F917" s="84" t="b">
        <v>0</v>
      </c>
      <c r="G917" s="84" t="b">
        <v>0</v>
      </c>
    </row>
    <row r="918" spans="1:7" ht="15">
      <c r="A918" s="84" t="s">
        <v>380</v>
      </c>
      <c r="B918" s="84">
        <v>3</v>
      </c>
      <c r="C918" s="123">
        <v>0.008993868227690124</v>
      </c>
      <c r="D918" s="84" t="s">
        <v>2760</v>
      </c>
      <c r="E918" s="84" t="b">
        <v>0</v>
      </c>
      <c r="F918" s="84" t="b">
        <v>0</v>
      </c>
      <c r="G918" s="84" t="b">
        <v>0</v>
      </c>
    </row>
    <row r="919" spans="1:7" ht="15">
      <c r="A919" s="84" t="s">
        <v>2914</v>
      </c>
      <c r="B919" s="84">
        <v>3</v>
      </c>
      <c r="C919" s="123">
        <v>0.008993868227690124</v>
      </c>
      <c r="D919" s="84" t="s">
        <v>2760</v>
      </c>
      <c r="E919" s="84" t="b">
        <v>1</v>
      </c>
      <c r="F919" s="84" t="b">
        <v>0</v>
      </c>
      <c r="G919" s="84" t="b">
        <v>0</v>
      </c>
    </row>
    <row r="920" spans="1:7" ht="15">
      <c r="A920" s="84" t="s">
        <v>3314</v>
      </c>
      <c r="B920" s="84">
        <v>3</v>
      </c>
      <c r="C920" s="123">
        <v>0.008993868227690124</v>
      </c>
      <c r="D920" s="84" t="s">
        <v>2760</v>
      </c>
      <c r="E920" s="84" t="b">
        <v>0</v>
      </c>
      <c r="F920" s="84" t="b">
        <v>0</v>
      </c>
      <c r="G920" s="84" t="b">
        <v>0</v>
      </c>
    </row>
    <row r="921" spans="1:7" ht="15">
      <c r="A921" s="84" t="s">
        <v>2885</v>
      </c>
      <c r="B921" s="84">
        <v>2</v>
      </c>
      <c r="C921" s="123">
        <v>0.01075513536951453</v>
      </c>
      <c r="D921" s="84" t="s">
        <v>2760</v>
      </c>
      <c r="E921" s="84" t="b">
        <v>0</v>
      </c>
      <c r="F921" s="84" t="b">
        <v>0</v>
      </c>
      <c r="G921" s="84" t="b">
        <v>0</v>
      </c>
    </row>
    <row r="922" spans="1:7" ht="15">
      <c r="A922" s="84" t="s">
        <v>2882</v>
      </c>
      <c r="B922" s="84">
        <v>2</v>
      </c>
      <c r="C922" s="123">
        <v>0.018891081198270782</v>
      </c>
      <c r="D922" s="84" t="s">
        <v>2760</v>
      </c>
      <c r="E922" s="84" t="b">
        <v>0</v>
      </c>
      <c r="F922" s="84" t="b">
        <v>0</v>
      </c>
      <c r="G922" s="84" t="b">
        <v>0</v>
      </c>
    </row>
    <row r="923" spans="1:7" ht="15">
      <c r="A923" s="84" t="s">
        <v>3564</v>
      </c>
      <c r="B923" s="84">
        <v>2</v>
      </c>
      <c r="C923" s="123">
        <v>0</v>
      </c>
      <c r="D923" s="84" t="s">
        <v>2761</v>
      </c>
      <c r="E923" s="84" t="b">
        <v>0</v>
      </c>
      <c r="F923" s="84" t="b">
        <v>0</v>
      </c>
      <c r="G923" s="84" t="b">
        <v>0</v>
      </c>
    </row>
    <row r="924" spans="1:7" ht="15">
      <c r="A924" s="84" t="s">
        <v>2907</v>
      </c>
      <c r="B924" s="84">
        <v>2</v>
      </c>
      <c r="C924" s="123">
        <v>0</v>
      </c>
      <c r="D924" s="84" t="s">
        <v>2761</v>
      </c>
      <c r="E924" s="84" t="b">
        <v>1</v>
      </c>
      <c r="F924" s="84" t="b">
        <v>0</v>
      </c>
      <c r="G92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3631</v>
      </c>
      <c r="B1" s="13" t="s">
        <v>3632</v>
      </c>
      <c r="C1" s="13" t="s">
        <v>3625</v>
      </c>
      <c r="D1" s="13" t="s">
        <v>3626</v>
      </c>
      <c r="E1" s="13" t="s">
        <v>3633</v>
      </c>
      <c r="F1" s="13" t="s">
        <v>144</v>
      </c>
      <c r="G1" s="13" t="s">
        <v>3634</v>
      </c>
      <c r="H1" s="13" t="s">
        <v>3635</v>
      </c>
      <c r="I1" s="13" t="s">
        <v>3636</v>
      </c>
      <c r="J1" s="13" t="s">
        <v>3637</v>
      </c>
      <c r="K1" s="13" t="s">
        <v>3638</v>
      </c>
      <c r="L1" s="13" t="s">
        <v>3639</v>
      </c>
    </row>
    <row r="2" spans="1:12" ht="15">
      <c r="A2" s="84" t="s">
        <v>3282</v>
      </c>
      <c r="B2" s="84" t="s">
        <v>2875</v>
      </c>
      <c r="C2" s="84">
        <v>20</v>
      </c>
      <c r="D2" s="123">
        <v>0.008025094769227428</v>
      </c>
      <c r="E2" s="123">
        <v>1.558308483464886</v>
      </c>
      <c r="F2" s="84" t="s">
        <v>3627</v>
      </c>
      <c r="G2" s="84" t="b">
        <v>0</v>
      </c>
      <c r="H2" s="84" t="b">
        <v>0</v>
      </c>
      <c r="I2" s="84" t="b">
        <v>0</v>
      </c>
      <c r="J2" s="84" t="b">
        <v>0</v>
      </c>
      <c r="K2" s="84" t="b">
        <v>0</v>
      </c>
      <c r="L2" s="84" t="b">
        <v>0</v>
      </c>
    </row>
    <row r="3" spans="1:12" ht="15">
      <c r="A3" s="84" t="s">
        <v>2875</v>
      </c>
      <c r="B3" s="84" t="s">
        <v>2890</v>
      </c>
      <c r="C3" s="84">
        <v>20</v>
      </c>
      <c r="D3" s="123">
        <v>0.008025094769227428</v>
      </c>
      <c r="E3" s="123">
        <v>1.558308483464886</v>
      </c>
      <c r="F3" s="84" t="s">
        <v>3627</v>
      </c>
      <c r="G3" s="84" t="b">
        <v>0</v>
      </c>
      <c r="H3" s="84" t="b">
        <v>0</v>
      </c>
      <c r="I3" s="84" t="b">
        <v>0</v>
      </c>
      <c r="J3" s="84" t="b">
        <v>1</v>
      </c>
      <c r="K3" s="84" t="b">
        <v>0</v>
      </c>
      <c r="L3" s="84" t="b">
        <v>0</v>
      </c>
    </row>
    <row r="4" spans="1:12" ht="15">
      <c r="A4" s="84" t="s">
        <v>2891</v>
      </c>
      <c r="B4" s="84" t="s">
        <v>2876</v>
      </c>
      <c r="C4" s="84">
        <v>18</v>
      </c>
      <c r="D4" s="123">
        <v>0.007538154192723135</v>
      </c>
      <c r="E4" s="123">
        <v>1.8492213448373256</v>
      </c>
      <c r="F4" s="84" t="s">
        <v>3627</v>
      </c>
      <c r="G4" s="84" t="b">
        <v>0</v>
      </c>
      <c r="H4" s="84" t="b">
        <v>0</v>
      </c>
      <c r="I4" s="84" t="b">
        <v>0</v>
      </c>
      <c r="J4" s="84" t="b">
        <v>0</v>
      </c>
      <c r="K4" s="84" t="b">
        <v>0</v>
      </c>
      <c r="L4" s="84" t="b">
        <v>0</v>
      </c>
    </row>
    <row r="5" spans="1:12" ht="15">
      <c r="A5" s="84" t="s">
        <v>2890</v>
      </c>
      <c r="B5" s="84" t="s">
        <v>2892</v>
      </c>
      <c r="C5" s="84">
        <v>18</v>
      </c>
      <c r="D5" s="123">
        <v>0.007538154192723135</v>
      </c>
      <c r="E5" s="123">
        <v>2.0533413274932504</v>
      </c>
      <c r="F5" s="84" t="s">
        <v>3627</v>
      </c>
      <c r="G5" s="84" t="b">
        <v>1</v>
      </c>
      <c r="H5" s="84" t="b">
        <v>0</v>
      </c>
      <c r="I5" s="84" t="b">
        <v>0</v>
      </c>
      <c r="J5" s="84" t="b">
        <v>0</v>
      </c>
      <c r="K5" s="84" t="b">
        <v>0</v>
      </c>
      <c r="L5" s="84" t="b">
        <v>0</v>
      </c>
    </row>
    <row r="6" spans="1:12" ht="15">
      <c r="A6" s="84" t="s">
        <v>2876</v>
      </c>
      <c r="B6" s="84" t="s">
        <v>2893</v>
      </c>
      <c r="C6" s="84">
        <v>17</v>
      </c>
      <c r="D6" s="123">
        <v>0.007281054026202327</v>
      </c>
      <c r="E6" s="123">
        <v>1.8727024406868487</v>
      </c>
      <c r="F6" s="84" t="s">
        <v>3627</v>
      </c>
      <c r="G6" s="84" t="b">
        <v>0</v>
      </c>
      <c r="H6" s="84" t="b">
        <v>0</v>
      </c>
      <c r="I6" s="84" t="b">
        <v>0</v>
      </c>
      <c r="J6" s="84" t="b">
        <v>0</v>
      </c>
      <c r="K6" s="84" t="b">
        <v>0</v>
      </c>
      <c r="L6" s="84" t="b">
        <v>0</v>
      </c>
    </row>
    <row r="7" spans="1:12" ht="15">
      <c r="A7" s="84" t="s">
        <v>2881</v>
      </c>
      <c r="B7" s="84" t="s">
        <v>2875</v>
      </c>
      <c r="C7" s="84">
        <v>14</v>
      </c>
      <c r="D7" s="123">
        <v>0.006448458077846328</v>
      </c>
      <c r="E7" s="123">
        <v>1.558308483464886</v>
      </c>
      <c r="F7" s="84" t="s">
        <v>3627</v>
      </c>
      <c r="G7" s="84" t="b">
        <v>0</v>
      </c>
      <c r="H7" s="84" t="b">
        <v>0</v>
      </c>
      <c r="I7" s="84" t="b">
        <v>0</v>
      </c>
      <c r="J7" s="84" t="b">
        <v>0</v>
      </c>
      <c r="K7" s="84" t="b">
        <v>0</v>
      </c>
      <c r="L7" s="84" t="b">
        <v>0</v>
      </c>
    </row>
    <row r="8" spans="1:12" ht="15">
      <c r="A8" s="84" t="s">
        <v>2879</v>
      </c>
      <c r="B8" s="84" t="s">
        <v>2880</v>
      </c>
      <c r="C8" s="84">
        <v>13</v>
      </c>
      <c r="D8" s="123">
        <v>0.0061481607814701964</v>
      </c>
      <c r="E8" s="123">
        <v>2.17373243635083</v>
      </c>
      <c r="F8" s="84" t="s">
        <v>3627</v>
      </c>
      <c r="G8" s="84" t="b">
        <v>0</v>
      </c>
      <c r="H8" s="84" t="b">
        <v>0</v>
      </c>
      <c r="I8" s="84" t="b">
        <v>0</v>
      </c>
      <c r="J8" s="84" t="b">
        <v>0</v>
      </c>
      <c r="K8" s="84" t="b">
        <v>0</v>
      </c>
      <c r="L8" s="84" t="b">
        <v>0</v>
      </c>
    </row>
    <row r="9" spans="1:12" ht="15">
      <c r="A9" s="84" t="s">
        <v>2893</v>
      </c>
      <c r="B9" s="84" t="s">
        <v>3282</v>
      </c>
      <c r="C9" s="84">
        <v>13</v>
      </c>
      <c r="D9" s="123">
        <v>0.0061481607814701964</v>
      </c>
      <c r="E9" s="123">
        <v>2.023448440901434</v>
      </c>
      <c r="F9" s="84" t="s">
        <v>3627</v>
      </c>
      <c r="G9" s="84" t="b">
        <v>0</v>
      </c>
      <c r="H9" s="84" t="b">
        <v>0</v>
      </c>
      <c r="I9" s="84" t="b">
        <v>0</v>
      </c>
      <c r="J9" s="84" t="b">
        <v>0</v>
      </c>
      <c r="K9" s="84" t="b">
        <v>0</v>
      </c>
      <c r="L9" s="84" t="b">
        <v>0</v>
      </c>
    </row>
    <row r="10" spans="1:12" ht="15">
      <c r="A10" s="84" t="s">
        <v>381</v>
      </c>
      <c r="B10" s="84" t="s">
        <v>380</v>
      </c>
      <c r="C10" s="84">
        <v>13</v>
      </c>
      <c r="D10" s="123">
        <v>0.0061481607814701964</v>
      </c>
      <c r="E10" s="123">
        <v>1.7216804765264897</v>
      </c>
      <c r="F10" s="84" t="s">
        <v>3627</v>
      </c>
      <c r="G10" s="84" t="b">
        <v>0</v>
      </c>
      <c r="H10" s="84" t="b">
        <v>0</v>
      </c>
      <c r="I10" s="84" t="b">
        <v>0</v>
      </c>
      <c r="J10" s="84" t="b">
        <v>0</v>
      </c>
      <c r="K10" s="84" t="b">
        <v>0</v>
      </c>
      <c r="L10" s="84" t="b">
        <v>0</v>
      </c>
    </row>
    <row r="11" spans="1:12" ht="15">
      <c r="A11" s="84" t="s">
        <v>309</v>
      </c>
      <c r="B11" s="84" t="s">
        <v>292</v>
      </c>
      <c r="C11" s="84">
        <v>12</v>
      </c>
      <c r="D11" s="123">
        <v>0.0058350511126461415</v>
      </c>
      <c r="E11" s="123">
        <v>0.8643018986604172</v>
      </c>
      <c r="F11" s="84" t="s">
        <v>3627</v>
      </c>
      <c r="G11" s="84" t="b">
        <v>0</v>
      </c>
      <c r="H11" s="84" t="b">
        <v>0</v>
      </c>
      <c r="I11" s="84" t="b">
        <v>0</v>
      </c>
      <c r="J11" s="84" t="b">
        <v>0</v>
      </c>
      <c r="K11" s="84" t="b">
        <v>0</v>
      </c>
      <c r="L11" s="84" t="b">
        <v>0</v>
      </c>
    </row>
    <row r="12" spans="1:12" ht="15">
      <c r="A12" s="84" t="s">
        <v>3290</v>
      </c>
      <c r="B12" s="84" t="s">
        <v>3286</v>
      </c>
      <c r="C12" s="84">
        <v>11</v>
      </c>
      <c r="D12" s="123">
        <v>0.005508058987275591</v>
      </c>
      <c r="E12" s="123">
        <v>2.226120505810518</v>
      </c>
      <c r="F12" s="84" t="s">
        <v>3627</v>
      </c>
      <c r="G12" s="84" t="b">
        <v>0</v>
      </c>
      <c r="H12" s="84" t="b">
        <v>0</v>
      </c>
      <c r="I12" s="84" t="b">
        <v>0</v>
      </c>
      <c r="J12" s="84" t="b">
        <v>0</v>
      </c>
      <c r="K12" s="84" t="b">
        <v>0</v>
      </c>
      <c r="L12" s="84" t="b">
        <v>0</v>
      </c>
    </row>
    <row r="13" spans="1:12" ht="15">
      <c r="A13" s="84" t="s">
        <v>3292</v>
      </c>
      <c r="B13" s="84" t="s">
        <v>2889</v>
      </c>
      <c r="C13" s="84">
        <v>10</v>
      </c>
      <c r="D13" s="123">
        <v>0.0051659190155101935</v>
      </c>
      <c r="E13" s="123">
        <v>1.9747318978309365</v>
      </c>
      <c r="F13" s="84" t="s">
        <v>3627</v>
      </c>
      <c r="G13" s="84" t="b">
        <v>0</v>
      </c>
      <c r="H13" s="84" t="b">
        <v>0</v>
      </c>
      <c r="I13" s="84" t="b">
        <v>0</v>
      </c>
      <c r="J13" s="84" t="b">
        <v>0</v>
      </c>
      <c r="K13" s="84" t="b">
        <v>0</v>
      </c>
      <c r="L13" s="84" t="b">
        <v>0</v>
      </c>
    </row>
    <row r="14" spans="1:12" ht="15">
      <c r="A14" s="84" t="s">
        <v>2875</v>
      </c>
      <c r="B14" s="84" t="s">
        <v>2879</v>
      </c>
      <c r="C14" s="84">
        <v>10</v>
      </c>
      <c r="D14" s="123">
        <v>0.0051659190155101935</v>
      </c>
      <c r="E14" s="123">
        <v>1.3541885008089611</v>
      </c>
      <c r="F14" s="84" t="s">
        <v>3627</v>
      </c>
      <c r="G14" s="84" t="b">
        <v>0</v>
      </c>
      <c r="H14" s="84" t="b">
        <v>0</v>
      </c>
      <c r="I14" s="84" t="b">
        <v>0</v>
      </c>
      <c r="J14" s="84" t="b">
        <v>0</v>
      </c>
      <c r="K14" s="84" t="b">
        <v>0</v>
      </c>
      <c r="L14" s="84" t="b">
        <v>0</v>
      </c>
    </row>
    <row r="15" spans="1:12" ht="15">
      <c r="A15" s="84" t="s">
        <v>3289</v>
      </c>
      <c r="B15" s="84" t="s">
        <v>3295</v>
      </c>
      <c r="C15" s="84">
        <v>10</v>
      </c>
      <c r="D15" s="123">
        <v>0.0051659190155101935</v>
      </c>
      <c r="E15" s="123">
        <v>2.29867117295913</v>
      </c>
      <c r="F15" s="84" t="s">
        <v>3627</v>
      </c>
      <c r="G15" s="84" t="b">
        <v>0</v>
      </c>
      <c r="H15" s="84" t="b">
        <v>0</v>
      </c>
      <c r="I15" s="84" t="b">
        <v>0</v>
      </c>
      <c r="J15" s="84" t="b">
        <v>0</v>
      </c>
      <c r="K15" s="84" t="b">
        <v>0</v>
      </c>
      <c r="L15" s="84" t="b">
        <v>0</v>
      </c>
    </row>
    <row r="16" spans="1:12" ht="15">
      <c r="A16" s="84" t="s">
        <v>3296</v>
      </c>
      <c r="B16" s="84" t="s">
        <v>3294</v>
      </c>
      <c r="C16" s="84">
        <v>10</v>
      </c>
      <c r="D16" s="123">
        <v>0.0051659190155101935</v>
      </c>
      <c r="E16" s="123">
        <v>2.3364597338485296</v>
      </c>
      <c r="F16" s="84" t="s">
        <v>3627</v>
      </c>
      <c r="G16" s="84" t="b">
        <v>0</v>
      </c>
      <c r="H16" s="84" t="b">
        <v>0</v>
      </c>
      <c r="I16" s="84" t="b">
        <v>0</v>
      </c>
      <c r="J16" s="84" t="b">
        <v>0</v>
      </c>
      <c r="K16" s="84" t="b">
        <v>0</v>
      </c>
      <c r="L16" s="84" t="b">
        <v>0</v>
      </c>
    </row>
    <row r="17" spans="1:12" ht="15">
      <c r="A17" s="84" t="s">
        <v>3287</v>
      </c>
      <c r="B17" s="84" t="s">
        <v>2891</v>
      </c>
      <c r="C17" s="84">
        <v>10</v>
      </c>
      <c r="D17" s="123">
        <v>0.0051659190155101935</v>
      </c>
      <c r="E17" s="123">
        <v>1.9851554657470887</v>
      </c>
      <c r="F17" s="84" t="s">
        <v>3627</v>
      </c>
      <c r="G17" s="84" t="b">
        <v>0</v>
      </c>
      <c r="H17" s="84" t="b">
        <v>0</v>
      </c>
      <c r="I17" s="84" t="b">
        <v>0</v>
      </c>
      <c r="J17" s="84" t="b">
        <v>0</v>
      </c>
      <c r="K17" s="84" t="b">
        <v>0</v>
      </c>
      <c r="L17" s="84" t="b">
        <v>0</v>
      </c>
    </row>
    <row r="18" spans="1:12" ht="15">
      <c r="A18" s="84" t="s">
        <v>380</v>
      </c>
      <c r="B18" s="84" t="s">
        <v>3287</v>
      </c>
      <c r="C18" s="84">
        <v>9</v>
      </c>
      <c r="D18" s="123">
        <v>0.0048071115641684</v>
      </c>
      <c r="E18" s="123">
        <v>1.7267898823049699</v>
      </c>
      <c r="F18" s="84" t="s">
        <v>3627</v>
      </c>
      <c r="G18" s="84" t="b">
        <v>0</v>
      </c>
      <c r="H18" s="84" t="b">
        <v>0</v>
      </c>
      <c r="I18" s="84" t="b">
        <v>0</v>
      </c>
      <c r="J18" s="84" t="b">
        <v>0</v>
      </c>
      <c r="K18" s="84" t="b">
        <v>0</v>
      </c>
      <c r="L18" s="84" t="b">
        <v>0</v>
      </c>
    </row>
    <row r="19" spans="1:12" ht="15">
      <c r="A19" s="84" t="s">
        <v>395</v>
      </c>
      <c r="B19" s="84" t="s">
        <v>394</v>
      </c>
      <c r="C19" s="84">
        <v>8</v>
      </c>
      <c r="D19" s="123">
        <v>0.004429777397873463</v>
      </c>
      <c r="E19" s="123">
        <v>2.474762432014811</v>
      </c>
      <c r="F19" s="84" t="s">
        <v>3627</v>
      </c>
      <c r="G19" s="84" t="b">
        <v>0</v>
      </c>
      <c r="H19" s="84" t="b">
        <v>0</v>
      </c>
      <c r="I19" s="84" t="b">
        <v>0</v>
      </c>
      <c r="J19" s="84" t="b">
        <v>0</v>
      </c>
      <c r="K19" s="84" t="b">
        <v>0</v>
      </c>
      <c r="L19" s="84" t="b">
        <v>0</v>
      </c>
    </row>
    <row r="20" spans="1:12" ht="15">
      <c r="A20" s="84" t="s">
        <v>394</v>
      </c>
      <c r="B20" s="84" t="s">
        <v>393</v>
      </c>
      <c r="C20" s="84">
        <v>8</v>
      </c>
      <c r="D20" s="123">
        <v>0.004429777397873463</v>
      </c>
      <c r="E20" s="123">
        <v>2.474762432014811</v>
      </c>
      <c r="F20" s="84" t="s">
        <v>3627</v>
      </c>
      <c r="G20" s="84" t="b">
        <v>0</v>
      </c>
      <c r="H20" s="84" t="b">
        <v>0</v>
      </c>
      <c r="I20" s="84" t="b">
        <v>0</v>
      </c>
      <c r="J20" s="84" t="b">
        <v>0</v>
      </c>
      <c r="K20" s="84" t="b">
        <v>0</v>
      </c>
      <c r="L20" s="84" t="b">
        <v>0</v>
      </c>
    </row>
    <row r="21" spans="1:12" ht="15">
      <c r="A21" s="84" t="s">
        <v>3304</v>
      </c>
      <c r="B21" s="84" t="s">
        <v>3305</v>
      </c>
      <c r="C21" s="84">
        <v>7</v>
      </c>
      <c r="D21" s="123">
        <v>0.0040315891805507</v>
      </c>
      <c r="E21" s="123">
        <v>2.4167704850371243</v>
      </c>
      <c r="F21" s="84" t="s">
        <v>3627</v>
      </c>
      <c r="G21" s="84" t="b">
        <v>0</v>
      </c>
      <c r="H21" s="84" t="b">
        <v>0</v>
      </c>
      <c r="I21" s="84" t="b">
        <v>0</v>
      </c>
      <c r="J21" s="84" t="b">
        <v>0</v>
      </c>
      <c r="K21" s="84" t="b">
        <v>0</v>
      </c>
      <c r="L21" s="84" t="b">
        <v>0</v>
      </c>
    </row>
    <row r="22" spans="1:12" ht="15">
      <c r="A22" s="84" t="s">
        <v>3306</v>
      </c>
      <c r="B22" s="84" t="s">
        <v>2878</v>
      </c>
      <c r="C22" s="84">
        <v>7</v>
      </c>
      <c r="D22" s="123">
        <v>0.0040315891805507</v>
      </c>
      <c r="E22" s="123">
        <v>2.0645879669257616</v>
      </c>
      <c r="F22" s="84" t="s">
        <v>3627</v>
      </c>
      <c r="G22" s="84" t="b">
        <v>0</v>
      </c>
      <c r="H22" s="84" t="b">
        <v>0</v>
      </c>
      <c r="I22" s="84" t="b">
        <v>0</v>
      </c>
      <c r="J22" s="84" t="b">
        <v>0</v>
      </c>
      <c r="K22" s="84" t="b">
        <v>0</v>
      </c>
      <c r="L22" s="84" t="b">
        <v>0</v>
      </c>
    </row>
    <row r="23" spans="1:12" ht="15">
      <c r="A23" s="84" t="s">
        <v>2878</v>
      </c>
      <c r="B23" s="84" t="s">
        <v>3288</v>
      </c>
      <c r="C23" s="84">
        <v>7</v>
      </c>
      <c r="D23" s="123">
        <v>0.0040315891805507</v>
      </c>
      <c r="E23" s="123">
        <v>1.8884967078700805</v>
      </c>
      <c r="F23" s="84" t="s">
        <v>3627</v>
      </c>
      <c r="G23" s="84" t="b">
        <v>0</v>
      </c>
      <c r="H23" s="84" t="b">
        <v>0</v>
      </c>
      <c r="I23" s="84" t="b">
        <v>0</v>
      </c>
      <c r="J23" s="84" t="b">
        <v>0</v>
      </c>
      <c r="K23" s="84" t="b">
        <v>0</v>
      </c>
      <c r="L23" s="84" t="b">
        <v>0</v>
      </c>
    </row>
    <row r="24" spans="1:12" ht="15">
      <c r="A24" s="84" t="s">
        <v>3288</v>
      </c>
      <c r="B24" s="84" t="s">
        <v>3289</v>
      </c>
      <c r="C24" s="84">
        <v>7</v>
      </c>
      <c r="D24" s="123">
        <v>0.0040315891805507</v>
      </c>
      <c r="E24" s="123">
        <v>2.0645879669257616</v>
      </c>
      <c r="F24" s="84" t="s">
        <v>3627</v>
      </c>
      <c r="G24" s="84" t="b">
        <v>0</v>
      </c>
      <c r="H24" s="84" t="b">
        <v>0</v>
      </c>
      <c r="I24" s="84" t="b">
        <v>0</v>
      </c>
      <c r="J24" s="84" t="b">
        <v>0</v>
      </c>
      <c r="K24" s="84" t="b">
        <v>0</v>
      </c>
      <c r="L24" s="84" t="b">
        <v>0</v>
      </c>
    </row>
    <row r="25" spans="1:12" ht="15">
      <c r="A25" s="84" t="s">
        <v>3295</v>
      </c>
      <c r="B25" s="84" t="s">
        <v>292</v>
      </c>
      <c r="C25" s="84">
        <v>7</v>
      </c>
      <c r="D25" s="123">
        <v>0.0040315891805507</v>
      </c>
      <c r="E25" s="123">
        <v>1.0926166905260053</v>
      </c>
      <c r="F25" s="84" t="s">
        <v>3627</v>
      </c>
      <c r="G25" s="84" t="b">
        <v>0</v>
      </c>
      <c r="H25" s="84" t="b">
        <v>0</v>
      </c>
      <c r="I25" s="84" t="b">
        <v>0</v>
      </c>
      <c r="J25" s="84" t="b">
        <v>0</v>
      </c>
      <c r="K25" s="84" t="b">
        <v>0</v>
      </c>
      <c r="L25" s="84" t="b">
        <v>0</v>
      </c>
    </row>
    <row r="26" spans="1:12" ht="15">
      <c r="A26" s="84" t="s">
        <v>292</v>
      </c>
      <c r="B26" s="84" t="s">
        <v>395</v>
      </c>
      <c r="C26" s="84">
        <v>7</v>
      </c>
      <c r="D26" s="123">
        <v>0.0040315891805507</v>
      </c>
      <c r="E26" s="123">
        <v>1.370470465384155</v>
      </c>
      <c r="F26" s="84" t="s">
        <v>3627</v>
      </c>
      <c r="G26" s="84" t="b">
        <v>0</v>
      </c>
      <c r="H26" s="84" t="b">
        <v>0</v>
      </c>
      <c r="I26" s="84" t="b">
        <v>0</v>
      </c>
      <c r="J26" s="84" t="b">
        <v>0</v>
      </c>
      <c r="K26" s="84" t="b">
        <v>0</v>
      </c>
      <c r="L26" s="84" t="b">
        <v>0</v>
      </c>
    </row>
    <row r="27" spans="1:12" ht="15">
      <c r="A27" s="84" t="s">
        <v>380</v>
      </c>
      <c r="B27" s="84" t="s">
        <v>3292</v>
      </c>
      <c r="C27" s="84">
        <v>7</v>
      </c>
      <c r="D27" s="123">
        <v>0.0040315891805507</v>
      </c>
      <c r="E27" s="123">
        <v>1.6901960800285136</v>
      </c>
      <c r="F27" s="84" t="s">
        <v>3627</v>
      </c>
      <c r="G27" s="84" t="b">
        <v>0</v>
      </c>
      <c r="H27" s="84" t="b">
        <v>0</v>
      </c>
      <c r="I27" s="84" t="b">
        <v>0</v>
      </c>
      <c r="J27" s="84" t="b">
        <v>0</v>
      </c>
      <c r="K27" s="84" t="b">
        <v>0</v>
      </c>
      <c r="L27" s="84" t="b">
        <v>0</v>
      </c>
    </row>
    <row r="28" spans="1:12" ht="15">
      <c r="A28" s="84" t="s">
        <v>292</v>
      </c>
      <c r="B28" s="84" t="s">
        <v>381</v>
      </c>
      <c r="C28" s="84">
        <v>7</v>
      </c>
      <c r="D28" s="123">
        <v>0.0040315891805507</v>
      </c>
      <c r="E28" s="123">
        <v>1.0182879472727926</v>
      </c>
      <c r="F28" s="84" t="s">
        <v>3627</v>
      </c>
      <c r="G28" s="84" t="b">
        <v>0</v>
      </c>
      <c r="H28" s="84" t="b">
        <v>0</v>
      </c>
      <c r="I28" s="84" t="b">
        <v>0</v>
      </c>
      <c r="J28" s="84" t="b">
        <v>0</v>
      </c>
      <c r="K28" s="84" t="b">
        <v>0</v>
      </c>
      <c r="L28" s="84" t="b">
        <v>0</v>
      </c>
    </row>
    <row r="29" spans="1:12" ht="15">
      <c r="A29" s="84" t="s">
        <v>3294</v>
      </c>
      <c r="B29" s="84" t="s">
        <v>3316</v>
      </c>
      <c r="C29" s="84">
        <v>7</v>
      </c>
      <c r="D29" s="123">
        <v>0.0040315891805507</v>
      </c>
      <c r="E29" s="123">
        <v>2.3364597338485296</v>
      </c>
      <c r="F29" s="84" t="s">
        <v>3627</v>
      </c>
      <c r="G29" s="84" t="b">
        <v>0</v>
      </c>
      <c r="H29" s="84" t="b">
        <v>0</v>
      </c>
      <c r="I29" s="84" t="b">
        <v>0</v>
      </c>
      <c r="J29" s="84" t="b">
        <v>0</v>
      </c>
      <c r="K29" s="84" t="b">
        <v>0</v>
      </c>
      <c r="L29" s="84" t="b">
        <v>0</v>
      </c>
    </row>
    <row r="30" spans="1:12" ht="15">
      <c r="A30" s="84" t="s">
        <v>3316</v>
      </c>
      <c r="B30" s="84" t="s">
        <v>3299</v>
      </c>
      <c r="C30" s="84">
        <v>7</v>
      </c>
      <c r="D30" s="123">
        <v>0.0040315891805507</v>
      </c>
      <c r="E30" s="123">
        <v>2.4236099095674297</v>
      </c>
      <c r="F30" s="84" t="s">
        <v>3627</v>
      </c>
      <c r="G30" s="84" t="b">
        <v>0</v>
      </c>
      <c r="H30" s="84" t="b">
        <v>0</v>
      </c>
      <c r="I30" s="84" t="b">
        <v>0</v>
      </c>
      <c r="J30" s="84" t="b">
        <v>0</v>
      </c>
      <c r="K30" s="84" t="b">
        <v>0</v>
      </c>
      <c r="L30" s="84" t="b">
        <v>0</v>
      </c>
    </row>
    <row r="31" spans="1:12" ht="15">
      <c r="A31" s="84" t="s">
        <v>3317</v>
      </c>
      <c r="B31" s="84" t="s">
        <v>3318</v>
      </c>
      <c r="C31" s="84">
        <v>7</v>
      </c>
      <c r="D31" s="123">
        <v>0.0040315891805507</v>
      </c>
      <c r="E31" s="123">
        <v>2.5327543789924976</v>
      </c>
      <c r="F31" s="84" t="s">
        <v>3627</v>
      </c>
      <c r="G31" s="84" t="b">
        <v>0</v>
      </c>
      <c r="H31" s="84" t="b">
        <v>0</v>
      </c>
      <c r="I31" s="84" t="b">
        <v>0</v>
      </c>
      <c r="J31" s="84" t="b">
        <v>0</v>
      </c>
      <c r="K31" s="84" t="b">
        <v>0</v>
      </c>
      <c r="L31" s="84" t="b">
        <v>0</v>
      </c>
    </row>
    <row r="32" spans="1:12" ht="15">
      <c r="A32" s="84" t="s">
        <v>3319</v>
      </c>
      <c r="B32" s="84" t="s">
        <v>304</v>
      </c>
      <c r="C32" s="84">
        <v>7</v>
      </c>
      <c r="D32" s="123">
        <v>0.0040315891805507</v>
      </c>
      <c r="E32" s="123">
        <v>2.263909066699918</v>
      </c>
      <c r="F32" s="84" t="s">
        <v>3627</v>
      </c>
      <c r="G32" s="84" t="b">
        <v>0</v>
      </c>
      <c r="H32" s="84" t="b">
        <v>0</v>
      </c>
      <c r="I32" s="84" t="b">
        <v>0</v>
      </c>
      <c r="J32" s="84" t="b">
        <v>0</v>
      </c>
      <c r="K32" s="84" t="b">
        <v>0</v>
      </c>
      <c r="L32" s="84" t="b">
        <v>0</v>
      </c>
    </row>
    <row r="33" spans="1:12" ht="15">
      <c r="A33" s="84" t="s">
        <v>2875</v>
      </c>
      <c r="B33" s="84" t="s">
        <v>3291</v>
      </c>
      <c r="C33" s="84">
        <v>6</v>
      </c>
      <c r="D33" s="123">
        <v>0.0036095485348609587</v>
      </c>
      <c r="E33" s="123">
        <v>1.2950670486903044</v>
      </c>
      <c r="F33" s="84" t="s">
        <v>3627</v>
      </c>
      <c r="G33" s="84" t="b">
        <v>0</v>
      </c>
      <c r="H33" s="84" t="b">
        <v>0</v>
      </c>
      <c r="I33" s="84" t="b">
        <v>0</v>
      </c>
      <c r="J33" s="84" t="b">
        <v>0</v>
      </c>
      <c r="K33" s="84" t="b">
        <v>0</v>
      </c>
      <c r="L33" s="84" t="b">
        <v>0</v>
      </c>
    </row>
    <row r="34" spans="1:12" ht="15">
      <c r="A34" s="84" t="s">
        <v>2889</v>
      </c>
      <c r="B34" s="84" t="s">
        <v>2891</v>
      </c>
      <c r="C34" s="84">
        <v>6</v>
      </c>
      <c r="D34" s="123">
        <v>0.0036095485348609587</v>
      </c>
      <c r="E34" s="123">
        <v>1.4970388267259631</v>
      </c>
      <c r="F34" s="84" t="s">
        <v>3627</v>
      </c>
      <c r="G34" s="84" t="b">
        <v>0</v>
      </c>
      <c r="H34" s="84" t="b">
        <v>0</v>
      </c>
      <c r="I34" s="84" t="b">
        <v>0</v>
      </c>
      <c r="J34" s="84" t="b">
        <v>0</v>
      </c>
      <c r="K34" s="84" t="b">
        <v>0</v>
      </c>
      <c r="L34" s="84" t="b">
        <v>0</v>
      </c>
    </row>
    <row r="35" spans="1:12" ht="15">
      <c r="A35" s="84" t="s">
        <v>2880</v>
      </c>
      <c r="B35" s="84" t="s">
        <v>3306</v>
      </c>
      <c r="C35" s="84">
        <v>6</v>
      </c>
      <c r="D35" s="123">
        <v>0.0036095485348609587</v>
      </c>
      <c r="E35" s="123">
        <v>2.1389703300916176</v>
      </c>
      <c r="F35" s="84" t="s">
        <v>3627</v>
      </c>
      <c r="G35" s="84" t="b">
        <v>0</v>
      </c>
      <c r="H35" s="84" t="b">
        <v>0</v>
      </c>
      <c r="I35" s="84" t="b">
        <v>0</v>
      </c>
      <c r="J35" s="84" t="b">
        <v>0</v>
      </c>
      <c r="K35" s="84" t="b">
        <v>0</v>
      </c>
      <c r="L35" s="84" t="b">
        <v>0</v>
      </c>
    </row>
    <row r="36" spans="1:12" ht="15">
      <c r="A36" s="84" t="s">
        <v>3293</v>
      </c>
      <c r="B36" s="84" t="s">
        <v>3325</v>
      </c>
      <c r="C36" s="84">
        <v>6</v>
      </c>
      <c r="D36" s="123">
        <v>0.0036095485348609587</v>
      </c>
      <c r="E36" s="123">
        <v>2.3364597338485296</v>
      </c>
      <c r="F36" s="84" t="s">
        <v>3627</v>
      </c>
      <c r="G36" s="84" t="b">
        <v>1</v>
      </c>
      <c r="H36" s="84" t="b">
        <v>0</v>
      </c>
      <c r="I36" s="84" t="b">
        <v>0</v>
      </c>
      <c r="J36" s="84" t="b">
        <v>0</v>
      </c>
      <c r="K36" s="84" t="b">
        <v>0</v>
      </c>
      <c r="L36" s="84" t="b">
        <v>0</v>
      </c>
    </row>
    <row r="37" spans="1:12" ht="15">
      <c r="A37" s="84" t="s">
        <v>3325</v>
      </c>
      <c r="B37" s="84" t="s">
        <v>292</v>
      </c>
      <c r="C37" s="84">
        <v>6</v>
      </c>
      <c r="D37" s="123">
        <v>0.0036095485348609587</v>
      </c>
      <c r="E37" s="123">
        <v>1.2475186505117484</v>
      </c>
      <c r="F37" s="84" t="s">
        <v>3627</v>
      </c>
      <c r="G37" s="84" t="b">
        <v>0</v>
      </c>
      <c r="H37" s="84" t="b">
        <v>0</v>
      </c>
      <c r="I37" s="84" t="b">
        <v>0</v>
      </c>
      <c r="J37" s="84" t="b">
        <v>0</v>
      </c>
      <c r="K37" s="84" t="b">
        <v>0</v>
      </c>
      <c r="L37" s="84" t="b">
        <v>0</v>
      </c>
    </row>
    <row r="38" spans="1:12" ht="15">
      <c r="A38" s="84" t="s">
        <v>3326</v>
      </c>
      <c r="B38" s="84" t="s">
        <v>3290</v>
      </c>
      <c r="C38" s="84">
        <v>6</v>
      </c>
      <c r="D38" s="123">
        <v>0.0036095485348609587</v>
      </c>
      <c r="E38" s="123">
        <v>2.29867117295913</v>
      </c>
      <c r="F38" s="84" t="s">
        <v>3627</v>
      </c>
      <c r="G38" s="84" t="b">
        <v>0</v>
      </c>
      <c r="H38" s="84" t="b">
        <v>0</v>
      </c>
      <c r="I38" s="84" t="b">
        <v>0</v>
      </c>
      <c r="J38" s="84" t="b">
        <v>0</v>
      </c>
      <c r="K38" s="84" t="b">
        <v>0</v>
      </c>
      <c r="L38" s="84" t="b">
        <v>0</v>
      </c>
    </row>
    <row r="39" spans="1:12" ht="15">
      <c r="A39" s="84" t="s">
        <v>3286</v>
      </c>
      <c r="B39" s="84" t="s">
        <v>3327</v>
      </c>
      <c r="C39" s="84">
        <v>6</v>
      </c>
      <c r="D39" s="123">
        <v>0.0036095485348609587</v>
      </c>
      <c r="E39" s="123">
        <v>2.263909066699918</v>
      </c>
      <c r="F39" s="84" t="s">
        <v>3627</v>
      </c>
      <c r="G39" s="84" t="b">
        <v>0</v>
      </c>
      <c r="H39" s="84" t="b">
        <v>0</v>
      </c>
      <c r="I39" s="84" t="b">
        <v>0</v>
      </c>
      <c r="J39" s="84" t="b">
        <v>0</v>
      </c>
      <c r="K39" s="84" t="b">
        <v>0</v>
      </c>
      <c r="L39" s="84" t="b">
        <v>0</v>
      </c>
    </row>
    <row r="40" spans="1:12" ht="15">
      <c r="A40" s="84" t="s">
        <v>3330</v>
      </c>
      <c r="B40" s="84" t="s">
        <v>2885</v>
      </c>
      <c r="C40" s="84">
        <v>6</v>
      </c>
      <c r="D40" s="123">
        <v>0.0036095485348609587</v>
      </c>
      <c r="E40" s="123">
        <v>2.0354297381845483</v>
      </c>
      <c r="F40" s="84" t="s">
        <v>3627</v>
      </c>
      <c r="G40" s="84" t="b">
        <v>0</v>
      </c>
      <c r="H40" s="84" t="b">
        <v>0</v>
      </c>
      <c r="I40" s="84" t="b">
        <v>0</v>
      </c>
      <c r="J40" s="84" t="b">
        <v>0</v>
      </c>
      <c r="K40" s="84" t="b">
        <v>0</v>
      </c>
      <c r="L40" s="84" t="b">
        <v>0</v>
      </c>
    </row>
    <row r="41" spans="1:12" ht="15">
      <c r="A41" s="84" t="s">
        <v>2889</v>
      </c>
      <c r="B41" s="84" t="s">
        <v>3333</v>
      </c>
      <c r="C41" s="84">
        <v>6</v>
      </c>
      <c r="D41" s="123">
        <v>0.0036095485348609587</v>
      </c>
      <c r="E41" s="123">
        <v>1.9976411772951486</v>
      </c>
      <c r="F41" s="84" t="s">
        <v>3627</v>
      </c>
      <c r="G41" s="84" t="b">
        <v>0</v>
      </c>
      <c r="H41" s="84" t="b">
        <v>0</v>
      </c>
      <c r="I41" s="84" t="b">
        <v>0</v>
      </c>
      <c r="J41" s="84" t="b">
        <v>0</v>
      </c>
      <c r="K41" s="84" t="b">
        <v>0</v>
      </c>
      <c r="L41" s="84" t="b">
        <v>0</v>
      </c>
    </row>
    <row r="42" spans="1:12" ht="15">
      <c r="A42" s="84" t="s">
        <v>3333</v>
      </c>
      <c r="B42" s="84" t="s">
        <v>3334</v>
      </c>
      <c r="C42" s="84">
        <v>6</v>
      </c>
      <c r="D42" s="123">
        <v>0.0036095485348609587</v>
      </c>
      <c r="E42" s="123">
        <v>2.599701168623111</v>
      </c>
      <c r="F42" s="84" t="s">
        <v>3627</v>
      </c>
      <c r="G42" s="84" t="b">
        <v>0</v>
      </c>
      <c r="H42" s="84" t="b">
        <v>0</v>
      </c>
      <c r="I42" s="84" t="b">
        <v>0</v>
      </c>
      <c r="J42" s="84" t="b">
        <v>0</v>
      </c>
      <c r="K42" s="84" t="b">
        <v>0</v>
      </c>
      <c r="L42" s="84" t="b">
        <v>0</v>
      </c>
    </row>
    <row r="43" spans="1:12" ht="15">
      <c r="A43" s="84" t="s">
        <v>3334</v>
      </c>
      <c r="B43" s="84" t="s">
        <v>292</v>
      </c>
      <c r="C43" s="84">
        <v>6</v>
      </c>
      <c r="D43" s="123">
        <v>0.0036095485348609587</v>
      </c>
      <c r="E43" s="123">
        <v>1.2475186505117484</v>
      </c>
      <c r="F43" s="84" t="s">
        <v>3627</v>
      </c>
      <c r="G43" s="84" t="b">
        <v>0</v>
      </c>
      <c r="H43" s="84" t="b">
        <v>0</v>
      </c>
      <c r="I43" s="84" t="b">
        <v>0</v>
      </c>
      <c r="J43" s="84" t="b">
        <v>0</v>
      </c>
      <c r="K43" s="84" t="b">
        <v>0</v>
      </c>
      <c r="L43" s="84" t="b">
        <v>0</v>
      </c>
    </row>
    <row r="44" spans="1:12" ht="15">
      <c r="A44" s="84" t="s">
        <v>3335</v>
      </c>
      <c r="B44" s="84" t="s">
        <v>3336</v>
      </c>
      <c r="C44" s="84">
        <v>6</v>
      </c>
      <c r="D44" s="123">
        <v>0.0036095485348609587</v>
      </c>
      <c r="E44" s="123">
        <v>2.599701168623111</v>
      </c>
      <c r="F44" s="84" t="s">
        <v>3627</v>
      </c>
      <c r="G44" s="84" t="b">
        <v>0</v>
      </c>
      <c r="H44" s="84" t="b">
        <v>0</v>
      </c>
      <c r="I44" s="84" t="b">
        <v>0</v>
      </c>
      <c r="J44" s="84" t="b">
        <v>0</v>
      </c>
      <c r="K44" s="84" t="b">
        <v>0</v>
      </c>
      <c r="L44" s="84" t="b">
        <v>0</v>
      </c>
    </row>
    <row r="45" spans="1:12" ht="15">
      <c r="A45" s="84" t="s">
        <v>3336</v>
      </c>
      <c r="B45" s="84" t="s">
        <v>292</v>
      </c>
      <c r="C45" s="84">
        <v>6</v>
      </c>
      <c r="D45" s="123">
        <v>0.0036095485348609587</v>
      </c>
      <c r="E45" s="123">
        <v>1.2475186505117484</v>
      </c>
      <c r="F45" s="84" t="s">
        <v>3627</v>
      </c>
      <c r="G45" s="84" t="b">
        <v>0</v>
      </c>
      <c r="H45" s="84" t="b">
        <v>0</v>
      </c>
      <c r="I45" s="84" t="b">
        <v>0</v>
      </c>
      <c r="J45" s="84" t="b">
        <v>0</v>
      </c>
      <c r="K45" s="84" t="b">
        <v>0</v>
      </c>
      <c r="L45" s="84" t="b">
        <v>0</v>
      </c>
    </row>
    <row r="46" spans="1:12" ht="15">
      <c r="A46" s="84" t="s">
        <v>292</v>
      </c>
      <c r="B46" s="84" t="s">
        <v>3304</v>
      </c>
      <c r="C46" s="84">
        <v>6</v>
      </c>
      <c r="D46" s="123">
        <v>0.0036095485348609587</v>
      </c>
      <c r="E46" s="123">
        <v>1.3035236757535418</v>
      </c>
      <c r="F46" s="84" t="s">
        <v>3627</v>
      </c>
      <c r="G46" s="84" t="b">
        <v>0</v>
      </c>
      <c r="H46" s="84" t="b">
        <v>0</v>
      </c>
      <c r="I46" s="84" t="b">
        <v>0</v>
      </c>
      <c r="J46" s="84" t="b">
        <v>0</v>
      </c>
      <c r="K46" s="84" t="b">
        <v>0</v>
      </c>
      <c r="L46" s="84" t="b">
        <v>0</v>
      </c>
    </row>
    <row r="47" spans="1:12" ht="15">
      <c r="A47" s="84" t="s">
        <v>3305</v>
      </c>
      <c r="B47" s="84" t="s">
        <v>380</v>
      </c>
      <c r="C47" s="84">
        <v>6</v>
      </c>
      <c r="D47" s="123">
        <v>0.0036095485348609587</v>
      </c>
      <c r="E47" s="123">
        <v>1.761551988564182</v>
      </c>
      <c r="F47" s="84" t="s">
        <v>3627</v>
      </c>
      <c r="G47" s="84" t="b">
        <v>0</v>
      </c>
      <c r="H47" s="84" t="b">
        <v>0</v>
      </c>
      <c r="I47" s="84" t="b">
        <v>0</v>
      </c>
      <c r="J47" s="84" t="b">
        <v>0</v>
      </c>
      <c r="K47" s="84" t="b">
        <v>0</v>
      </c>
      <c r="L47" s="84" t="b">
        <v>0</v>
      </c>
    </row>
    <row r="48" spans="1:12" ht="15">
      <c r="A48" s="84" t="s">
        <v>380</v>
      </c>
      <c r="B48" s="84" t="s">
        <v>2914</v>
      </c>
      <c r="C48" s="84">
        <v>6</v>
      </c>
      <c r="D48" s="123">
        <v>0.0036095485348609587</v>
      </c>
      <c r="E48" s="123">
        <v>1.7103994661168005</v>
      </c>
      <c r="F48" s="84" t="s">
        <v>3627</v>
      </c>
      <c r="G48" s="84" t="b">
        <v>0</v>
      </c>
      <c r="H48" s="84" t="b">
        <v>0</v>
      </c>
      <c r="I48" s="84" t="b">
        <v>0</v>
      </c>
      <c r="J48" s="84" t="b">
        <v>1</v>
      </c>
      <c r="K48" s="84" t="b">
        <v>0</v>
      </c>
      <c r="L48" s="84" t="b">
        <v>0</v>
      </c>
    </row>
    <row r="49" spans="1:12" ht="15">
      <c r="A49" s="84" t="s">
        <v>2914</v>
      </c>
      <c r="B49" s="84" t="s">
        <v>3314</v>
      </c>
      <c r="C49" s="84">
        <v>6</v>
      </c>
      <c r="D49" s="123">
        <v>0.0036095485348609587</v>
      </c>
      <c r="E49" s="123">
        <v>2.3566631199368167</v>
      </c>
      <c r="F49" s="84" t="s">
        <v>3627</v>
      </c>
      <c r="G49" s="84" t="b">
        <v>1</v>
      </c>
      <c r="H49" s="84" t="b">
        <v>0</v>
      </c>
      <c r="I49" s="84" t="b">
        <v>0</v>
      </c>
      <c r="J49" s="84" t="b">
        <v>0</v>
      </c>
      <c r="K49" s="84" t="b">
        <v>0</v>
      </c>
      <c r="L49" s="84" t="b">
        <v>0</v>
      </c>
    </row>
    <row r="50" spans="1:12" ht="15">
      <c r="A50" s="84" t="s">
        <v>3314</v>
      </c>
      <c r="B50" s="84" t="s">
        <v>3282</v>
      </c>
      <c r="C50" s="84">
        <v>6</v>
      </c>
      <c r="D50" s="123">
        <v>0.0036095485348609587</v>
      </c>
      <c r="E50" s="123">
        <v>1.988686334642222</v>
      </c>
      <c r="F50" s="84" t="s">
        <v>3627</v>
      </c>
      <c r="G50" s="84" t="b">
        <v>0</v>
      </c>
      <c r="H50" s="84" t="b">
        <v>0</v>
      </c>
      <c r="I50" s="84" t="b">
        <v>0</v>
      </c>
      <c r="J50" s="84" t="b">
        <v>0</v>
      </c>
      <c r="K50" s="84" t="b">
        <v>0</v>
      </c>
      <c r="L50" s="84" t="b">
        <v>0</v>
      </c>
    </row>
    <row r="51" spans="1:12" ht="15">
      <c r="A51" s="84" t="s">
        <v>353</v>
      </c>
      <c r="B51" s="84" t="s">
        <v>307</v>
      </c>
      <c r="C51" s="84">
        <v>6</v>
      </c>
      <c r="D51" s="123">
        <v>0.0036095485348609587</v>
      </c>
      <c r="E51" s="123">
        <v>2.599701168623111</v>
      </c>
      <c r="F51" s="84" t="s">
        <v>3627</v>
      </c>
      <c r="G51" s="84" t="b">
        <v>0</v>
      </c>
      <c r="H51" s="84" t="b">
        <v>0</v>
      </c>
      <c r="I51" s="84" t="b">
        <v>0</v>
      </c>
      <c r="J51" s="84" t="b">
        <v>0</v>
      </c>
      <c r="K51" s="84" t="b">
        <v>0</v>
      </c>
      <c r="L51" s="84" t="b">
        <v>0</v>
      </c>
    </row>
    <row r="52" spans="1:12" ht="15">
      <c r="A52" s="84" t="s">
        <v>307</v>
      </c>
      <c r="B52" s="84" t="s">
        <v>352</v>
      </c>
      <c r="C52" s="84">
        <v>6</v>
      </c>
      <c r="D52" s="123">
        <v>0.0036095485348609587</v>
      </c>
      <c r="E52" s="123">
        <v>2.599701168623111</v>
      </c>
      <c r="F52" s="84" t="s">
        <v>3627</v>
      </c>
      <c r="G52" s="84" t="b">
        <v>0</v>
      </c>
      <c r="H52" s="84" t="b">
        <v>0</v>
      </c>
      <c r="I52" s="84" t="b">
        <v>0</v>
      </c>
      <c r="J52" s="84" t="b">
        <v>0</v>
      </c>
      <c r="K52" s="84" t="b">
        <v>0</v>
      </c>
      <c r="L52" s="84" t="b">
        <v>0</v>
      </c>
    </row>
    <row r="53" spans="1:12" ht="15">
      <c r="A53" s="84" t="s">
        <v>352</v>
      </c>
      <c r="B53" s="84" t="s">
        <v>306</v>
      </c>
      <c r="C53" s="84">
        <v>6</v>
      </c>
      <c r="D53" s="123">
        <v>0.0036095485348609587</v>
      </c>
      <c r="E53" s="123">
        <v>2.599701168623111</v>
      </c>
      <c r="F53" s="84" t="s">
        <v>3627</v>
      </c>
      <c r="G53" s="84" t="b">
        <v>0</v>
      </c>
      <c r="H53" s="84" t="b">
        <v>0</v>
      </c>
      <c r="I53" s="84" t="b">
        <v>0</v>
      </c>
      <c r="J53" s="84" t="b">
        <v>0</v>
      </c>
      <c r="K53" s="84" t="b">
        <v>0</v>
      </c>
      <c r="L53" s="84" t="b">
        <v>0</v>
      </c>
    </row>
    <row r="54" spans="1:12" ht="15">
      <c r="A54" s="84" t="s">
        <v>306</v>
      </c>
      <c r="B54" s="84" t="s">
        <v>351</v>
      </c>
      <c r="C54" s="84">
        <v>6</v>
      </c>
      <c r="D54" s="123">
        <v>0.0036095485348609587</v>
      </c>
      <c r="E54" s="123">
        <v>2.599701168623111</v>
      </c>
      <c r="F54" s="84" t="s">
        <v>3627</v>
      </c>
      <c r="G54" s="84" t="b">
        <v>0</v>
      </c>
      <c r="H54" s="84" t="b">
        <v>0</v>
      </c>
      <c r="I54" s="84" t="b">
        <v>0</v>
      </c>
      <c r="J54" s="84" t="b">
        <v>0</v>
      </c>
      <c r="K54" s="84" t="b">
        <v>0</v>
      </c>
      <c r="L54" s="84" t="b">
        <v>0</v>
      </c>
    </row>
    <row r="55" spans="1:12" ht="15">
      <c r="A55" s="84" t="s">
        <v>351</v>
      </c>
      <c r="B55" s="84" t="s">
        <v>350</v>
      </c>
      <c r="C55" s="84">
        <v>6</v>
      </c>
      <c r="D55" s="123">
        <v>0.0036095485348609587</v>
      </c>
      <c r="E55" s="123">
        <v>2.599701168623111</v>
      </c>
      <c r="F55" s="84" t="s">
        <v>3627</v>
      </c>
      <c r="G55" s="84" t="b">
        <v>0</v>
      </c>
      <c r="H55" s="84" t="b">
        <v>0</v>
      </c>
      <c r="I55" s="84" t="b">
        <v>0</v>
      </c>
      <c r="J55" s="84" t="b">
        <v>0</v>
      </c>
      <c r="K55" s="84" t="b">
        <v>0</v>
      </c>
      <c r="L55" s="84" t="b">
        <v>0</v>
      </c>
    </row>
    <row r="56" spans="1:12" ht="15">
      <c r="A56" s="84" t="s">
        <v>350</v>
      </c>
      <c r="B56" s="84" t="s">
        <v>349</v>
      </c>
      <c r="C56" s="84">
        <v>6</v>
      </c>
      <c r="D56" s="123">
        <v>0.0036095485348609587</v>
      </c>
      <c r="E56" s="123">
        <v>2.599701168623111</v>
      </c>
      <c r="F56" s="84" t="s">
        <v>3627</v>
      </c>
      <c r="G56" s="84" t="b">
        <v>0</v>
      </c>
      <c r="H56" s="84" t="b">
        <v>0</v>
      </c>
      <c r="I56" s="84" t="b">
        <v>0</v>
      </c>
      <c r="J56" s="84" t="b">
        <v>0</v>
      </c>
      <c r="K56" s="84" t="b">
        <v>0</v>
      </c>
      <c r="L56" s="84" t="b">
        <v>0</v>
      </c>
    </row>
    <row r="57" spans="1:12" ht="15">
      <c r="A57" s="84" t="s">
        <v>349</v>
      </c>
      <c r="B57" s="84" t="s">
        <v>348</v>
      </c>
      <c r="C57" s="84">
        <v>6</v>
      </c>
      <c r="D57" s="123">
        <v>0.0036095485348609587</v>
      </c>
      <c r="E57" s="123">
        <v>2.599701168623111</v>
      </c>
      <c r="F57" s="84" t="s">
        <v>3627</v>
      </c>
      <c r="G57" s="84" t="b">
        <v>0</v>
      </c>
      <c r="H57" s="84" t="b">
        <v>0</v>
      </c>
      <c r="I57" s="84" t="b">
        <v>0</v>
      </c>
      <c r="J57" s="84" t="b">
        <v>0</v>
      </c>
      <c r="K57" s="84" t="b">
        <v>0</v>
      </c>
      <c r="L57" s="84" t="b">
        <v>0</v>
      </c>
    </row>
    <row r="58" spans="1:12" ht="15">
      <c r="A58" s="84" t="s">
        <v>348</v>
      </c>
      <c r="B58" s="84" t="s">
        <v>347</v>
      </c>
      <c r="C58" s="84">
        <v>6</v>
      </c>
      <c r="D58" s="123">
        <v>0.0036095485348609587</v>
      </c>
      <c r="E58" s="123">
        <v>2.599701168623111</v>
      </c>
      <c r="F58" s="84" t="s">
        <v>3627</v>
      </c>
      <c r="G58" s="84" t="b">
        <v>0</v>
      </c>
      <c r="H58" s="84" t="b">
        <v>0</v>
      </c>
      <c r="I58" s="84" t="b">
        <v>0</v>
      </c>
      <c r="J58" s="84" t="b">
        <v>0</v>
      </c>
      <c r="K58" s="84" t="b">
        <v>0</v>
      </c>
      <c r="L58" s="84" t="b">
        <v>0</v>
      </c>
    </row>
    <row r="59" spans="1:12" ht="15">
      <c r="A59" s="84" t="s">
        <v>347</v>
      </c>
      <c r="B59" s="84" t="s">
        <v>346</v>
      </c>
      <c r="C59" s="84">
        <v>6</v>
      </c>
      <c r="D59" s="123">
        <v>0.0036095485348609587</v>
      </c>
      <c r="E59" s="123">
        <v>2.599701168623111</v>
      </c>
      <c r="F59" s="84" t="s">
        <v>3627</v>
      </c>
      <c r="G59" s="84" t="b">
        <v>0</v>
      </c>
      <c r="H59" s="84" t="b">
        <v>0</v>
      </c>
      <c r="I59" s="84" t="b">
        <v>0</v>
      </c>
      <c r="J59" s="84" t="b">
        <v>0</v>
      </c>
      <c r="K59" s="84" t="b">
        <v>0</v>
      </c>
      <c r="L59" s="84" t="b">
        <v>0</v>
      </c>
    </row>
    <row r="60" spans="1:12" ht="15">
      <c r="A60" s="84" t="s">
        <v>3291</v>
      </c>
      <c r="B60" s="84" t="s">
        <v>3339</v>
      </c>
      <c r="C60" s="84">
        <v>5</v>
      </c>
      <c r="D60" s="123">
        <v>0.003159645323203337</v>
      </c>
      <c r="E60" s="123">
        <v>2.3364597338485296</v>
      </c>
      <c r="F60" s="84" t="s">
        <v>3627</v>
      </c>
      <c r="G60" s="84" t="b">
        <v>0</v>
      </c>
      <c r="H60" s="84" t="b">
        <v>0</v>
      </c>
      <c r="I60" s="84" t="b">
        <v>0</v>
      </c>
      <c r="J60" s="84" t="b">
        <v>0</v>
      </c>
      <c r="K60" s="84" t="b">
        <v>0</v>
      </c>
      <c r="L60" s="84" t="b">
        <v>0</v>
      </c>
    </row>
    <row r="61" spans="1:12" ht="15">
      <c r="A61" s="84" t="s">
        <v>3283</v>
      </c>
      <c r="B61" s="84" t="s">
        <v>292</v>
      </c>
      <c r="C61" s="84">
        <v>5</v>
      </c>
      <c r="D61" s="123">
        <v>0.003159645323203337</v>
      </c>
      <c r="E61" s="123">
        <v>0.8003606191695292</v>
      </c>
      <c r="F61" s="84" t="s">
        <v>3627</v>
      </c>
      <c r="G61" s="84" t="b">
        <v>0</v>
      </c>
      <c r="H61" s="84" t="b">
        <v>0</v>
      </c>
      <c r="I61" s="84" t="b">
        <v>0</v>
      </c>
      <c r="J61" s="84" t="b">
        <v>0</v>
      </c>
      <c r="K61" s="84" t="b">
        <v>0</v>
      </c>
      <c r="L61" s="84" t="b">
        <v>0</v>
      </c>
    </row>
    <row r="62" spans="1:12" ht="15">
      <c r="A62" s="84" t="s">
        <v>303</v>
      </c>
      <c r="B62" s="84" t="s">
        <v>292</v>
      </c>
      <c r="C62" s="84">
        <v>5</v>
      </c>
      <c r="D62" s="123">
        <v>0.003159645323203337</v>
      </c>
      <c r="E62" s="123">
        <v>0.355424047821268</v>
      </c>
      <c r="F62" s="84" t="s">
        <v>3627</v>
      </c>
      <c r="G62" s="84" t="b">
        <v>0</v>
      </c>
      <c r="H62" s="84" t="b">
        <v>0</v>
      </c>
      <c r="I62" s="84" t="b">
        <v>0</v>
      </c>
      <c r="J62" s="84" t="b">
        <v>0</v>
      </c>
      <c r="K62" s="84" t="b">
        <v>0</v>
      </c>
      <c r="L62" s="84" t="b">
        <v>0</v>
      </c>
    </row>
    <row r="63" spans="1:12" ht="15">
      <c r="A63" s="84" t="s">
        <v>3327</v>
      </c>
      <c r="B63" s="84" t="s">
        <v>3352</v>
      </c>
      <c r="C63" s="84">
        <v>5</v>
      </c>
      <c r="D63" s="123">
        <v>0.003159645323203337</v>
      </c>
      <c r="E63" s="123">
        <v>2.599701168623111</v>
      </c>
      <c r="F63" s="84" t="s">
        <v>3627</v>
      </c>
      <c r="G63" s="84" t="b">
        <v>0</v>
      </c>
      <c r="H63" s="84" t="b">
        <v>0</v>
      </c>
      <c r="I63" s="84" t="b">
        <v>0</v>
      </c>
      <c r="J63" s="84" t="b">
        <v>0</v>
      </c>
      <c r="K63" s="84" t="b">
        <v>0</v>
      </c>
      <c r="L63" s="84" t="b">
        <v>0</v>
      </c>
    </row>
    <row r="64" spans="1:12" ht="15">
      <c r="A64" s="84" t="s">
        <v>3352</v>
      </c>
      <c r="B64" s="84" t="s">
        <v>3353</v>
      </c>
      <c r="C64" s="84">
        <v>5</v>
      </c>
      <c r="D64" s="123">
        <v>0.003159645323203337</v>
      </c>
      <c r="E64" s="123">
        <v>2.6788824146707357</v>
      </c>
      <c r="F64" s="84" t="s">
        <v>3627</v>
      </c>
      <c r="G64" s="84" t="b">
        <v>0</v>
      </c>
      <c r="H64" s="84" t="b">
        <v>0</v>
      </c>
      <c r="I64" s="84" t="b">
        <v>0</v>
      </c>
      <c r="J64" s="84" t="b">
        <v>0</v>
      </c>
      <c r="K64" s="84" t="b">
        <v>0</v>
      </c>
      <c r="L64" s="84" t="b">
        <v>0</v>
      </c>
    </row>
    <row r="65" spans="1:12" ht="15">
      <c r="A65" s="84" t="s">
        <v>3353</v>
      </c>
      <c r="B65" s="84" t="s">
        <v>3313</v>
      </c>
      <c r="C65" s="84">
        <v>5</v>
      </c>
      <c r="D65" s="123">
        <v>0.003159645323203337</v>
      </c>
      <c r="E65" s="123">
        <v>2.5327543789924976</v>
      </c>
      <c r="F65" s="84" t="s">
        <v>3627</v>
      </c>
      <c r="G65" s="84" t="b">
        <v>0</v>
      </c>
      <c r="H65" s="84" t="b">
        <v>0</v>
      </c>
      <c r="I65" s="84" t="b">
        <v>0</v>
      </c>
      <c r="J65" s="84" t="b">
        <v>0</v>
      </c>
      <c r="K65" s="84" t="b">
        <v>0</v>
      </c>
      <c r="L65" s="84" t="b">
        <v>0</v>
      </c>
    </row>
    <row r="66" spans="1:12" ht="15">
      <c r="A66" s="84" t="s">
        <v>3313</v>
      </c>
      <c r="B66" s="84" t="s">
        <v>3283</v>
      </c>
      <c r="C66" s="84">
        <v>5</v>
      </c>
      <c r="D66" s="123">
        <v>0.003159645323203337</v>
      </c>
      <c r="E66" s="123">
        <v>2.0855963476502786</v>
      </c>
      <c r="F66" s="84" t="s">
        <v>3627</v>
      </c>
      <c r="G66" s="84" t="b">
        <v>0</v>
      </c>
      <c r="H66" s="84" t="b">
        <v>0</v>
      </c>
      <c r="I66" s="84" t="b">
        <v>0</v>
      </c>
      <c r="J66" s="84" t="b">
        <v>0</v>
      </c>
      <c r="K66" s="84" t="b">
        <v>0</v>
      </c>
      <c r="L66" s="84" t="b">
        <v>0</v>
      </c>
    </row>
    <row r="67" spans="1:12" ht="15">
      <c r="A67" s="84" t="s">
        <v>3354</v>
      </c>
      <c r="B67" s="84" t="s">
        <v>3284</v>
      </c>
      <c r="C67" s="84">
        <v>5</v>
      </c>
      <c r="D67" s="123">
        <v>0.003159645323203337</v>
      </c>
      <c r="E67" s="123">
        <v>2.2317243833285163</v>
      </c>
      <c r="F67" s="84" t="s">
        <v>3627</v>
      </c>
      <c r="G67" s="84" t="b">
        <v>0</v>
      </c>
      <c r="H67" s="84" t="b">
        <v>0</v>
      </c>
      <c r="I67" s="84" t="b">
        <v>0</v>
      </c>
      <c r="J67" s="84" t="b">
        <v>0</v>
      </c>
      <c r="K67" s="84" t="b">
        <v>0</v>
      </c>
      <c r="L67" s="84" t="b">
        <v>0</v>
      </c>
    </row>
    <row r="68" spans="1:12" ht="15">
      <c r="A68" s="84" t="s">
        <v>3328</v>
      </c>
      <c r="B68" s="84" t="s">
        <v>3329</v>
      </c>
      <c r="C68" s="84">
        <v>5</v>
      </c>
      <c r="D68" s="123">
        <v>0.003159645323203337</v>
      </c>
      <c r="E68" s="123">
        <v>2.520519922575486</v>
      </c>
      <c r="F68" s="84" t="s">
        <v>3627</v>
      </c>
      <c r="G68" s="84" t="b">
        <v>1</v>
      </c>
      <c r="H68" s="84" t="b">
        <v>0</v>
      </c>
      <c r="I68" s="84" t="b">
        <v>0</v>
      </c>
      <c r="J68" s="84" t="b">
        <v>0</v>
      </c>
      <c r="K68" s="84" t="b">
        <v>0</v>
      </c>
      <c r="L68" s="84" t="b">
        <v>0</v>
      </c>
    </row>
    <row r="69" spans="1:12" ht="15">
      <c r="A69" s="84" t="s">
        <v>3310</v>
      </c>
      <c r="B69" s="84" t="s">
        <v>3332</v>
      </c>
      <c r="C69" s="84">
        <v>5</v>
      </c>
      <c r="D69" s="123">
        <v>0.003159645323203337</v>
      </c>
      <c r="E69" s="123">
        <v>2.453573132944873</v>
      </c>
      <c r="F69" s="84" t="s">
        <v>3627</v>
      </c>
      <c r="G69" s="84" t="b">
        <v>0</v>
      </c>
      <c r="H69" s="84" t="b">
        <v>0</v>
      </c>
      <c r="I69" s="84" t="b">
        <v>0</v>
      </c>
      <c r="J69" s="84" t="b">
        <v>0</v>
      </c>
      <c r="K69" s="84" t="b">
        <v>0</v>
      </c>
      <c r="L69" s="84" t="b">
        <v>0</v>
      </c>
    </row>
    <row r="70" spans="1:12" ht="15">
      <c r="A70" s="84" t="s">
        <v>3332</v>
      </c>
      <c r="B70" s="84" t="s">
        <v>309</v>
      </c>
      <c r="C70" s="84">
        <v>5</v>
      </c>
      <c r="D70" s="123">
        <v>0.003159645323203337</v>
      </c>
      <c r="E70" s="123">
        <v>1.8673074088001425</v>
      </c>
      <c r="F70" s="84" t="s">
        <v>3627</v>
      </c>
      <c r="G70" s="84" t="b">
        <v>0</v>
      </c>
      <c r="H70" s="84" t="b">
        <v>0</v>
      </c>
      <c r="I70" s="84" t="b">
        <v>0</v>
      </c>
      <c r="J70" s="84" t="b">
        <v>0</v>
      </c>
      <c r="K70" s="84" t="b">
        <v>0</v>
      </c>
      <c r="L70" s="84" t="b">
        <v>0</v>
      </c>
    </row>
    <row r="71" spans="1:12" ht="15">
      <c r="A71" s="84" t="s">
        <v>309</v>
      </c>
      <c r="B71" s="84" t="s">
        <v>297</v>
      </c>
      <c r="C71" s="84">
        <v>5</v>
      </c>
      <c r="D71" s="123">
        <v>0.003159645323203337</v>
      </c>
      <c r="E71" s="123">
        <v>1.6144244254438171</v>
      </c>
      <c r="F71" s="84" t="s">
        <v>3627</v>
      </c>
      <c r="G71" s="84" t="b">
        <v>0</v>
      </c>
      <c r="H71" s="84" t="b">
        <v>0</v>
      </c>
      <c r="I71" s="84" t="b">
        <v>0</v>
      </c>
      <c r="J71" s="84" t="b">
        <v>0</v>
      </c>
      <c r="K71" s="84" t="b">
        <v>0</v>
      </c>
      <c r="L71" s="84" t="b">
        <v>0</v>
      </c>
    </row>
    <row r="72" spans="1:12" ht="15">
      <c r="A72" s="84" t="s">
        <v>297</v>
      </c>
      <c r="B72" s="84" t="s">
        <v>3311</v>
      </c>
      <c r="C72" s="84">
        <v>5</v>
      </c>
      <c r="D72" s="123">
        <v>0.003159645323203337</v>
      </c>
      <c r="E72" s="123">
        <v>2.2317243833285163</v>
      </c>
      <c r="F72" s="84" t="s">
        <v>3627</v>
      </c>
      <c r="G72" s="84" t="b">
        <v>0</v>
      </c>
      <c r="H72" s="84" t="b">
        <v>0</v>
      </c>
      <c r="I72" s="84" t="b">
        <v>0</v>
      </c>
      <c r="J72" s="84" t="b">
        <v>0</v>
      </c>
      <c r="K72" s="84" t="b">
        <v>0</v>
      </c>
      <c r="L72" s="84" t="b">
        <v>0</v>
      </c>
    </row>
    <row r="73" spans="1:12" ht="15">
      <c r="A73" s="84" t="s">
        <v>3311</v>
      </c>
      <c r="B73" s="84" t="s">
        <v>3356</v>
      </c>
      <c r="C73" s="84">
        <v>5</v>
      </c>
      <c r="D73" s="123">
        <v>0.003159645323203337</v>
      </c>
      <c r="E73" s="123">
        <v>2.5327543789924976</v>
      </c>
      <c r="F73" s="84" t="s">
        <v>3627</v>
      </c>
      <c r="G73" s="84" t="b">
        <v>0</v>
      </c>
      <c r="H73" s="84" t="b">
        <v>0</v>
      </c>
      <c r="I73" s="84" t="b">
        <v>0</v>
      </c>
      <c r="J73" s="84" t="b">
        <v>0</v>
      </c>
      <c r="K73" s="84" t="b">
        <v>0</v>
      </c>
      <c r="L73" s="84" t="b">
        <v>0</v>
      </c>
    </row>
    <row r="74" spans="1:12" ht="15">
      <c r="A74" s="84" t="s">
        <v>3356</v>
      </c>
      <c r="B74" s="84" t="s">
        <v>3357</v>
      </c>
      <c r="C74" s="84">
        <v>5</v>
      </c>
      <c r="D74" s="123">
        <v>0.003159645323203337</v>
      </c>
      <c r="E74" s="123">
        <v>2.6788824146707357</v>
      </c>
      <c r="F74" s="84" t="s">
        <v>3627</v>
      </c>
      <c r="G74" s="84" t="b">
        <v>0</v>
      </c>
      <c r="H74" s="84" t="b">
        <v>0</v>
      </c>
      <c r="I74" s="84" t="b">
        <v>0</v>
      </c>
      <c r="J74" s="84" t="b">
        <v>0</v>
      </c>
      <c r="K74" s="84" t="b">
        <v>0</v>
      </c>
      <c r="L74" s="84" t="b">
        <v>0</v>
      </c>
    </row>
    <row r="75" spans="1:12" ht="15">
      <c r="A75" s="84" t="s">
        <v>3357</v>
      </c>
      <c r="B75" s="84" t="s">
        <v>3358</v>
      </c>
      <c r="C75" s="84">
        <v>5</v>
      </c>
      <c r="D75" s="123">
        <v>0.003159645323203337</v>
      </c>
      <c r="E75" s="123">
        <v>2.6788824146707357</v>
      </c>
      <c r="F75" s="84" t="s">
        <v>3627</v>
      </c>
      <c r="G75" s="84" t="b">
        <v>0</v>
      </c>
      <c r="H75" s="84" t="b">
        <v>0</v>
      </c>
      <c r="I75" s="84" t="b">
        <v>0</v>
      </c>
      <c r="J75" s="84" t="b">
        <v>0</v>
      </c>
      <c r="K75" s="84" t="b">
        <v>0</v>
      </c>
      <c r="L75" s="84" t="b">
        <v>0</v>
      </c>
    </row>
    <row r="76" spans="1:12" ht="15">
      <c r="A76" s="84" t="s">
        <v>3358</v>
      </c>
      <c r="B76" s="84" t="s">
        <v>315</v>
      </c>
      <c r="C76" s="84">
        <v>5</v>
      </c>
      <c r="D76" s="123">
        <v>0.003159645323203337</v>
      </c>
      <c r="E76" s="123">
        <v>2.6788824146707357</v>
      </c>
      <c r="F76" s="84" t="s">
        <v>3627</v>
      </c>
      <c r="G76" s="84" t="b">
        <v>0</v>
      </c>
      <c r="H76" s="84" t="b">
        <v>0</v>
      </c>
      <c r="I76" s="84" t="b">
        <v>0</v>
      </c>
      <c r="J76" s="84" t="b">
        <v>0</v>
      </c>
      <c r="K76" s="84" t="b">
        <v>0</v>
      </c>
      <c r="L76" s="84" t="b">
        <v>0</v>
      </c>
    </row>
    <row r="77" spans="1:12" ht="15">
      <c r="A77" s="84" t="s">
        <v>273</v>
      </c>
      <c r="B77" s="84" t="s">
        <v>3335</v>
      </c>
      <c r="C77" s="84">
        <v>5</v>
      </c>
      <c r="D77" s="123">
        <v>0.003159645323203337</v>
      </c>
      <c r="E77" s="123">
        <v>2.6788824146707357</v>
      </c>
      <c r="F77" s="84" t="s">
        <v>3627</v>
      </c>
      <c r="G77" s="84" t="b">
        <v>0</v>
      </c>
      <c r="H77" s="84" t="b">
        <v>0</v>
      </c>
      <c r="I77" s="84" t="b">
        <v>0</v>
      </c>
      <c r="J77" s="84" t="b">
        <v>0</v>
      </c>
      <c r="K77" s="84" t="b">
        <v>0</v>
      </c>
      <c r="L77" s="84" t="b">
        <v>0</v>
      </c>
    </row>
    <row r="78" spans="1:12" ht="15">
      <c r="A78" s="84" t="s">
        <v>2887</v>
      </c>
      <c r="B78" s="84" t="s">
        <v>3363</v>
      </c>
      <c r="C78" s="84">
        <v>5</v>
      </c>
      <c r="D78" s="123">
        <v>0.003159645323203337</v>
      </c>
      <c r="E78" s="123">
        <v>2.3778524190067545</v>
      </c>
      <c r="F78" s="84" t="s">
        <v>3627</v>
      </c>
      <c r="G78" s="84" t="b">
        <v>0</v>
      </c>
      <c r="H78" s="84" t="b">
        <v>0</v>
      </c>
      <c r="I78" s="84" t="b">
        <v>0</v>
      </c>
      <c r="J78" s="84" t="b">
        <v>0</v>
      </c>
      <c r="K78" s="84" t="b">
        <v>0</v>
      </c>
      <c r="L78" s="84" t="b">
        <v>0</v>
      </c>
    </row>
    <row r="79" spans="1:12" ht="15">
      <c r="A79" s="84" t="s">
        <v>3363</v>
      </c>
      <c r="B79" s="84" t="s">
        <v>3297</v>
      </c>
      <c r="C79" s="84">
        <v>5</v>
      </c>
      <c r="D79" s="123">
        <v>0.003159645323203337</v>
      </c>
      <c r="E79" s="123">
        <v>2.5327543789924976</v>
      </c>
      <c r="F79" s="84" t="s">
        <v>3627</v>
      </c>
      <c r="G79" s="84" t="b">
        <v>0</v>
      </c>
      <c r="H79" s="84" t="b">
        <v>0</v>
      </c>
      <c r="I79" s="84" t="b">
        <v>0</v>
      </c>
      <c r="J79" s="84" t="b">
        <v>0</v>
      </c>
      <c r="K79" s="84" t="b">
        <v>0</v>
      </c>
      <c r="L79" s="84" t="b">
        <v>0</v>
      </c>
    </row>
    <row r="80" spans="1:12" ht="15">
      <c r="A80" s="84" t="s">
        <v>3297</v>
      </c>
      <c r="B80" s="84" t="s">
        <v>3364</v>
      </c>
      <c r="C80" s="84">
        <v>5</v>
      </c>
      <c r="D80" s="123">
        <v>0.003159645323203337</v>
      </c>
      <c r="E80" s="123">
        <v>2.5327543789924976</v>
      </c>
      <c r="F80" s="84" t="s">
        <v>3627</v>
      </c>
      <c r="G80" s="84" t="b">
        <v>0</v>
      </c>
      <c r="H80" s="84" t="b">
        <v>0</v>
      </c>
      <c r="I80" s="84" t="b">
        <v>0</v>
      </c>
      <c r="J80" s="84" t="b">
        <v>0</v>
      </c>
      <c r="K80" s="84" t="b">
        <v>0</v>
      </c>
      <c r="L80" s="84" t="b">
        <v>0</v>
      </c>
    </row>
    <row r="81" spans="1:12" ht="15">
      <c r="A81" s="84" t="s">
        <v>3364</v>
      </c>
      <c r="B81" s="84" t="s">
        <v>3365</v>
      </c>
      <c r="C81" s="84">
        <v>5</v>
      </c>
      <c r="D81" s="123">
        <v>0.003159645323203337</v>
      </c>
      <c r="E81" s="123">
        <v>2.6788824146707357</v>
      </c>
      <c r="F81" s="84" t="s">
        <v>3627</v>
      </c>
      <c r="G81" s="84" t="b">
        <v>0</v>
      </c>
      <c r="H81" s="84" t="b">
        <v>0</v>
      </c>
      <c r="I81" s="84" t="b">
        <v>0</v>
      </c>
      <c r="J81" s="84" t="b">
        <v>0</v>
      </c>
      <c r="K81" s="84" t="b">
        <v>0</v>
      </c>
      <c r="L81" s="84" t="b">
        <v>0</v>
      </c>
    </row>
    <row r="82" spans="1:12" ht="15">
      <c r="A82" s="84" t="s">
        <v>3365</v>
      </c>
      <c r="B82" s="84" t="s">
        <v>3290</v>
      </c>
      <c r="C82" s="84">
        <v>5</v>
      </c>
      <c r="D82" s="123">
        <v>0.003159645323203337</v>
      </c>
      <c r="E82" s="123">
        <v>2.29867117295913</v>
      </c>
      <c r="F82" s="84" t="s">
        <v>3627</v>
      </c>
      <c r="G82" s="84" t="b">
        <v>0</v>
      </c>
      <c r="H82" s="84" t="b">
        <v>0</v>
      </c>
      <c r="I82" s="84" t="b">
        <v>0</v>
      </c>
      <c r="J82" s="84" t="b">
        <v>0</v>
      </c>
      <c r="K82" s="84" t="b">
        <v>0</v>
      </c>
      <c r="L82" s="84" t="b">
        <v>0</v>
      </c>
    </row>
    <row r="83" spans="1:12" ht="15">
      <c r="A83" s="84" t="s">
        <v>3337</v>
      </c>
      <c r="B83" s="84" t="s">
        <v>3368</v>
      </c>
      <c r="C83" s="84">
        <v>5</v>
      </c>
      <c r="D83" s="123">
        <v>0.003159645323203337</v>
      </c>
      <c r="E83" s="123">
        <v>2.599701168623111</v>
      </c>
      <c r="F83" s="84" t="s">
        <v>3627</v>
      </c>
      <c r="G83" s="84" t="b">
        <v>0</v>
      </c>
      <c r="H83" s="84" t="b">
        <v>0</v>
      </c>
      <c r="I83" s="84" t="b">
        <v>0</v>
      </c>
      <c r="J83" s="84" t="b">
        <v>0</v>
      </c>
      <c r="K83" s="84" t="b">
        <v>0</v>
      </c>
      <c r="L83" s="84" t="b">
        <v>0</v>
      </c>
    </row>
    <row r="84" spans="1:12" ht="15">
      <c r="A84" s="84" t="s">
        <v>244</v>
      </c>
      <c r="B84" s="84" t="s">
        <v>353</v>
      </c>
      <c r="C84" s="84">
        <v>5</v>
      </c>
      <c r="D84" s="123">
        <v>0.003159645323203337</v>
      </c>
      <c r="E84" s="123">
        <v>2.6788824146707357</v>
      </c>
      <c r="F84" s="84" t="s">
        <v>3627</v>
      </c>
      <c r="G84" s="84" t="b">
        <v>0</v>
      </c>
      <c r="H84" s="84" t="b">
        <v>0</v>
      </c>
      <c r="I84" s="84" t="b">
        <v>0</v>
      </c>
      <c r="J84" s="84" t="b">
        <v>0</v>
      </c>
      <c r="K84" s="84" t="b">
        <v>0</v>
      </c>
      <c r="L84" s="84" t="b">
        <v>0</v>
      </c>
    </row>
    <row r="85" spans="1:12" ht="15">
      <c r="A85" s="84" t="s">
        <v>346</v>
      </c>
      <c r="B85" s="84" t="s">
        <v>345</v>
      </c>
      <c r="C85" s="84">
        <v>5</v>
      </c>
      <c r="D85" s="123">
        <v>0.003159645323203337</v>
      </c>
      <c r="E85" s="123">
        <v>2.599701168623111</v>
      </c>
      <c r="F85" s="84" t="s">
        <v>3627</v>
      </c>
      <c r="G85" s="84" t="b">
        <v>0</v>
      </c>
      <c r="H85" s="84" t="b">
        <v>0</v>
      </c>
      <c r="I85" s="84" t="b">
        <v>0</v>
      </c>
      <c r="J85" s="84" t="b">
        <v>0</v>
      </c>
      <c r="K85" s="84" t="b">
        <v>0</v>
      </c>
      <c r="L85" s="84" t="b">
        <v>0</v>
      </c>
    </row>
    <row r="86" spans="1:12" ht="15">
      <c r="A86" s="84" t="s">
        <v>3299</v>
      </c>
      <c r="B86" s="84" t="s">
        <v>3370</v>
      </c>
      <c r="C86" s="84">
        <v>5</v>
      </c>
      <c r="D86" s="123">
        <v>0.003159645323203337</v>
      </c>
      <c r="E86" s="123">
        <v>2.4236099095674297</v>
      </c>
      <c r="F86" s="84" t="s">
        <v>3627</v>
      </c>
      <c r="G86" s="84" t="b">
        <v>0</v>
      </c>
      <c r="H86" s="84" t="b">
        <v>0</v>
      </c>
      <c r="I86" s="84" t="b">
        <v>0</v>
      </c>
      <c r="J86" s="84" t="b">
        <v>0</v>
      </c>
      <c r="K86" s="84" t="b">
        <v>0</v>
      </c>
      <c r="L86" s="84" t="b">
        <v>0</v>
      </c>
    </row>
    <row r="87" spans="1:12" ht="15">
      <c r="A87" s="84" t="s">
        <v>3370</v>
      </c>
      <c r="B87" s="84" t="s">
        <v>3317</v>
      </c>
      <c r="C87" s="84">
        <v>5</v>
      </c>
      <c r="D87" s="123">
        <v>0.003159645323203337</v>
      </c>
      <c r="E87" s="123">
        <v>2.5327543789924976</v>
      </c>
      <c r="F87" s="84" t="s">
        <v>3627</v>
      </c>
      <c r="G87" s="84" t="b">
        <v>0</v>
      </c>
      <c r="H87" s="84" t="b">
        <v>0</v>
      </c>
      <c r="I87" s="84" t="b">
        <v>0</v>
      </c>
      <c r="J87" s="84" t="b">
        <v>0</v>
      </c>
      <c r="K87" s="84" t="b">
        <v>0</v>
      </c>
      <c r="L87" s="84" t="b">
        <v>0</v>
      </c>
    </row>
    <row r="88" spans="1:12" ht="15">
      <c r="A88" s="84" t="s">
        <v>3318</v>
      </c>
      <c r="B88" s="84" t="s">
        <v>3371</v>
      </c>
      <c r="C88" s="84">
        <v>5</v>
      </c>
      <c r="D88" s="123">
        <v>0.003159645323203337</v>
      </c>
      <c r="E88" s="123">
        <v>2.5327543789924976</v>
      </c>
      <c r="F88" s="84" t="s">
        <v>3627</v>
      </c>
      <c r="G88" s="84" t="b">
        <v>0</v>
      </c>
      <c r="H88" s="84" t="b">
        <v>0</v>
      </c>
      <c r="I88" s="84" t="b">
        <v>0</v>
      </c>
      <c r="J88" s="84" t="b">
        <v>0</v>
      </c>
      <c r="K88" s="84" t="b">
        <v>0</v>
      </c>
      <c r="L88" s="84" t="b">
        <v>0</v>
      </c>
    </row>
    <row r="89" spans="1:12" ht="15">
      <c r="A89" s="84" t="s">
        <v>3371</v>
      </c>
      <c r="B89" s="84" t="s">
        <v>3319</v>
      </c>
      <c r="C89" s="84">
        <v>5</v>
      </c>
      <c r="D89" s="123">
        <v>0.003159645323203337</v>
      </c>
      <c r="E89" s="123">
        <v>2.5327543789924976</v>
      </c>
      <c r="F89" s="84" t="s">
        <v>3627</v>
      </c>
      <c r="G89" s="84" t="b">
        <v>0</v>
      </c>
      <c r="H89" s="84" t="b">
        <v>0</v>
      </c>
      <c r="I89" s="84" t="b">
        <v>0</v>
      </c>
      <c r="J89" s="84" t="b">
        <v>0</v>
      </c>
      <c r="K89" s="84" t="b">
        <v>0</v>
      </c>
      <c r="L89" s="84" t="b">
        <v>0</v>
      </c>
    </row>
    <row r="90" spans="1:12" ht="15">
      <c r="A90" s="84" t="s">
        <v>304</v>
      </c>
      <c r="B90" s="84" t="s">
        <v>304</v>
      </c>
      <c r="C90" s="84">
        <v>5</v>
      </c>
      <c r="D90" s="123">
        <v>0.003159645323203337</v>
      </c>
      <c r="E90" s="123">
        <v>1.9214863858777116</v>
      </c>
      <c r="F90" s="84" t="s">
        <v>3627</v>
      </c>
      <c r="G90" s="84" t="b">
        <v>0</v>
      </c>
      <c r="H90" s="84" t="b">
        <v>0</v>
      </c>
      <c r="I90" s="84" t="b">
        <v>0</v>
      </c>
      <c r="J90" s="84" t="b">
        <v>0</v>
      </c>
      <c r="K90" s="84" t="b">
        <v>0</v>
      </c>
      <c r="L90" s="84" t="b">
        <v>0</v>
      </c>
    </row>
    <row r="91" spans="1:12" ht="15">
      <c r="A91" s="84" t="s">
        <v>3338</v>
      </c>
      <c r="B91" s="84" t="s">
        <v>2878</v>
      </c>
      <c r="C91" s="84">
        <v>4</v>
      </c>
      <c r="D91" s="123">
        <v>0.0026762373512953233</v>
      </c>
      <c r="E91" s="123">
        <v>2.0256699008953922</v>
      </c>
      <c r="F91" s="84" t="s">
        <v>3627</v>
      </c>
      <c r="G91" s="84" t="b">
        <v>0</v>
      </c>
      <c r="H91" s="84" t="b">
        <v>0</v>
      </c>
      <c r="I91" s="84" t="b">
        <v>0</v>
      </c>
      <c r="J91" s="84" t="b">
        <v>0</v>
      </c>
      <c r="K91" s="84" t="b">
        <v>0</v>
      </c>
      <c r="L91" s="84" t="b">
        <v>0</v>
      </c>
    </row>
    <row r="92" spans="1:12" ht="15">
      <c r="A92" s="84" t="s">
        <v>2878</v>
      </c>
      <c r="B92" s="84" t="s">
        <v>3300</v>
      </c>
      <c r="C92" s="84">
        <v>4</v>
      </c>
      <c r="D92" s="123">
        <v>0.0026762373512953233</v>
      </c>
      <c r="E92" s="123">
        <v>1.8215499182394672</v>
      </c>
      <c r="F92" s="84" t="s">
        <v>3627</v>
      </c>
      <c r="G92" s="84" t="b">
        <v>0</v>
      </c>
      <c r="H92" s="84" t="b">
        <v>0</v>
      </c>
      <c r="I92" s="84" t="b">
        <v>0</v>
      </c>
      <c r="J92" s="84" t="b">
        <v>0</v>
      </c>
      <c r="K92" s="84" t="b">
        <v>0</v>
      </c>
      <c r="L92" s="84" t="b">
        <v>0</v>
      </c>
    </row>
    <row r="93" spans="1:12" ht="15">
      <c r="A93" s="84" t="s">
        <v>3300</v>
      </c>
      <c r="B93" s="84" t="s">
        <v>2879</v>
      </c>
      <c r="C93" s="84">
        <v>4</v>
      </c>
      <c r="D93" s="123">
        <v>0.0026762373512953233</v>
      </c>
      <c r="E93" s="123">
        <v>1.8727024406868487</v>
      </c>
      <c r="F93" s="84" t="s">
        <v>3627</v>
      </c>
      <c r="G93" s="84" t="b">
        <v>0</v>
      </c>
      <c r="H93" s="84" t="b">
        <v>0</v>
      </c>
      <c r="I93" s="84" t="b">
        <v>0</v>
      </c>
      <c r="J93" s="84" t="b">
        <v>0</v>
      </c>
      <c r="K93" s="84" t="b">
        <v>0</v>
      </c>
      <c r="L93" s="84" t="b">
        <v>0</v>
      </c>
    </row>
    <row r="94" spans="1:12" ht="15">
      <c r="A94" s="84" t="s">
        <v>2880</v>
      </c>
      <c r="B94" s="84" t="s">
        <v>3372</v>
      </c>
      <c r="C94" s="84">
        <v>4</v>
      </c>
      <c r="D94" s="123">
        <v>0.0026762373512953233</v>
      </c>
      <c r="E94" s="123">
        <v>2.263909066699918</v>
      </c>
      <c r="F94" s="84" t="s">
        <v>3627</v>
      </c>
      <c r="G94" s="84" t="b">
        <v>0</v>
      </c>
      <c r="H94" s="84" t="b">
        <v>0</v>
      </c>
      <c r="I94" s="84" t="b">
        <v>0</v>
      </c>
      <c r="J94" s="84" t="b">
        <v>0</v>
      </c>
      <c r="K94" s="84" t="b">
        <v>0</v>
      </c>
      <c r="L94" s="84" t="b">
        <v>0</v>
      </c>
    </row>
    <row r="95" spans="1:12" ht="15">
      <c r="A95" s="84" t="s">
        <v>3372</v>
      </c>
      <c r="B95" s="84" t="s">
        <v>2881</v>
      </c>
      <c r="C95" s="84">
        <v>4</v>
      </c>
      <c r="D95" s="123">
        <v>0.0026762373512953233</v>
      </c>
      <c r="E95" s="123">
        <v>2.3364597338485296</v>
      </c>
      <c r="F95" s="84" t="s">
        <v>3627</v>
      </c>
      <c r="G95" s="84" t="b">
        <v>0</v>
      </c>
      <c r="H95" s="84" t="b">
        <v>0</v>
      </c>
      <c r="I95" s="84" t="b">
        <v>0</v>
      </c>
      <c r="J95" s="84" t="b">
        <v>0</v>
      </c>
      <c r="K95" s="84" t="b">
        <v>0</v>
      </c>
      <c r="L95" s="84" t="b">
        <v>0</v>
      </c>
    </row>
    <row r="96" spans="1:12" ht="15">
      <c r="A96" s="84" t="s">
        <v>3373</v>
      </c>
      <c r="B96" s="84" t="s">
        <v>2885</v>
      </c>
      <c r="C96" s="84">
        <v>4</v>
      </c>
      <c r="D96" s="123">
        <v>0.0026762373512953233</v>
      </c>
      <c r="E96" s="123">
        <v>2.0354297381845483</v>
      </c>
      <c r="F96" s="84" t="s">
        <v>3627</v>
      </c>
      <c r="G96" s="84" t="b">
        <v>0</v>
      </c>
      <c r="H96" s="84" t="b">
        <v>0</v>
      </c>
      <c r="I96" s="84" t="b">
        <v>0</v>
      </c>
      <c r="J96" s="84" t="b">
        <v>0</v>
      </c>
      <c r="K96" s="84" t="b">
        <v>0</v>
      </c>
      <c r="L96" s="84" t="b">
        <v>0</v>
      </c>
    </row>
    <row r="97" spans="1:12" ht="15">
      <c r="A97" s="84" t="s">
        <v>2851</v>
      </c>
      <c r="B97" s="84" t="s">
        <v>292</v>
      </c>
      <c r="C97" s="84">
        <v>4</v>
      </c>
      <c r="D97" s="123">
        <v>0.0026762373512953233</v>
      </c>
      <c r="E97" s="123">
        <v>0.895336132400386</v>
      </c>
      <c r="F97" s="84" t="s">
        <v>3627</v>
      </c>
      <c r="G97" s="84" t="b">
        <v>0</v>
      </c>
      <c r="H97" s="84" t="b">
        <v>0</v>
      </c>
      <c r="I97" s="84" t="b">
        <v>0</v>
      </c>
      <c r="J97" s="84" t="b">
        <v>0</v>
      </c>
      <c r="K97" s="84" t="b">
        <v>0</v>
      </c>
      <c r="L97" s="84" t="b">
        <v>0</v>
      </c>
    </row>
    <row r="98" spans="1:12" ht="15">
      <c r="A98" s="84" t="s">
        <v>2875</v>
      </c>
      <c r="B98" s="84" t="s">
        <v>2883</v>
      </c>
      <c r="C98" s="84">
        <v>4</v>
      </c>
      <c r="D98" s="123">
        <v>0.0026762373512953233</v>
      </c>
      <c r="E98" s="123">
        <v>1.2061259653535235</v>
      </c>
      <c r="F98" s="84" t="s">
        <v>3627</v>
      </c>
      <c r="G98" s="84" t="b">
        <v>0</v>
      </c>
      <c r="H98" s="84" t="b">
        <v>0</v>
      </c>
      <c r="I98" s="84" t="b">
        <v>0</v>
      </c>
      <c r="J98" s="84" t="b">
        <v>0</v>
      </c>
      <c r="K98" s="84" t="b">
        <v>0</v>
      </c>
      <c r="L98" s="84" t="b">
        <v>0</v>
      </c>
    </row>
    <row r="99" spans="1:12" ht="15">
      <c r="A99" s="84" t="s">
        <v>2883</v>
      </c>
      <c r="B99" s="84" t="s">
        <v>3344</v>
      </c>
      <c r="C99" s="84">
        <v>4</v>
      </c>
      <c r="D99" s="123">
        <v>0.0026762373512953233</v>
      </c>
      <c r="E99" s="123">
        <v>2.3266998965593735</v>
      </c>
      <c r="F99" s="84" t="s">
        <v>3627</v>
      </c>
      <c r="G99" s="84" t="b">
        <v>0</v>
      </c>
      <c r="H99" s="84" t="b">
        <v>0</v>
      </c>
      <c r="I99" s="84" t="b">
        <v>0</v>
      </c>
      <c r="J99" s="84" t="b">
        <v>0</v>
      </c>
      <c r="K99" s="84" t="b">
        <v>0</v>
      </c>
      <c r="L99" s="84" t="b">
        <v>0</v>
      </c>
    </row>
    <row r="100" spans="1:12" ht="15">
      <c r="A100" s="84" t="s">
        <v>3344</v>
      </c>
      <c r="B100" s="84" t="s">
        <v>3321</v>
      </c>
      <c r="C100" s="84">
        <v>4</v>
      </c>
      <c r="D100" s="123">
        <v>0.0026762373512953233</v>
      </c>
      <c r="E100" s="123">
        <v>2.5027911556150544</v>
      </c>
      <c r="F100" s="84" t="s">
        <v>3627</v>
      </c>
      <c r="G100" s="84" t="b">
        <v>0</v>
      </c>
      <c r="H100" s="84" t="b">
        <v>0</v>
      </c>
      <c r="I100" s="84" t="b">
        <v>0</v>
      </c>
      <c r="J100" s="84" t="b">
        <v>0</v>
      </c>
      <c r="K100" s="84" t="b">
        <v>0</v>
      </c>
      <c r="L100" s="84" t="b">
        <v>0</v>
      </c>
    </row>
    <row r="101" spans="1:12" ht="15">
      <c r="A101" s="84" t="s">
        <v>3321</v>
      </c>
      <c r="B101" s="84" t="s">
        <v>3375</v>
      </c>
      <c r="C101" s="84">
        <v>4</v>
      </c>
      <c r="D101" s="123">
        <v>0.0026762373512953233</v>
      </c>
      <c r="E101" s="123">
        <v>2.599701168623111</v>
      </c>
      <c r="F101" s="84" t="s">
        <v>3627</v>
      </c>
      <c r="G101" s="84" t="b">
        <v>0</v>
      </c>
      <c r="H101" s="84" t="b">
        <v>0</v>
      </c>
      <c r="I101" s="84" t="b">
        <v>0</v>
      </c>
      <c r="J101" s="84" t="b">
        <v>0</v>
      </c>
      <c r="K101" s="84" t="b">
        <v>0</v>
      </c>
      <c r="L101" s="84" t="b">
        <v>0</v>
      </c>
    </row>
    <row r="102" spans="1:12" ht="15">
      <c r="A102" s="84" t="s">
        <v>3375</v>
      </c>
      <c r="B102" s="84" t="s">
        <v>292</v>
      </c>
      <c r="C102" s="84">
        <v>4</v>
      </c>
      <c r="D102" s="123">
        <v>0.0026762373512953233</v>
      </c>
      <c r="E102" s="123">
        <v>1.2475186505117486</v>
      </c>
      <c r="F102" s="84" t="s">
        <v>3627</v>
      </c>
      <c r="G102" s="84" t="b">
        <v>0</v>
      </c>
      <c r="H102" s="84" t="b">
        <v>0</v>
      </c>
      <c r="I102" s="84" t="b">
        <v>0</v>
      </c>
      <c r="J102" s="84" t="b">
        <v>0</v>
      </c>
      <c r="K102" s="84" t="b">
        <v>0</v>
      </c>
      <c r="L102" s="84" t="b">
        <v>0</v>
      </c>
    </row>
    <row r="103" spans="1:12" ht="15">
      <c r="A103" s="84" t="s">
        <v>3308</v>
      </c>
      <c r="B103" s="84" t="s">
        <v>309</v>
      </c>
      <c r="C103" s="84">
        <v>4</v>
      </c>
      <c r="D103" s="123">
        <v>0.0026762373512953233</v>
      </c>
      <c r="E103" s="123">
        <v>1.7034506061614727</v>
      </c>
      <c r="F103" s="84" t="s">
        <v>3627</v>
      </c>
      <c r="G103" s="84" t="b">
        <v>0</v>
      </c>
      <c r="H103" s="84" t="b">
        <v>0</v>
      </c>
      <c r="I103" s="84" t="b">
        <v>0</v>
      </c>
      <c r="J103" s="84" t="b">
        <v>0</v>
      </c>
      <c r="K103" s="84" t="b">
        <v>0</v>
      </c>
      <c r="L103" s="84" t="b">
        <v>0</v>
      </c>
    </row>
    <row r="104" spans="1:12" ht="15">
      <c r="A104" s="84" t="s">
        <v>416</v>
      </c>
      <c r="B104" s="84" t="s">
        <v>415</v>
      </c>
      <c r="C104" s="84">
        <v>4</v>
      </c>
      <c r="D104" s="123">
        <v>0.0026762373512953233</v>
      </c>
      <c r="E104" s="123">
        <v>2.6788824146707357</v>
      </c>
      <c r="F104" s="84" t="s">
        <v>3627</v>
      </c>
      <c r="G104" s="84" t="b">
        <v>0</v>
      </c>
      <c r="H104" s="84" t="b">
        <v>0</v>
      </c>
      <c r="I104" s="84" t="b">
        <v>0</v>
      </c>
      <c r="J104" s="84" t="b">
        <v>0</v>
      </c>
      <c r="K104" s="84" t="b">
        <v>0</v>
      </c>
      <c r="L104" s="84" t="b">
        <v>0</v>
      </c>
    </row>
    <row r="105" spans="1:12" ht="15">
      <c r="A105" s="84" t="s">
        <v>3382</v>
      </c>
      <c r="B105" s="84" t="s">
        <v>3383</v>
      </c>
      <c r="C105" s="84">
        <v>4</v>
      </c>
      <c r="D105" s="123">
        <v>0.0026762373512953233</v>
      </c>
      <c r="E105" s="123">
        <v>2.775792427678792</v>
      </c>
      <c r="F105" s="84" t="s">
        <v>3627</v>
      </c>
      <c r="G105" s="84" t="b">
        <v>0</v>
      </c>
      <c r="H105" s="84" t="b">
        <v>0</v>
      </c>
      <c r="I105" s="84" t="b">
        <v>0</v>
      </c>
      <c r="J105" s="84" t="b">
        <v>0</v>
      </c>
      <c r="K105" s="84" t="b">
        <v>0</v>
      </c>
      <c r="L105" s="84" t="b">
        <v>0</v>
      </c>
    </row>
    <row r="106" spans="1:12" ht="15">
      <c r="A106" s="84" t="s">
        <v>294</v>
      </c>
      <c r="B106" s="84" t="s">
        <v>3293</v>
      </c>
      <c r="C106" s="84">
        <v>4</v>
      </c>
      <c r="D106" s="123">
        <v>0.0026762373512953233</v>
      </c>
      <c r="E106" s="123">
        <v>2.0768224233427732</v>
      </c>
      <c r="F106" s="84" t="s">
        <v>3627</v>
      </c>
      <c r="G106" s="84" t="b">
        <v>0</v>
      </c>
      <c r="H106" s="84" t="b">
        <v>0</v>
      </c>
      <c r="I106" s="84" t="b">
        <v>0</v>
      </c>
      <c r="J106" s="84" t="b">
        <v>1</v>
      </c>
      <c r="K106" s="84" t="b">
        <v>0</v>
      </c>
      <c r="L106" s="84" t="b">
        <v>0</v>
      </c>
    </row>
    <row r="107" spans="1:12" ht="15">
      <c r="A107" s="84" t="s">
        <v>3309</v>
      </c>
      <c r="B107" s="84" t="s">
        <v>3385</v>
      </c>
      <c r="C107" s="84">
        <v>4</v>
      </c>
      <c r="D107" s="123">
        <v>0.0026762373512953233</v>
      </c>
      <c r="E107" s="123">
        <v>2.5327543789924976</v>
      </c>
      <c r="F107" s="84" t="s">
        <v>3627</v>
      </c>
      <c r="G107" s="84" t="b">
        <v>0</v>
      </c>
      <c r="H107" s="84" t="b">
        <v>0</v>
      </c>
      <c r="I107" s="84" t="b">
        <v>0</v>
      </c>
      <c r="J107" s="84" t="b">
        <v>0</v>
      </c>
      <c r="K107" s="84" t="b">
        <v>0</v>
      </c>
      <c r="L107" s="84" t="b">
        <v>0</v>
      </c>
    </row>
    <row r="108" spans="1:12" ht="15">
      <c r="A108" s="84" t="s">
        <v>3283</v>
      </c>
      <c r="B108" s="84" t="s">
        <v>3300</v>
      </c>
      <c r="C108" s="84">
        <v>4</v>
      </c>
      <c r="D108" s="123">
        <v>0.0026762373512953233</v>
      </c>
      <c r="E108" s="123">
        <v>1.9306943876645353</v>
      </c>
      <c r="F108" s="84" t="s">
        <v>3627</v>
      </c>
      <c r="G108" s="84" t="b">
        <v>0</v>
      </c>
      <c r="H108" s="84" t="b">
        <v>0</v>
      </c>
      <c r="I108" s="84" t="b">
        <v>0</v>
      </c>
      <c r="J108" s="84" t="b">
        <v>0</v>
      </c>
      <c r="K108" s="84" t="b">
        <v>0</v>
      </c>
      <c r="L108" s="84" t="b">
        <v>0</v>
      </c>
    </row>
    <row r="109" spans="1:12" ht="15">
      <c r="A109" s="84" t="s">
        <v>3350</v>
      </c>
      <c r="B109" s="84" t="s">
        <v>3387</v>
      </c>
      <c r="C109" s="84">
        <v>4</v>
      </c>
      <c r="D109" s="123">
        <v>0.0026762373512953233</v>
      </c>
      <c r="E109" s="123">
        <v>2.6788824146707357</v>
      </c>
      <c r="F109" s="84" t="s">
        <v>3627</v>
      </c>
      <c r="G109" s="84" t="b">
        <v>1</v>
      </c>
      <c r="H109" s="84" t="b">
        <v>0</v>
      </c>
      <c r="I109" s="84" t="b">
        <v>0</v>
      </c>
      <c r="J109" s="84" t="b">
        <v>0</v>
      </c>
      <c r="K109" s="84" t="b">
        <v>0</v>
      </c>
      <c r="L109" s="84" t="b">
        <v>0</v>
      </c>
    </row>
    <row r="110" spans="1:12" ht="15">
      <c r="A110" s="84" t="s">
        <v>3351</v>
      </c>
      <c r="B110" s="84" t="s">
        <v>3284</v>
      </c>
      <c r="C110" s="84">
        <v>4</v>
      </c>
      <c r="D110" s="123">
        <v>0.0026762373512953233</v>
      </c>
      <c r="E110" s="123">
        <v>2.13481437032046</v>
      </c>
      <c r="F110" s="84" t="s">
        <v>3627</v>
      </c>
      <c r="G110" s="84" t="b">
        <v>0</v>
      </c>
      <c r="H110" s="84" t="b">
        <v>0</v>
      </c>
      <c r="I110" s="84" t="b">
        <v>0</v>
      </c>
      <c r="J110" s="84" t="b">
        <v>0</v>
      </c>
      <c r="K110" s="84" t="b">
        <v>0</v>
      </c>
      <c r="L110" s="84" t="b">
        <v>0</v>
      </c>
    </row>
    <row r="111" spans="1:12" ht="15">
      <c r="A111" s="84" t="s">
        <v>3284</v>
      </c>
      <c r="B111" s="84" t="s">
        <v>3388</v>
      </c>
      <c r="C111" s="84">
        <v>4</v>
      </c>
      <c r="D111" s="123">
        <v>0.0026762373512953233</v>
      </c>
      <c r="E111" s="123">
        <v>2.263909066699918</v>
      </c>
      <c r="F111" s="84" t="s">
        <v>3627</v>
      </c>
      <c r="G111" s="84" t="b">
        <v>0</v>
      </c>
      <c r="H111" s="84" t="b">
        <v>0</v>
      </c>
      <c r="I111" s="84" t="b">
        <v>0</v>
      </c>
      <c r="J111" s="84" t="b">
        <v>0</v>
      </c>
      <c r="K111" s="84" t="b">
        <v>0</v>
      </c>
      <c r="L111" s="84" t="b">
        <v>0</v>
      </c>
    </row>
    <row r="112" spans="1:12" ht="15">
      <c r="A112" s="84" t="s">
        <v>3388</v>
      </c>
      <c r="B112" s="84" t="s">
        <v>3389</v>
      </c>
      <c r="C112" s="84">
        <v>4</v>
      </c>
      <c r="D112" s="123">
        <v>0.0026762373512953233</v>
      </c>
      <c r="E112" s="123">
        <v>2.775792427678792</v>
      </c>
      <c r="F112" s="84" t="s">
        <v>3627</v>
      </c>
      <c r="G112" s="84" t="b">
        <v>0</v>
      </c>
      <c r="H112" s="84" t="b">
        <v>0</v>
      </c>
      <c r="I112" s="84" t="b">
        <v>0</v>
      </c>
      <c r="J112" s="84" t="b">
        <v>0</v>
      </c>
      <c r="K112" s="84" t="b">
        <v>0</v>
      </c>
      <c r="L112" s="84" t="b">
        <v>0</v>
      </c>
    </row>
    <row r="113" spans="1:12" ht="15">
      <c r="A113" s="84" t="s">
        <v>3389</v>
      </c>
      <c r="B113" s="84" t="s">
        <v>3326</v>
      </c>
      <c r="C113" s="84">
        <v>4</v>
      </c>
      <c r="D113" s="123">
        <v>0.0026762373512953233</v>
      </c>
      <c r="E113" s="123">
        <v>2.599701168623111</v>
      </c>
      <c r="F113" s="84" t="s">
        <v>3627</v>
      </c>
      <c r="G113" s="84" t="b">
        <v>0</v>
      </c>
      <c r="H113" s="84" t="b">
        <v>0</v>
      </c>
      <c r="I113" s="84" t="b">
        <v>0</v>
      </c>
      <c r="J113" s="84" t="b">
        <v>0</v>
      </c>
      <c r="K113" s="84" t="b">
        <v>0</v>
      </c>
      <c r="L113" s="84" t="b">
        <v>0</v>
      </c>
    </row>
    <row r="114" spans="1:12" ht="15">
      <c r="A114" s="84" t="s">
        <v>393</v>
      </c>
      <c r="B114" s="84" t="s">
        <v>3390</v>
      </c>
      <c r="C114" s="84">
        <v>4</v>
      </c>
      <c r="D114" s="123">
        <v>0.0026762373512953233</v>
      </c>
      <c r="E114" s="123">
        <v>2.5327543789924976</v>
      </c>
      <c r="F114" s="84" t="s">
        <v>3627</v>
      </c>
      <c r="G114" s="84" t="b">
        <v>0</v>
      </c>
      <c r="H114" s="84" t="b">
        <v>0</v>
      </c>
      <c r="I114" s="84" t="b">
        <v>0</v>
      </c>
      <c r="J114" s="84" t="b">
        <v>1</v>
      </c>
      <c r="K114" s="84" t="b">
        <v>0</v>
      </c>
      <c r="L114" s="84" t="b">
        <v>0</v>
      </c>
    </row>
    <row r="115" spans="1:12" ht="15">
      <c r="A115" s="84" t="s">
        <v>3390</v>
      </c>
      <c r="B115" s="84" t="s">
        <v>3391</v>
      </c>
      <c r="C115" s="84">
        <v>4</v>
      </c>
      <c r="D115" s="123">
        <v>0.0026762373512953233</v>
      </c>
      <c r="E115" s="123">
        <v>2.775792427678792</v>
      </c>
      <c r="F115" s="84" t="s">
        <v>3627</v>
      </c>
      <c r="G115" s="84" t="b">
        <v>1</v>
      </c>
      <c r="H115" s="84" t="b">
        <v>0</v>
      </c>
      <c r="I115" s="84" t="b">
        <v>0</v>
      </c>
      <c r="J115" s="84" t="b">
        <v>0</v>
      </c>
      <c r="K115" s="84" t="b">
        <v>0</v>
      </c>
      <c r="L115" s="84" t="b">
        <v>0</v>
      </c>
    </row>
    <row r="116" spans="1:12" ht="15">
      <c r="A116" s="84" t="s">
        <v>3391</v>
      </c>
      <c r="B116" s="84" t="s">
        <v>2878</v>
      </c>
      <c r="C116" s="84">
        <v>4</v>
      </c>
      <c r="D116" s="123">
        <v>0.0026762373512953233</v>
      </c>
      <c r="E116" s="123">
        <v>2.1225799139034485</v>
      </c>
      <c r="F116" s="84" t="s">
        <v>3627</v>
      </c>
      <c r="G116" s="84" t="b">
        <v>0</v>
      </c>
      <c r="H116" s="84" t="b">
        <v>0</v>
      </c>
      <c r="I116" s="84" t="b">
        <v>0</v>
      </c>
      <c r="J116" s="84" t="b">
        <v>0</v>
      </c>
      <c r="K116" s="84" t="b">
        <v>0</v>
      </c>
      <c r="L116" s="84" t="b">
        <v>0</v>
      </c>
    </row>
    <row r="117" spans="1:12" ht="15">
      <c r="A117" s="84" t="s">
        <v>3301</v>
      </c>
      <c r="B117" s="84" t="s">
        <v>3328</v>
      </c>
      <c r="C117" s="84">
        <v>4</v>
      </c>
      <c r="D117" s="123">
        <v>0.0026762373512953233</v>
      </c>
      <c r="E117" s="123">
        <v>2.29867117295913</v>
      </c>
      <c r="F117" s="84" t="s">
        <v>3627</v>
      </c>
      <c r="G117" s="84" t="b">
        <v>0</v>
      </c>
      <c r="H117" s="84" t="b">
        <v>0</v>
      </c>
      <c r="I117" s="84" t="b">
        <v>0</v>
      </c>
      <c r="J117" s="84" t="b">
        <v>1</v>
      </c>
      <c r="K117" s="84" t="b">
        <v>0</v>
      </c>
      <c r="L117" s="84" t="b">
        <v>0</v>
      </c>
    </row>
    <row r="118" spans="1:12" ht="15">
      <c r="A118" s="84" t="s">
        <v>3329</v>
      </c>
      <c r="B118" s="84" t="s">
        <v>3355</v>
      </c>
      <c r="C118" s="84">
        <v>4</v>
      </c>
      <c r="D118" s="123">
        <v>0.0026762373512953233</v>
      </c>
      <c r="E118" s="123">
        <v>2.5027911556150544</v>
      </c>
      <c r="F118" s="84" t="s">
        <v>3627</v>
      </c>
      <c r="G118" s="84" t="b">
        <v>0</v>
      </c>
      <c r="H118" s="84" t="b">
        <v>0</v>
      </c>
      <c r="I118" s="84" t="b">
        <v>0</v>
      </c>
      <c r="J118" s="84" t="b">
        <v>0</v>
      </c>
      <c r="K118" s="84" t="b">
        <v>0</v>
      </c>
      <c r="L118" s="84" t="b">
        <v>0</v>
      </c>
    </row>
    <row r="119" spans="1:12" ht="15">
      <c r="A119" s="84" t="s">
        <v>3355</v>
      </c>
      <c r="B119" s="84" t="s">
        <v>381</v>
      </c>
      <c r="C119" s="84">
        <v>4</v>
      </c>
      <c r="D119" s="123">
        <v>0.0026762373512953233</v>
      </c>
      <c r="E119" s="123">
        <v>2.0256699008953922</v>
      </c>
      <c r="F119" s="84" t="s">
        <v>3627</v>
      </c>
      <c r="G119" s="84" t="b">
        <v>0</v>
      </c>
      <c r="H119" s="84" t="b">
        <v>0</v>
      </c>
      <c r="I119" s="84" t="b">
        <v>0</v>
      </c>
      <c r="J119" s="84" t="b">
        <v>0</v>
      </c>
      <c r="K119" s="84" t="b">
        <v>0</v>
      </c>
      <c r="L119" s="84" t="b">
        <v>0</v>
      </c>
    </row>
    <row r="120" spans="1:12" ht="15">
      <c r="A120" s="84" t="s">
        <v>288</v>
      </c>
      <c r="B120" s="84" t="s">
        <v>3310</v>
      </c>
      <c r="C120" s="84">
        <v>4</v>
      </c>
      <c r="D120" s="123">
        <v>0.0026762373512953233</v>
      </c>
      <c r="E120" s="123">
        <v>2.5819724016626795</v>
      </c>
      <c r="F120" s="84" t="s">
        <v>3627</v>
      </c>
      <c r="G120" s="84" t="b">
        <v>0</v>
      </c>
      <c r="H120" s="84" t="b">
        <v>0</v>
      </c>
      <c r="I120" s="84" t="b">
        <v>0</v>
      </c>
      <c r="J120" s="84" t="b">
        <v>0</v>
      </c>
      <c r="K120" s="84" t="b">
        <v>0</v>
      </c>
      <c r="L120" s="84" t="b">
        <v>0</v>
      </c>
    </row>
    <row r="121" spans="1:12" ht="15">
      <c r="A121" s="84" t="s">
        <v>3397</v>
      </c>
      <c r="B121" s="84" t="s">
        <v>3285</v>
      </c>
      <c r="C121" s="84">
        <v>4</v>
      </c>
      <c r="D121" s="123">
        <v>0.0026762373512953233</v>
      </c>
      <c r="E121" s="123">
        <v>2.263909066699918</v>
      </c>
      <c r="F121" s="84" t="s">
        <v>3627</v>
      </c>
      <c r="G121" s="84" t="b">
        <v>0</v>
      </c>
      <c r="H121" s="84" t="b">
        <v>0</v>
      </c>
      <c r="I121" s="84" t="b">
        <v>0</v>
      </c>
      <c r="J121" s="84" t="b">
        <v>0</v>
      </c>
      <c r="K121" s="84" t="b">
        <v>0</v>
      </c>
      <c r="L121" s="84" t="b">
        <v>0</v>
      </c>
    </row>
    <row r="122" spans="1:12" ht="15">
      <c r="A122" s="84" t="s">
        <v>3285</v>
      </c>
      <c r="B122" s="84" t="s">
        <v>3398</v>
      </c>
      <c r="C122" s="84">
        <v>4</v>
      </c>
      <c r="D122" s="123">
        <v>0.0026762373512953233</v>
      </c>
      <c r="E122" s="123">
        <v>2.263909066699918</v>
      </c>
      <c r="F122" s="84" t="s">
        <v>3627</v>
      </c>
      <c r="G122" s="84" t="b">
        <v>0</v>
      </c>
      <c r="H122" s="84" t="b">
        <v>0</v>
      </c>
      <c r="I122" s="84" t="b">
        <v>0</v>
      </c>
      <c r="J122" s="84" t="b">
        <v>0</v>
      </c>
      <c r="K122" s="84" t="b">
        <v>0</v>
      </c>
      <c r="L122" s="84" t="b">
        <v>0</v>
      </c>
    </row>
    <row r="123" spans="1:12" ht="15">
      <c r="A123" s="84" t="s">
        <v>3398</v>
      </c>
      <c r="B123" s="84" t="s">
        <v>2875</v>
      </c>
      <c r="C123" s="84">
        <v>4</v>
      </c>
      <c r="D123" s="123">
        <v>0.0026762373512953233</v>
      </c>
      <c r="E123" s="123">
        <v>1.558308483464886</v>
      </c>
      <c r="F123" s="84" t="s">
        <v>3627</v>
      </c>
      <c r="G123" s="84" t="b">
        <v>0</v>
      </c>
      <c r="H123" s="84" t="b">
        <v>0</v>
      </c>
      <c r="I123" s="84" t="b">
        <v>0</v>
      </c>
      <c r="J123" s="84" t="b">
        <v>0</v>
      </c>
      <c r="K123" s="84" t="b">
        <v>0</v>
      </c>
      <c r="L123" s="84" t="b">
        <v>0</v>
      </c>
    </row>
    <row r="124" spans="1:12" ht="15">
      <c r="A124" s="84" t="s">
        <v>2875</v>
      </c>
      <c r="B124" s="84" t="s">
        <v>3361</v>
      </c>
      <c r="C124" s="84">
        <v>4</v>
      </c>
      <c r="D124" s="123">
        <v>0.0026762373512953233</v>
      </c>
      <c r="E124" s="123">
        <v>1.4613984704568295</v>
      </c>
      <c r="F124" s="84" t="s">
        <v>3627</v>
      </c>
      <c r="G124" s="84" t="b">
        <v>0</v>
      </c>
      <c r="H124" s="84" t="b">
        <v>0</v>
      </c>
      <c r="I124" s="84" t="b">
        <v>0</v>
      </c>
      <c r="J124" s="84" t="b">
        <v>0</v>
      </c>
      <c r="K124" s="84" t="b">
        <v>0</v>
      </c>
      <c r="L124" s="84" t="b">
        <v>0</v>
      </c>
    </row>
    <row r="125" spans="1:12" ht="15">
      <c r="A125" s="84" t="s">
        <v>3361</v>
      </c>
      <c r="B125" s="84" t="s">
        <v>3399</v>
      </c>
      <c r="C125" s="84">
        <v>4</v>
      </c>
      <c r="D125" s="123">
        <v>0.0026762373512953233</v>
      </c>
      <c r="E125" s="123">
        <v>2.6788824146707357</v>
      </c>
      <c r="F125" s="84" t="s">
        <v>3627</v>
      </c>
      <c r="G125" s="84" t="b">
        <v>0</v>
      </c>
      <c r="H125" s="84" t="b">
        <v>0</v>
      </c>
      <c r="I125" s="84" t="b">
        <v>0</v>
      </c>
      <c r="J125" s="84" t="b">
        <v>0</v>
      </c>
      <c r="K125" s="84" t="b">
        <v>0</v>
      </c>
      <c r="L125" s="84" t="b">
        <v>0</v>
      </c>
    </row>
    <row r="126" spans="1:12" ht="15">
      <c r="A126" s="84" t="s">
        <v>3399</v>
      </c>
      <c r="B126" s="84" t="s">
        <v>2889</v>
      </c>
      <c r="C126" s="84">
        <v>4</v>
      </c>
      <c r="D126" s="123">
        <v>0.0026762373512953233</v>
      </c>
      <c r="E126" s="123">
        <v>2.0161245829891614</v>
      </c>
      <c r="F126" s="84" t="s">
        <v>3627</v>
      </c>
      <c r="G126" s="84" t="b">
        <v>0</v>
      </c>
      <c r="H126" s="84" t="b">
        <v>0</v>
      </c>
      <c r="I126" s="84" t="b">
        <v>0</v>
      </c>
      <c r="J126" s="84" t="b">
        <v>0</v>
      </c>
      <c r="K126" s="84" t="b">
        <v>0</v>
      </c>
      <c r="L126" s="84" t="b">
        <v>0</v>
      </c>
    </row>
    <row r="127" spans="1:12" ht="15">
      <c r="A127" s="84" t="s">
        <v>2889</v>
      </c>
      <c r="B127" s="84" t="s">
        <v>3400</v>
      </c>
      <c r="C127" s="84">
        <v>4</v>
      </c>
      <c r="D127" s="123">
        <v>0.0026762373512953233</v>
      </c>
      <c r="E127" s="123">
        <v>1.9976411772951486</v>
      </c>
      <c r="F127" s="84" t="s">
        <v>3627</v>
      </c>
      <c r="G127" s="84" t="b">
        <v>0</v>
      </c>
      <c r="H127" s="84" t="b">
        <v>0</v>
      </c>
      <c r="I127" s="84" t="b">
        <v>0</v>
      </c>
      <c r="J127" s="84" t="b">
        <v>0</v>
      </c>
      <c r="K127" s="84" t="b">
        <v>0</v>
      </c>
      <c r="L127" s="84" t="b">
        <v>0</v>
      </c>
    </row>
    <row r="128" spans="1:12" ht="15">
      <c r="A128" s="84" t="s">
        <v>3400</v>
      </c>
      <c r="B128" s="84" t="s">
        <v>380</v>
      </c>
      <c r="C128" s="84">
        <v>4</v>
      </c>
      <c r="D128" s="123">
        <v>0.0026762373512953233</v>
      </c>
      <c r="E128" s="123">
        <v>1.8864907251724818</v>
      </c>
      <c r="F128" s="84" t="s">
        <v>3627</v>
      </c>
      <c r="G128" s="84" t="b">
        <v>0</v>
      </c>
      <c r="H128" s="84" t="b">
        <v>0</v>
      </c>
      <c r="I128" s="84" t="b">
        <v>0</v>
      </c>
      <c r="J128" s="84" t="b">
        <v>0</v>
      </c>
      <c r="K128" s="84" t="b">
        <v>0</v>
      </c>
      <c r="L128" s="84" t="b">
        <v>0</v>
      </c>
    </row>
    <row r="129" spans="1:12" ht="15">
      <c r="A129" s="84" t="s">
        <v>380</v>
      </c>
      <c r="B129" s="84" t="s">
        <v>381</v>
      </c>
      <c r="C129" s="84">
        <v>4</v>
      </c>
      <c r="D129" s="123">
        <v>0.0026762373512953233</v>
      </c>
      <c r="E129" s="123">
        <v>1.2332782113971381</v>
      </c>
      <c r="F129" s="84" t="s">
        <v>3627</v>
      </c>
      <c r="G129" s="84" t="b">
        <v>0</v>
      </c>
      <c r="H129" s="84" t="b">
        <v>0</v>
      </c>
      <c r="I129" s="84" t="b">
        <v>0</v>
      </c>
      <c r="J129" s="84" t="b">
        <v>0</v>
      </c>
      <c r="K129" s="84" t="b">
        <v>0</v>
      </c>
      <c r="L129" s="84" t="b">
        <v>0</v>
      </c>
    </row>
    <row r="130" spans="1:12" ht="15">
      <c r="A130" s="84" t="s">
        <v>381</v>
      </c>
      <c r="B130" s="84" t="s">
        <v>3287</v>
      </c>
      <c r="C130" s="84">
        <v>4</v>
      </c>
      <c r="D130" s="123">
        <v>0.0026762373512953233</v>
      </c>
      <c r="E130" s="123">
        <v>1.5872154570750512</v>
      </c>
      <c r="F130" s="84" t="s">
        <v>3627</v>
      </c>
      <c r="G130" s="84" t="b">
        <v>0</v>
      </c>
      <c r="H130" s="84" t="b">
        <v>0</v>
      </c>
      <c r="I130" s="84" t="b">
        <v>0</v>
      </c>
      <c r="J130" s="84" t="b">
        <v>0</v>
      </c>
      <c r="K130" s="84" t="b">
        <v>0</v>
      </c>
      <c r="L130" s="84" t="b">
        <v>0</v>
      </c>
    </row>
    <row r="131" spans="1:12" ht="15">
      <c r="A131" s="84" t="s">
        <v>3343</v>
      </c>
      <c r="B131" s="84" t="s">
        <v>3402</v>
      </c>
      <c r="C131" s="84">
        <v>4</v>
      </c>
      <c r="D131" s="123">
        <v>0.0026762373512953233</v>
      </c>
      <c r="E131" s="123">
        <v>2.6788824146707357</v>
      </c>
      <c r="F131" s="84" t="s">
        <v>3627</v>
      </c>
      <c r="G131" s="84" t="b">
        <v>0</v>
      </c>
      <c r="H131" s="84" t="b">
        <v>0</v>
      </c>
      <c r="I131" s="84" t="b">
        <v>0</v>
      </c>
      <c r="J131" s="84" t="b">
        <v>0</v>
      </c>
      <c r="K131" s="84" t="b">
        <v>1</v>
      </c>
      <c r="L131" s="84" t="b">
        <v>0</v>
      </c>
    </row>
    <row r="132" spans="1:12" ht="15">
      <c r="A132" s="84" t="s">
        <v>3402</v>
      </c>
      <c r="B132" s="84" t="s">
        <v>3403</v>
      </c>
      <c r="C132" s="84">
        <v>4</v>
      </c>
      <c r="D132" s="123">
        <v>0.0026762373512953233</v>
      </c>
      <c r="E132" s="123">
        <v>2.775792427678792</v>
      </c>
      <c r="F132" s="84" t="s">
        <v>3627</v>
      </c>
      <c r="G132" s="84" t="b">
        <v>0</v>
      </c>
      <c r="H132" s="84" t="b">
        <v>1</v>
      </c>
      <c r="I132" s="84" t="b">
        <v>0</v>
      </c>
      <c r="J132" s="84" t="b">
        <v>0</v>
      </c>
      <c r="K132" s="84" t="b">
        <v>0</v>
      </c>
      <c r="L132" s="84" t="b">
        <v>0</v>
      </c>
    </row>
    <row r="133" spans="1:12" ht="15">
      <c r="A133" s="84" t="s">
        <v>3403</v>
      </c>
      <c r="B133" s="84" t="s">
        <v>3404</v>
      </c>
      <c r="C133" s="84">
        <v>4</v>
      </c>
      <c r="D133" s="123">
        <v>0.0026762373512953233</v>
      </c>
      <c r="E133" s="123">
        <v>2.775792427678792</v>
      </c>
      <c r="F133" s="84" t="s">
        <v>3627</v>
      </c>
      <c r="G133" s="84" t="b">
        <v>0</v>
      </c>
      <c r="H133" s="84" t="b">
        <v>0</v>
      </c>
      <c r="I133" s="84" t="b">
        <v>0</v>
      </c>
      <c r="J133" s="84" t="b">
        <v>0</v>
      </c>
      <c r="K133" s="84" t="b">
        <v>0</v>
      </c>
      <c r="L133" s="84" t="b">
        <v>0</v>
      </c>
    </row>
    <row r="134" spans="1:12" ht="15">
      <c r="A134" s="84" t="s">
        <v>3404</v>
      </c>
      <c r="B134" s="84" t="s">
        <v>3405</v>
      </c>
      <c r="C134" s="84">
        <v>4</v>
      </c>
      <c r="D134" s="123">
        <v>0.0026762373512953233</v>
      </c>
      <c r="E134" s="123">
        <v>2.775792427678792</v>
      </c>
      <c r="F134" s="84" t="s">
        <v>3627</v>
      </c>
      <c r="G134" s="84" t="b">
        <v>0</v>
      </c>
      <c r="H134" s="84" t="b">
        <v>0</v>
      </c>
      <c r="I134" s="84" t="b">
        <v>0</v>
      </c>
      <c r="J134" s="84" t="b">
        <v>0</v>
      </c>
      <c r="K134" s="84" t="b">
        <v>0</v>
      </c>
      <c r="L134" s="84" t="b">
        <v>0</v>
      </c>
    </row>
    <row r="135" spans="1:12" ht="15">
      <c r="A135" s="84" t="s">
        <v>3405</v>
      </c>
      <c r="B135" s="84" t="s">
        <v>292</v>
      </c>
      <c r="C135" s="84">
        <v>4</v>
      </c>
      <c r="D135" s="123">
        <v>0.0026762373512953233</v>
      </c>
      <c r="E135" s="123">
        <v>1.2475186505117486</v>
      </c>
      <c r="F135" s="84" t="s">
        <v>3627</v>
      </c>
      <c r="G135" s="84" t="b">
        <v>0</v>
      </c>
      <c r="H135" s="84" t="b">
        <v>0</v>
      </c>
      <c r="I135" s="84" t="b">
        <v>0</v>
      </c>
      <c r="J135" s="84" t="b">
        <v>0</v>
      </c>
      <c r="K135" s="84" t="b">
        <v>0</v>
      </c>
      <c r="L135" s="84" t="b">
        <v>0</v>
      </c>
    </row>
    <row r="136" spans="1:12" ht="15">
      <c r="A136" s="84" t="s">
        <v>3286</v>
      </c>
      <c r="B136" s="84" t="s">
        <v>309</v>
      </c>
      <c r="C136" s="84">
        <v>4</v>
      </c>
      <c r="D136" s="123">
        <v>0.0026762373512953233</v>
      </c>
      <c r="E136" s="123">
        <v>1.434605293868893</v>
      </c>
      <c r="F136" s="84" t="s">
        <v>3627</v>
      </c>
      <c r="G136" s="84" t="b">
        <v>0</v>
      </c>
      <c r="H136" s="84" t="b">
        <v>0</v>
      </c>
      <c r="I136" s="84" t="b">
        <v>0</v>
      </c>
      <c r="J136" s="84" t="b">
        <v>0</v>
      </c>
      <c r="K136" s="84" t="b">
        <v>0</v>
      </c>
      <c r="L136" s="84" t="b">
        <v>0</v>
      </c>
    </row>
    <row r="137" spans="1:12" ht="15">
      <c r="A137" s="84" t="s">
        <v>3366</v>
      </c>
      <c r="B137" s="84" t="s">
        <v>3406</v>
      </c>
      <c r="C137" s="84">
        <v>4</v>
      </c>
      <c r="D137" s="123">
        <v>0.0026762373512953233</v>
      </c>
      <c r="E137" s="123">
        <v>2.6788824146707357</v>
      </c>
      <c r="F137" s="84" t="s">
        <v>3627</v>
      </c>
      <c r="G137" s="84" t="b">
        <v>0</v>
      </c>
      <c r="H137" s="84" t="b">
        <v>0</v>
      </c>
      <c r="I137" s="84" t="b">
        <v>0</v>
      </c>
      <c r="J137" s="84" t="b">
        <v>0</v>
      </c>
      <c r="K137" s="84" t="b">
        <v>0</v>
      </c>
      <c r="L137" s="84" t="b">
        <v>0</v>
      </c>
    </row>
    <row r="138" spans="1:12" ht="15">
      <c r="A138" s="84" t="s">
        <v>3406</v>
      </c>
      <c r="B138" s="84" t="s">
        <v>3367</v>
      </c>
      <c r="C138" s="84">
        <v>4</v>
      </c>
      <c r="D138" s="123">
        <v>0.0026762373512953233</v>
      </c>
      <c r="E138" s="123">
        <v>2.6788824146707357</v>
      </c>
      <c r="F138" s="84" t="s">
        <v>3627</v>
      </c>
      <c r="G138" s="84" t="b">
        <v>0</v>
      </c>
      <c r="H138" s="84" t="b">
        <v>0</v>
      </c>
      <c r="I138" s="84" t="b">
        <v>0</v>
      </c>
      <c r="J138" s="84" t="b">
        <v>0</v>
      </c>
      <c r="K138" s="84" t="b">
        <v>0</v>
      </c>
      <c r="L138" s="84" t="b">
        <v>0</v>
      </c>
    </row>
    <row r="139" spans="1:12" ht="15">
      <c r="A139" s="84" t="s">
        <v>3367</v>
      </c>
      <c r="B139" s="84" t="s">
        <v>3407</v>
      </c>
      <c r="C139" s="84">
        <v>4</v>
      </c>
      <c r="D139" s="123">
        <v>0.0026762373512953233</v>
      </c>
      <c r="E139" s="123">
        <v>2.6788824146707357</v>
      </c>
      <c r="F139" s="84" t="s">
        <v>3627</v>
      </c>
      <c r="G139" s="84" t="b">
        <v>0</v>
      </c>
      <c r="H139" s="84" t="b">
        <v>0</v>
      </c>
      <c r="I139" s="84" t="b">
        <v>0</v>
      </c>
      <c r="J139" s="84" t="b">
        <v>0</v>
      </c>
      <c r="K139" s="84" t="b">
        <v>0</v>
      </c>
      <c r="L139" s="84" t="b">
        <v>0</v>
      </c>
    </row>
    <row r="140" spans="1:12" ht="15">
      <c r="A140" s="84" t="s">
        <v>3407</v>
      </c>
      <c r="B140" s="84" t="s">
        <v>2875</v>
      </c>
      <c r="C140" s="84">
        <v>4</v>
      </c>
      <c r="D140" s="123">
        <v>0.0026762373512953233</v>
      </c>
      <c r="E140" s="123">
        <v>1.558308483464886</v>
      </c>
      <c r="F140" s="84" t="s">
        <v>3627</v>
      </c>
      <c r="G140" s="84" t="b">
        <v>0</v>
      </c>
      <c r="H140" s="84" t="b">
        <v>0</v>
      </c>
      <c r="I140" s="84" t="b">
        <v>0</v>
      </c>
      <c r="J140" s="84" t="b">
        <v>0</v>
      </c>
      <c r="K140" s="84" t="b">
        <v>0</v>
      </c>
      <c r="L140" s="84" t="b">
        <v>0</v>
      </c>
    </row>
    <row r="141" spans="1:12" ht="15">
      <c r="A141" s="84" t="s">
        <v>2875</v>
      </c>
      <c r="B141" s="84" t="s">
        <v>3337</v>
      </c>
      <c r="C141" s="84">
        <v>4</v>
      </c>
      <c r="D141" s="123">
        <v>0.0026762373512953233</v>
      </c>
      <c r="E141" s="123">
        <v>1.3822172244092046</v>
      </c>
      <c r="F141" s="84" t="s">
        <v>3627</v>
      </c>
      <c r="G141" s="84" t="b">
        <v>0</v>
      </c>
      <c r="H141" s="84" t="b">
        <v>0</v>
      </c>
      <c r="I141" s="84" t="b">
        <v>0</v>
      </c>
      <c r="J141" s="84" t="b">
        <v>0</v>
      </c>
      <c r="K141" s="84" t="b">
        <v>0</v>
      </c>
      <c r="L141" s="84" t="b">
        <v>0</v>
      </c>
    </row>
    <row r="142" spans="1:12" ht="15">
      <c r="A142" s="84" t="s">
        <v>3368</v>
      </c>
      <c r="B142" s="84" t="s">
        <v>309</v>
      </c>
      <c r="C142" s="84">
        <v>4</v>
      </c>
      <c r="D142" s="123">
        <v>0.0026762373512953233</v>
      </c>
      <c r="E142" s="123">
        <v>1.8495786418397109</v>
      </c>
      <c r="F142" s="84" t="s">
        <v>3627</v>
      </c>
      <c r="G142" s="84" t="b">
        <v>0</v>
      </c>
      <c r="H142" s="84" t="b">
        <v>0</v>
      </c>
      <c r="I142" s="84" t="b">
        <v>0</v>
      </c>
      <c r="J142" s="84" t="b">
        <v>0</v>
      </c>
      <c r="K142" s="84" t="b">
        <v>0</v>
      </c>
      <c r="L142" s="84" t="b">
        <v>0</v>
      </c>
    </row>
    <row r="143" spans="1:12" ht="15">
      <c r="A143" s="84" t="s">
        <v>2886</v>
      </c>
      <c r="B143" s="84" t="s">
        <v>3315</v>
      </c>
      <c r="C143" s="84">
        <v>4</v>
      </c>
      <c r="D143" s="123">
        <v>0.0026762373512953233</v>
      </c>
      <c r="E143" s="123">
        <v>1.9976411772951486</v>
      </c>
      <c r="F143" s="84" t="s">
        <v>3627</v>
      </c>
      <c r="G143" s="84" t="b">
        <v>0</v>
      </c>
      <c r="H143" s="84" t="b">
        <v>0</v>
      </c>
      <c r="I143" s="84" t="b">
        <v>0</v>
      </c>
      <c r="J143" s="84" t="b">
        <v>0</v>
      </c>
      <c r="K143" s="84" t="b">
        <v>0</v>
      </c>
      <c r="L143" s="84" t="b">
        <v>0</v>
      </c>
    </row>
    <row r="144" spans="1:12" ht="15">
      <c r="A144" s="84" t="s">
        <v>3339</v>
      </c>
      <c r="B144" s="84" t="s">
        <v>292</v>
      </c>
      <c r="C144" s="84">
        <v>3</v>
      </c>
      <c r="D144" s="123">
        <v>0.0021507857566994233</v>
      </c>
      <c r="E144" s="123">
        <v>1.1225799139034485</v>
      </c>
      <c r="F144" s="84" t="s">
        <v>3627</v>
      </c>
      <c r="G144" s="84" t="b">
        <v>0</v>
      </c>
      <c r="H144" s="84" t="b">
        <v>0</v>
      </c>
      <c r="I144" s="84" t="b">
        <v>0</v>
      </c>
      <c r="J144" s="84" t="b">
        <v>0</v>
      </c>
      <c r="K144" s="84" t="b">
        <v>0</v>
      </c>
      <c r="L144" s="84" t="b">
        <v>0</v>
      </c>
    </row>
    <row r="145" spans="1:12" ht="15">
      <c r="A145" s="84" t="s">
        <v>3410</v>
      </c>
      <c r="B145" s="84" t="s">
        <v>3292</v>
      </c>
      <c r="C145" s="84">
        <v>3</v>
      </c>
      <c r="D145" s="123">
        <v>0.0021507857566994233</v>
      </c>
      <c r="E145" s="123">
        <v>2.3364597338485296</v>
      </c>
      <c r="F145" s="84" t="s">
        <v>3627</v>
      </c>
      <c r="G145" s="84" t="b">
        <v>0</v>
      </c>
      <c r="H145" s="84" t="b">
        <v>0</v>
      </c>
      <c r="I145" s="84" t="b">
        <v>0</v>
      </c>
      <c r="J145" s="84" t="b">
        <v>0</v>
      </c>
      <c r="K145" s="84" t="b">
        <v>0</v>
      </c>
      <c r="L145" s="84" t="b">
        <v>0</v>
      </c>
    </row>
    <row r="146" spans="1:12" ht="15">
      <c r="A146" s="84" t="s">
        <v>3414</v>
      </c>
      <c r="B146" s="84" t="s">
        <v>3342</v>
      </c>
      <c r="C146" s="84">
        <v>3</v>
      </c>
      <c r="D146" s="123">
        <v>0.0021507857566994233</v>
      </c>
      <c r="E146" s="123">
        <v>2.6788824146707357</v>
      </c>
      <c r="F146" s="84" t="s">
        <v>3627</v>
      </c>
      <c r="G146" s="84" t="b">
        <v>0</v>
      </c>
      <c r="H146" s="84" t="b">
        <v>0</v>
      </c>
      <c r="I146" s="84" t="b">
        <v>0</v>
      </c>
      <c r="J146" s="84" t="b">
        <v>0</v>
      </c>
      <c r="K146" s="84" t="b">
        <v>0</v>
      </c>
      <c r="L146" s="84" t="b">
        <v>0</v>
      </c>
    </row>
    <row r="147" spans="1:12" ht="15">
      <c r="A147" s="84" t="s">
        <v>3417</v>
      </c>
      <c r="B147" s="84" t="s">
        <v>3377</v>
      </c>
      <c r="C147" s="84">
        <v>3</v>
      </c>
      <c r="D147" s="123">
        <v>0.0021507857566994233</v>
      </c>
      <c r="E147" s="123">
        <v>2.775792427678792</v>
      </c>
      <c r="F147" s="84" t="s">
        <v>3627</v>
      </c>
      <c r="G147" s="84" t="b">
        <v>0</v>
      </c>
      <c r="H147" s="84" t="b">
        <v>0</v>
      </c>
      <c r="I147" s="84" t="b">
        <v>0</v>
      </c>
      <c r="J147" s="84" t="b">
        <v>0</v>
      </c>
      <c r="K147" s="84" t="b">
        <v>0</v>
      </c>
      <c r="L147" s="84" t="b">
        <v>0</v>
      </c>
    </row>
    <row r="148" spans="1:12" ht="15">
      <c r="A148" s="84" t="s">
        <v>3377</v>
      </c>
      <c r="B148" s="84" t="s">
        <v>3308</v>
      </c>
      <c r="C148" s="84">
        <v>3</v>
      </c>
      <c r="D148" s="123">
        <v>0.0021507857566994233</v>
      </c>
      <c r="E148" s="123">
        <v>2.4078156423841977</v>
      </c>
      <c r="F148" s="84" t="s">
        <v>3627</v>
      </c>
      <c r="G148" s="84" t="b">
        <v>0</v>
      </c>
      <c r="H148" s="84" t="b">
        <v>0</v>
      </c>
      <c r="I148" s="84" t="b">
        <v>0</v>
      </c>
      <c r="J148" s="84" t="b">
        <v>0</v>
      </c>
      <c r="K148" s="84" t="b">
        <v>0</v>
      </c>
      <c r="L148" s="84" t="b">
        <v>0</v>
      </c>
    </row>
    <row r="149" spans="1:12" ht="15">
      <c r="A149" s="84" t="s">
        <v>292</v>
      </c>
      <c r="B149" s="84" t="s">
        <v>3418</v>
      </c>
      <c r="C149" s="84">
        <v>3</v>
      </c>
      <c r="D149" s="123">
        <v>0.0021507857566994233</v>
      </c>
      <c r="E149" s="123">
        <v>1.4284624123618417</v>
      </c>
      <c r="F149" s="84" t="s">
        <v>3627</v>
      </c>
      <c r="G149" s="84" t="b">
        <v>0</v>
      </c>
      <c r="H149" s="84" t="b">
        <v>0</v>
      </c>
      <c r="I149" s="84" t="b">
        <v>0</v>
      </c>
      <c r="J149" s="84" t="b">
        <v>0</v>
      </c>
      <c r="K149" s="84" t="b">
        <v>0</v>
      </c>
      <c r="L149" s="84" t="b">
        <v>0</v>
      </c>
    </row>
    <row r="150" spans="1:12" ht="15">
      <c r="A150" s="84" t="s">
        <v>3418</v>
      </c>
      <c r="B150" s="84" t="s">
        <v>416</v>
      </c>
      <c r="C150" s="84">
        <v>3</v>
      </c>
      <c r="D150" s="123">
        <v>0.0021507857566994233</v>
      </c>
      <c r="E150" s="123">
        <v>2.6788824146707357</v>
      </c>
      <c r="F150" s="84" t="s">
        <v>3627</v>
      </c>
      <c r="G150" s="84" t="b">
        <v>0</v>
      </c>
      <c r="H150" s="84" t="b">
        <v>0</v>
      </c>
      <c r="I150" s="84" t="b">
        <v>0</v>
      </c>
      <c r="J150" s="84" t="b">
        <v>0</v>
      </c>
      <c r="K150" s="84" t="b">
        <v>0</v>
      </c>
      <c r="L150" s="84" t="b">
        <v>0</v>
      </c>
    </row>
    <row r="151" spans="1:12" ht="15">
      <c r="A151" s="84" t="s">
        <v>415</v>
      </c>
      <c r="B151" s="84" t="s">
        <v>3345</v>
      </c>
      <c r="C151" s="84">
        <v>3</v>
      </c>
      <c r="D151" s="123">
        <v>0.0021507857566994233</v>
      </c>
      <c r="E151" s="123">
        <v>2.6788824146707357</v>
      </c>
      <c r="F151" s="84" t="s">
        <v>3627</v>
      </c>
      <c r="G151" s="84" t="b">
        <v>0</v>
      </c>
      <c r="H151" s="84" t="b">
        <v>0</v>
      </c>
      <c r="I151" s="84" t="b">
        <v>0</v>
      </c>
      <c r="J151" s="84" t="b">
        <v>0</v>
      </c>
      <c r="K151" s="84" t="b">
        <v>0</v>
      </c>
      <c r="L151" s="84" t="b">
        <v>0</v>
      </c>
    </row>
    <row r="152" spans="1:12" ht="15">
      <c r="A152" s="84" t="s">
        <v>3345</v>
      </c>
      <c r="B152" s="84" t="s">
        <v>3419</v>
      </c>
      <c r="C152" s="84">
        <v>3</v>
      </c>
      <c r="D152" s="123">
        <v>0.0021507857566994233</v>
      </c>
      <c r="E152" s="123">
        <v>2.6788824146707357</v>
      </c>
      <c r="F152" s="84" t="s">
        <v>3627</v>
      </c>
      <c r="G152" s="84" t="b">
        <v>0</v>
      </c>
      <c r="H152" s="84" t="b">
        <v>0</v>
      </c>
      <c r="I152" s="84" t="b">
        <v>0</v>
      </c>
      <c r="J152" s="84" t="b">
        <v>0</v>
      </c>
      <c r="K152" s="84" t="b">
        <v>0</v>
      </c>
      <c r="L152" s="84" t="b">
        <v>0</v>
      </c>
    </row>
    <row r="153" spans="1:12" ht="15">
      <c r="A153" s="84" t="s">
        <v>3419</v>
      </c>
      <c r="B153" s="84" t="s">
        <v>297</v>
      </c>
      <c r="C153" s="84">
        <v>3</v>
      </c>
      <c r="D153" s="123">
        <v>0.0021507857566994233</v>
      </c>
      <c r="E153" s="123">
        <v>2.3778524190067545</v>
      </c>
      <c r="F153" s="84" t="s">
        <v>3627</v>
      </c>
      <c r="G153" s="84" t="b">
        <v>0</v>
      </c>
      <c r="H153" s="84" t="b">
        <v>0</v>
      </c>
      <c r="I153" s="84" t="b">
        <v>0</v>
      </c>
      <c r="J153" s="84" t="b">
        <v>0</v>
      </c>
      <c r="K153" s="84" t="b">
        <v>0</v>
      </c>
      <c r="L153" s="84" t="b">
        <v>0</v>
      </c>
    </row>
    <row r="154" spans="1:12" ht="15">
      <c r="A154" s="84" t="s">
        <v>2907</v>
      </c>
      <c r="B154" s="84" t="s">
        <v>3423</v>
      </c>
      <c r="C154" s="84">
        <v>3</v>
      </c>
      <c r="D154" s="123">
        <v>0.0021507857566994233</v>
      </c>
      <c r="E154" s="123">
        <v>2.2317243833285163</v>
      </c>
      <c r="F154" s="84" t="s">
        <v>3627</v>
      </c>
      <c r="G154" s="84" t="b">
        <v>1</v>
      </c>
      <c r="H154" s="84" t="b">
        <v>0</v>
      </c>
      <c r="I154" s="84" t="b">
        <v>0</v>
      </c>
      <c r="J154" s="84" t="b">
        <v>0</v>
      </c>
      <c r="K154" s="84" t="b">
        <v>0</v>
      </c>
      <c r="L154" s="84" t="b">
        <v>0</v>
      </c>
    </row>
    <row r="155" spans="1:12" ht="15">
      <c r="A155" s="84" t="s">
        <v>3423</v>
      </c>
      <c r="B155" s="84" t="s">
        <v>3283</v>
      </c>
      <c r="C155" s="84">
        <v>3</v>
      </c>
      <c r="D155" s="123">
        <v>0.0021507857566994233</v>
      </c>
      <c r="E155" s="123">
        <v>2.2317243833285163</v>
      </c>
      <c r="F155" s="84" t="s">
        <v>3627</v>
      </c>
      <c r="G155" s="84" t="b">
        <v>0</v>
      </c>
      <c r="H155" s="84" t="b">
        <v>0</v>
      </c>
      <c r="I155" s="84" t="b">
        <v>0</v>
      </c>
      <c r="J155" s="84" t="b">
        <v>0</v>
      </c>
      <c r="K155" s="84" t="b">
        <v>0</v>
      </c>
      <c r="L155" s="84" t="b">
        <v>0</v>
      </c>
    </row>
    <row r="156" spans="1:12" ht="15">
      <c r="A156" s="84" t="s">
        <v>292</v>
      </c>
      <c r="B156" s="84" t="s">
        <v>3424</v>
      </c>
      <c r="C156" s="84">
        <v>3</v>
      </c>
      <c r="D156" s="123">
        <v>0.0021507857566994233</v>
      </c>
      <c r="E156" s="123">
        <v>1.4284624123618417</v>
      </c>
      <c r="F156" s="84" t="s">
        <v>3627</v>
      </c>
      <c r="G156" s="84" t="b">
        <v>0</v>
      </c>
      <c r="H156" s="84" t="b">
        <v>0</v>
      </c>
      <c r="I156" s="84" t="b">
        <v>0</v>
      </c>
      <c r="J156" s="84" t="b">
        <v>1</v>
      </c>
      <c r="K156" s="84" t="b">
        <v>0</v>
      </c>
      <c r="L156" s="84" t="b">
        <v>0</v>
      </c>
    </row>
    <row r="157" spans="1:12" ht="15">
      <c r="A157" s="84" t="s">
        <v>3424</v>
      </c>
      <c r="B157" s="84" t="s">
        <v>294</v>
      </c>
      <c r="C157" s="84">
        <v>3</v>
      </c>
      <c r="D157" s="123">
        <v>0.0021507857566994233</v>
      </c>
      <c r="E157" s="123">
        <v>2.900731164287092</v>
      </c>
      <c r="F157" s="84" t="s">
        <v>3627</v>
      </c>
      <c r="G157" s="84" t="b">
        <v>1</v>
      </c>
      <c r="H157" s="84" t="b">
        <v>0</v>
      </c>
      <c r="I157" s="84" t="b">
        <v>0</v>
      </c>
      <c r="J157" s="84" t="b">
        <v>0</v>
      </c>
      <c r="K157" s="84" t="b">
        <v>0</v>
      </c>
      <c r="L157" s="84" t="b">
        <v>0</v>
      </c>
    </row>
    <row r="158" spans="1:12" ht="15">
      <c r="A158" s="84" t="s">
        <v>294</v>
      </c>
      <c r="B158" s="84" t="s">
        <v>412</v>
      </c>
      <c r="C158" s="84">
        <v>3</v>
      </c>
      <c r="D158" s="123">
        <v>0.0021507857566994233</v>
      </c>
      <c r="E158" s="123">
        <v>2.17373243635083</v>
      </c>
      <c r="F158" s="84" t="s">
        <v>3627</v>
      </c>
      <c r="G158" s="84" t="b">
        <v>0</v>
      </c>
      <c r="H158" s="84" t="b">
        <v>0</v>
      </c>
      <c r="I158" s="84" t="b">
        <v>0</v>
      </c>
      <c r="J158" s="84" t="b">
        <v>0</v>
      </c>
      <c r="K158" s="84" t="b">
        <v>0</v>
      </c>
      <c r="L158" s="84" t="b">
        <v>0</v>
      </c>
    </row>
    <row r="159" spans="1:12" ht="15">
      <c r="A159" s="84" t="s">
        <v>3307</v>
      </c>
      <c r="B159" s="84" t="s">
        <v>2876</v>
      </c>
      <c r="C159" s="84">
        <v>3</v>
      </c>
      <c r="D159" s="123">
        <v>0.0021507857566994233</v>
      </c>
      <c r="E159" s="123">
        <v>1.5047256553922541</v>
      </c>
      <c r="F159" s="84" t="s">
        <v>3627</v>
      </c>
      <c r="G159" s="84" t="b">
        <v>0</v>
      </c>
      <c r="H159" s="84" t="b">
        <v>0</v>
      </c>
      <c r="I159" s="84" t="b">
        <v>0</v>
      </c>
      <c r="J159" s="84" t="b">
        <v>0</v>
      </c>
      <c r="K159" s="84" t="b">
        <v>0</v>
      </c>
      <c r="L159" s="84" t="b">
        <v>0</v>
      </c>
    </row>
    <row r="160" spans="1:12" ht="15">
      <c r="A160" s="84" t="s">
        <v>2876</v>
      </c>
      <c r="B160" s="84" t="s">
        <v>3430</v>
      </c>
      <c r="C160" s="84">
        <v>3</v>
      </c>
      <c r="D160" s="123">
        <v>0.0021507857566994233</v>
      </c>
      <c r="E160" s="123">
        <v>1.8727024406868487</v>
      </c>
      <c r="F160" s="84" t="s">
        <v>3627</v>
      </c>
      <c r="G160" s="84" t="b">
        <v>0</v>
      </c>
      <c r="H160" s="84" t="b">
        <v>0</v>
      </c>
      <c r="I160" s="84" t="b">
        <v>0</v>
      </c>
      <c r="J160" s="84" t="b">
        <v>0</v>
      </c>
      <c r="K160" s="84" t="b">
        <v>0</v>
      </c>
      <c r="L160" s="84" t="b">
        <v>0</v>
      </c>
    </row>
    <row r="161" spans="1:12" ht="15">
      <c r="A161" s="84" t="s">
        <v>3430</v>
      </c>
      <c r="B161" s="84" t="s">
        <v>3431</v>
      </c>
      <c r="C161" s="84">
        <v>3</v>
      </c>
      <c r="D161" s="123">
        <v>0.0021507857566994233</v>
      </c>
      <c r="E161" s="123">
        <v>2.900731164287092</v>
      </c>
      <c r="F161" s="84" t="s">
        <v>3627</v>
      </c>
      <c r="G161" s="84" t="b">
        <v>0</v>
      </c>
      <c r="H161" s="84" t="b">
        <v>0</v>
      </c>
      <c r="I161" s="84" t="b">
        <v>0</v>
      </c>
      <c r="J161" s="84" t="b">
        <v>0</v>
      </c>
      <c r="K161" s="84" t="b">
        <v>0</v>
      </c>
      <c r="L161" s="84" t="b">
        <v>0</v>
      </c>
    </row>
    <row r="162" spans="1:12" ht="15">
      <c r="A162" s="84" t="s">
        <v>3431</v>
      </c>
      <c r="B162" s="84" t="s">
        <v>3432</v>
      </c>
      <c r="C162" s="84">
        <v>3</v>
      </c>
      <c r="D162" s="123">
        <v>0.0021507857566994233</v>
      </c>
      <c r="E162" s="123">
        <v>2.900731164287092</v>
      </c>
      <c r="F162" s="84" t="s">
        <v>3627</v>
      </c>
      <c r="G162" s="84" t="b">
        <v>0</v>
      </c>
      <c r="H162" s="84" t="b">
        <v>0</v>
      </c>
      <c r="I162" s="84" t="b">
        <v>0</v>
      </c>
      <c r="J162" s="84" t="b">
        <v>0</v>
      </c>
      <c r="K162" s="84" t="b">
        <v>0</v>
      </c>
      <c r="L162" s="84" t="b">
        <v>0</v>
      </c>
    </row>
    <row r="163" spans="1:12" ht="15">
      <c r="A163" s="84" t="s">
        <v>3432</v>
      </c>
      <c r="B163" s="84" t="s">
        <v>3433</v>
      </c>
      <c r="C163" s="84">
        <v>3</v>
      </c>
      <c r="D163" s="123">
        <v>0.0021507857566994233</v>
      </c>
      <c r="E163" s="123">
        <v>2.900731164287092</v>
      </c>
      <c r="F163" s="84" t="s">
        <v>3627</v>
      </c>
      <c r="G163" s="84" t="b">
        <v>0</v>
      </c>
      <c r="H163" s="84" t="b">
        <v>0</v>
      </c>
      <c r="I163" s="84" t="b">
        <v>0</v>
      </c>
      <c r="J163" s="84" t="b">
        <v>0</v>
      </c>
      <c r="K163" s="84" t="b">
        <v>0</v>
      </c>
      <c r="L163" s="84" t="b">
        <v>0</v>
      </c>
    </row>
    <row r="164" spans="1:12" ht="15">
      <c r="A164" s="84" t="s">
        <v>3433</v>
      </c>
      <c r="B164" s="84" t="s">
        <v>3434</v>
      </c>
      <c r="C164" s="84">
        <v>3</v>
      </c>
      <c r="D164" s="123">
        <v>0.0021507857566994233</v>
      </c>
      <c r="E164" s="123">
        <v>2.900731164287092</v>
      </c>
      <c r="F164" s="84" t="s">
        <v>3627</v>
      </c>
      <c r="G164" s="84" t="b">
        <v>0</v>
      </c>
      <c r="H164" s="84" t="b">
        <v>0</v>
      </c>
      <c r="I164" s="84" t="b">
        <v>0</v>
      </c>
      <c r="J164" s="84" t="b">
        <v>0</v>
      </c>
      <c r="K164" s="84" t="b">
        <v>0</v>
      </c>
      <c r="L164" s="84" t="b">
        <v>0</v>
      </c>
    </row>
    <row r="165" spans="1:12" ht="15">
      <c r="A165" s="84" t="s">
        <v>3434</v>
      </c>
      <c r="B165" s="84" t="s">
        <v>3435</v>
      </c>
      <c r="C165" s="84">
        <v>3</v>
      </c>
      <c r="D165" s="123">
        <v>0.0021507857566994233</v>
      </c>
      <c r="E165" s="123">
        <v>2.900731164287092</v>
      </c>
      <c r="F165" s="84" t="s">
        <v>3627</v>
      </c>
      <c r="G165" s="84" t="b">
        <v>0</v>
      </c>
      <c r="H165" s="84" t="b">
        <v>0</v>
      </c>
      <c r="I165" s="84" t="b">
        <v>0</v>
      </c>
      <c r="J165" s="84" t="b">
        <v>0</v>
      </c>
      <c r="K165" s="84" t="b">
        <v>0</v>
      </c>
      <c r="L165" s="84" t="b">
        <v>0</v>
      </c>
    </row>
    <row r="166" spans="1:12" ht="15">
      <c r="A166" s="84" t="s">
        <v>3435</v>
      </c>
      <c r="B166" s="84" t="s">
        <v>3436</v>
      </c>
      <c r="C166" s="84">
        <v>3</v>
      </c>
      <c r="D166" s="123">
        <v>0.0021507857566994233</v>
      </c>
      <c r="E166" s="123">
        <v>2.900731164287092</v>
      </c>
      <c r="F166" s="84" t="s">
        <v>3627</v>
      </c>
      <c r="G166" s="84" t="b">
        <v>0</v>
      </c>
      <c r="H166" s="84" t="b">
        <v>0</v>
      </c>
      <c r="I166" s="84" t="b">
        <v>0</v>
      </c>
      <c r="J166" s="84" t="b">
        <v>0</v>
      </c>
      <c r="K166" s="84" t="b">
        <v>0</v>
      </c>
      <c r="L166" s="84" t="b">
        <v>0</v>
      </c>
    </row>
    <row r="167" spans="1:12" ht="15">
      <c r="A167" s="84" t="s">
        <v>3436</v>
      </c>
      <c r="B167" s="84" t="s">
        <v>3291</v>
      </c>
      <c r="C167" s="84">
        <v>3</v>
      </c>
      <c r="D167" s="123">
        <v>0.0021507857566994233</v>
      </c>
      <c r="E167" s="123">
        <v>2.3364597338485296</v>
      </c>
      <c r="F167" s="84" t="s">
        <v>3627</v>
      </c>
      <c r="G167" s="84" t="b">
        <v>0</v>
      </c>
      <c r="H167" s="84" t="b">
        <v>0</v>
      </c>
      <c r="I167" s="84" t="b">
        <v>0</v>
      </c>
      <c r="J167" s="84" t="b">
        <v>0</v>
      </c>
      <c r="K167" s="84" t="b">
        <v>0</v>
      </c>
      <c r="L167" s="84" t="b">
        <v>0</v>
      </c>
    </row>
    <row r="168" spans="1:12" ht="15">
      <c r="A168" s="84" t="s">
        <v>3291</v>
      </c>
      <c r="B168" s="84" t="s">
        <v>3323</v>
      </c>
      <c r="C168" s="84">
        <v>3</v>
      </c>
      <c r="D168" s="123">
        <v>0.0021507857566994233</v>
      </c>
      <c r="E168" s="123">
        <v>2.114610984232173</v>
      </c>
      <c r="F168" s="84" t="s">
        <v>3627</v>
      </c>
      <c r="G168" s="84" t="b">
        <v>0</v>
      </c>
      <c r="H168" s="84" t="b">
        <v>0</v>
      </c>
      <c r="I168" s="84" t="b">
        <v>0</v>
      </c>
      <c r="J168" s="84" t="b">
        <v>0</v>
      </c>
      <c r="K168" s="84" t="b">
        <v>0</v>
      </c>
      <c r="L168" s="84" t="b">
        <v>0</v>
      </c>
    </row>
    <row r="169" spans="1:12" ht="15">
      <c r="A169" s="84" t="s">
        <v>3323</v>
      </c>
      <c r="B169" s="84" t="s">
        <v>3347</v>
      </c>
      <c r="C169" s="84">
        <v>3</v>
      </c>
      <c r="D169" s="123">
        <v>0.0021507857566994233</v>
      </c>
      <c r="E169" s="123">
        <v>2.3778524190067545</v>
      </c>
      <c r="F169" s="84" t="s">
        <v>3627</v>
      </c>
      <c r="G169" s="84" t="b">
        <v>0</v>
      </c>
      <c r="H169" s="84" t="b">
        <v>0</v>
      </c>
      <c r="I169" s="84" t="b">
        <v>0</v>
      </c>
      <c r="J169" s="84" t="b">
        <v>1</v>
      </c>
      <c r="K169" s="84" t="b">
        <v>0</v>
      </c>
      <c r="L169" s="84" t="b">
        <v>0</v>
      </c>
    </row>
    <row r="170" spans="1:12" ht="15">
      <c r="A170" s="84" t="s">
        <v>3347</v>
      </c>
      <c r="B170" s="84" t="s">
        <v>3437</v>
      </c>
      <c r="C170" s="84">
        <v>3</v>
      </c>
      <c r="D170" s="123">
        <v>0.0021507857566994233</v>
      </c>
      <c r="E170" s="123">
        <v>2.6788824146707357</v>
      </c>
      <c r="F170" s="84" t="s">
        <v>3627</v>
      </c>
      <c r="G170" s="84" t="b">
        <v>1</v>
      </c>
      <c r="H170" s="84" t="b">
        <v>0</v>
      </c>
      <c r="I170" s="84" t="b">
        <v>0</v>
      </c>
      <c r="J170" s="84" t="b">
        <v>0</v>
      </c>
      <c r="K170" s="84" t="b">
        <v>0</v>
      </c>
      <c r="L170" s="84" t="b">
        <v>0</v>
      </c>
    </row>
    <row r="171" spans="1:12" ht="15">
      <c r="A171" s="84" t="s">
        <v>3437</v>
      </c>
      <c r="B171" s="84" t="s">
        <v>3438</v>
      </c>
      <c r="C171" s="84">
        <v>3</v>
      </c>
      <c r="D171" s="123">
        <v>0.0021507857566994233</v>
      </c>
      <c r="E171" s="123">
        <v>2.900731164287092</v>
      </c>
      <c r="F171" s="84" t="s">
        <v>3627</v>
      </c>
      <c r="G171" s="84" t="b">
        <v>0</v>
      </c>
      <c r="H171" s="84" t="b">
        <v>0</v>
      </c>
      <c r="I171" s="84" t="b">
        <v>0</v>
      </c>
      <c r="J171" s="84" t="b">
        <v>0</v>
      </c>
      <c r="K171" s="84" t="b">
        <v>0</v>
      </c>
      <c r="L171" s="84" t="b">
        <v>0</v>
      </c>
    </row>
    <row r="172" spans="1:12" ht="15">
      <c r="A172" s="84" t="s">
        <v>3438</v>
      </c>
      <c r="B172" s="84" t="s">
        <v>3322</v>
      </c>
      <c r="C172" s="84">
        <v>3</v>
      </c>
      <c r="D172" s="123">
        <v>0.0021507857566994233</v>
      </c>
      <c r="E172" s="123">
        <v>2.599701168623111</v>
      </c>
      <c r="F172" s="84" t="s">
        <v>3627</v>
      </c>
      <c r="G172" s="84" t="b">
        <v>0</v>
      </c>
      <c r="H172" s="84" t="b">
        <v>0</v>
      </c>
      <c r="I172" s="84" t="b">
        <v>0</v>
      </c>
      <c r="J172" s="84" t="b">
        <v>0</v>
      </c>
      <c r="K172" s="84" t="b">
        <v>0</v>
      </c>
      <c r="L172" s="84" t="b">
        <v>0</v>
      </c>
    </row>
    <row r="173" spans="1:12" ht="15">
      <c r="A173" s="84" t="s">
        <v>3440</v>
      </c>
      <c r="B173" s="84" t="s">
        <v>3303</v>
      </c>
      <c r="C173" s="84">
        <v>3</v>
      </c>
      <c r="D173" s="123">
        <v>0.0021507857566994233</v>
      </c>
      <c r="E173" s="123">
        <v>2.474762432014811</v>
      </c>
      <c r="F173" s="84" t="s">
        <v>3627</v>
      </c>
      <c r="G173" s="84" t="b">
        <v>0</v>
      </c>
      <c r="H173" s="84" t="b">
        <v>0</v>
      </c>
      <c r="I173" s="84" t="b">
        <v>0</v>
      </c>
      <c r="J173" s="84" t="b">
        <v>0</v>
      </c>
      <c r="K173" s="84" t="b">
        <v>0</v>
      </c>
      <c r="L173" s="84" t="b">
        <v>0</v>
      </c>
    </row>
    <row r="174" spans="1:12" ht="15">
      <c r="A174" s="84" t="s">
        <v>2851</v>
      </c>
      <c r="B174" s="84" t="s">
        <v>303</v>
      </c>
      <c r="C174" s="84">
        <v>3</v>
      </c>
      <c r="D174" s="123">
        <v>0.0021507857566994233</v>
      </c>
      <c r="E174" s="123">
        <v>1.6966111816311673</v>
      </c>
      <c r="F174" s="84" t="s">
        <v>3627</v>
      </c>
      <c r="G174" s="84" t="b">
        <v>0</v>
      </c>
      <c r="H174" s="84" t="b">
        <v>0</v>
      </c>
      <c r="I174" s="84" t="b">
        <v>0</v>
      </c>
      <c r="J174" s="84" t="b">
        <v>0</v>
      </c>
      <c r="K174" s="84" t="b">
        <v>0</v>
      </c>
      <c r="L174" s="84" t="b">
        <v>0</v>
      </c>
    </row>
    <row r="175" spans="1:12" ht="15">
      <c r="A175" s="84" t="s">
        <v>294</v>
      </c>
      <c r="B175" s="84" t="s">
        <v>3351</v>
      </c>
      <c r="C175" s="84">
        <v>3</v>
      </c>
      <c r="D175" s="123">
        <v>0.0021507857566994233</v>
      </c>
      <c r="E175" s="123">
        <v>2.04879369974253</v>
      </c>
      <c r="F175" s="84" t="s">
        <v>3627</v>
      </c>
      <c r="G175" s="84" t="b">
        <v>0</v>
      </c>
      <c r="H175" s="84" t="b">
        <v>0</v>
      </c>
      <c r="I175" s="84" t="b">
        <v>0</v>
      </c>
      <c r="J175" s="84" t="b">
        <v>0</v>
      </c>
      <c r="K175" s="84" t="b">
        <v>0</v>
      </c>
      <c r="L175" s="84" t="b">
        <v>0</v>
      </c>
    </row>
    <row r="176" spans="1:12" ht="15">
      <c r="A176" s="84" t="s">
        <v>2878</v>
      </c>
      <c r="B176" s="84" t="s">
        <v>3448</v>
      </c>
      <c r="C176" s="84">
        <v>3</v>
      </c>
      <c r="D176" s="123">
        <v>0.0021507857566994233</v>
      </c>
      <c r="E176" s="123">
        <v>2.1225799139034485</v>
      </c>
      <c r="F176" s="84" t="s">
        <v>3627</v>
      </c>
      <c r="G176" s="84" t="b">
        <v>0</v>
      </c>
      <c r="H176" s="84" t="b">
        <v>0</v>
      </c>
      <c r="I176" s="84" t="b">
        <v>0</v>
      </c>
      <c r="J176" s="84" t="b">
        <v>0</v>
      </c>
      <c r="K176" s="84" t="b">
        <v>0</v>
      </c>
      <c r="L176" s="84" t="b">
        <v>0</v>
      </c>
    </row>
    <row r="177" spans="1:12" ht="15">
      <c r="A177" s="84" t="s">
        <v>3392</v>
      </c>
      <c r="B177" s="84" t="s">
        <v>292</v>
      </c>
      <c r="C177" s="84">
        <v>3</v>
      </c>
      <c r="D177" s="123">
        <v>0.0021507857566994233</v>
      </c>
      <c r="E177" s="123">
        <v>1.1225799139034485</v>
      </c>
      <c r="F177" s="84" t="s">
        <v>3627</v>
      </c>
      <c r="G177" s="84" t="b">
        <v>0</v>
      </c>
      <c r="H177" s="84" t="b">
        <v>0</v>
      </c>
      <c r="I177" s="84" t="b">
        <v>0</v>
      </c>
      <c r="J177" s="84" t="b">
        <v>0</v>
      </c>
      <c r="K177" s="84" t="b">
        <v>0</v>
      </c>
      <c r="L177" s="84" t="b">
        <v>0</v>
      </c>
    </row>
    <row r="178" spans="1:12" ht="15">
      <c r="A178" s="84" t="s">
        <v>292</v>
      </c>
      <c r="B178" s="84" t="s">
        <v>3301</v>
      </c>
      <c r="C178" s="84">
        <v>3</v>
      </c>
      <c r="D178" s="123">
        <v>0.0021507857566994233</v>
      </c>
      <c r="E178" s="123">
        <v>1.1274324166978607</v>
      </c>
      <c r="F178" s="84" t="s">
        <v>3627</v>
      </c>
      <c r="G178" s="84" t="b">
        <v>0</v>
      </c>
      <c r="H178" s="84" t="b">
        <v>0</v>
      </c>
      <c r="I178" s="84" t="b">
        <v>0</v>
      </c>
      <c r="J178" s="84" t="b">
        <v>0</v>
      </c>
      <c r="K178" s="84" t="b">
        <v>0</v>
      </c>
      <c r="L178" s="84" t="b">
        <v>0</v>
      </c>
    </row>
    <row r="179" spans="1:12" ht="15">
      <c r="A179" s="84" t="s">
        <v>2875</v>
      </c>
      <c r="B179" s="84" t="s">
        <v>3449</v>
      </c>
      <c r="C179" s="84">
        <v>3</v>
      </c>
      <c r="D179" s="123">
        <v>0.0021507857566994233</v>
      </c>
      <c r="E179" s="123">
        <v>1.558308483464886</v>
      </c>
      <c r="F179" s="84" t="s">
        <v>3627</v>
      </c>
      <c r="G179" s="84" t="b">
        <v>0</v>
      </c>
      <c r="H179" s="84" t="b">
        <v>0</v>
      </c>
      <c r="I179" s="84" t="b">
        <v>0</v>
      </c>
      <c r="J179" s="84" t="b">
        <v>0</v>
      </c>
      <c r="K179" s="84" t="b">
        <v>0</v>
      </c>
      <c r="L179" s="84" t="b">
        <v>0</v>
      </c>
    </row>
    <row r="180" spans="1:12" ht="15">
      <c r="A180" s="84" t="s">
        <v>3450</v>
      </c>
      <c r="B180" s="84" t="s">
        <v>3451</v>
      </c>
      <c r="C180" s="84">
        <v>3</v>
      </c>
      <c r="D180" s="123">
        <v>0.0021507857566994233</v>
      </c>
      <c r="E180" s="123">
        <v>2.900731164287092</v>
      </c>
      <c r="F180" s="84" t="s">
        <v>3627</v>
      </c>
      <c r="G180" s="84" t="b">
        <v>0</v>
      </c>
      <c r="H180" s="84" t="b">
        <v>0</v>
      </c>
      <c r="I180" s="84" t="b">
        <v>0</v>
      </c>
      <c r="J180" s="84" t="b">
        <v>0</v>
      </c>
      <c r="K180" s="84" t="b">
        <v>0</v>
      </c>
      <c r="L180" s="84" t="b">
        <v>0</v>
      </c>
    </row>
    <row r="181" spans="1:12" ht="15">
      <c r="A181" s="84" t="s">
        <v>3452</v>
      </c>
      <c r="B181" s="84" t="s">
        <v>3393</v>
      </c>
      <c r="C181" s="84">
        <v>3</v>
      </c>
      <c r="D181" s="123">
        <v>0.0021507857566994233</v>
      </c>
      <c r="E181" s="123">
        <v>2.775792427678792</v>
      </c>
      <c r="F181" s="84" t="s">
        <v>3627</v>
      </c>
      <c r="G181" s="84" t="b">
        <v>0</v>
      </c>
      <c r="H181" s="84" t="b">
        <v>0</v>
      </c>
      <c r="I181" s="84" t="b">
        <v>0</v>
      </c>
      <c r="J181" s="84" t="b">
        <v>0</v>
      </c>
      <c r="K181" s="84" t="b">
        <v>0</v>
      </c>
      <c r="L181" s="84" t="b">
        <v>0</v>
      </c>
    </row>
    <row r="182" spans="1:12" ht="15">
      <c r="A182" s="84" t="s">
        <v>3393</v>
      </c>
      <c r="B182" s="84" t="s">
        <v>3330</v>
      </c>
      <c r="C182" s="84">
        <v>3</v>
      </c>
      <c r="D182" s="123">
        <v>0.0021507857566994233</v>
      </c>
      <c r="E182" s="123">
        <v>2.474762432014811</v>
      </c>
      <c r="F182" s="84" t="s">
        <v>3627</v>
      </c>
      <c r="G182" s="84" t="b">
        <v>0</v>
      </c>
      <c r="H182" s="84" t="b">
        <v>0</v>
      </c>
      <c r="I182" s="84" t="b">
        <v>0</v>
      </c>
      <c r="J182" s="84" t="b">
        <v>0</v>
      </c>
      <c r="K182" s="84" t="b">
        <v>0</v>
      </c>
      <c r="L182" s="84" t="b">
        <v>0</v>
      </c>
    </row>
    <row r="183" spans="1:12" ht="15">
      <c r="A183" s="84" t="s">
        <v>2885</v>
      </c>
      <c r="B183" s="84" t="s">
        <v>3331</v>
      </c>
      <c r="C183" s="84">
        <v>3</v>
      </c>
      <c r="D183" s="123">
        <v>0.0021507857566994233</v>
      </c>
      <c r="E183" s="123">
        <v>1.813580988568192</v>
      </c>
      <c r="F183" s="84" t="s">
        <v>3627</v>
      </c>
      <c r="G183" s="84" t="b">
        <v>0</v>
      </c>
      <c r="H183" s="84" t="b">
        <v>0</v>
      </c>
      <c r="I183" s="84" t="b">
        <v>0</v>
      </c>
      <c r="J183" s="84" t="b">
        <v>0</v>
      </c>
      <c r="K183" s="84" t="b">
        <v>0</v>
      </c>
      <c r="L183" s="84" t="b">
        <v>0</v>
      </c>
    </row>
    <row r="184" spans="1:12" ht="15">
      <c r="A184" s="84" t="s">
        <v>3287</v>
      </c>
      <c r="B184" s="84" t="s">
        <v>2889</v>
      </c>
      <c r="C184" s="84">
        <v>3</v>
      </c>
      <c r="D184" s="123">
        <v>0.0021507857566994233</v>
      </c>
      <c r="E184" s="123">
        <v>1.3793024854019873</v>
      </c>
      <c r="F184" s="84" t="s">
        <v>3627</v>
      </c>
      <c r="G184" s="84" t="b">
        <v>0</v>
      </c>
      <c r="H184" s="84" t="b">
        <v>0</v>
      </c>
      <c r="I184" s="84" t="b">
        <v>0</v>
      </c>
      <c r="J184" s="84" t="b">
        <v>0</v>
      </c>
      <c r="K184" s="84" t="b">
        <v>0</v>
      </c>
      <c r="L184" s="84" t="b">
        <v>0</v>
      </c>
    </row>
    <row r="185" spans="1:12" ht="15">
      <c r="A185" s="84" t="s">
        <v>3360</v>
      </c>
      <c r="B185" s="84" t="s">
        <v>3302</v>
      </c>
      <c r="C185" s="84">
        <v>3</v>
      </c>
      <c r="D185" s="123">
        <v>0.0021507857566994233</v>
      </c>
      <c r="E185" s="123">
        <v>2.2529136823984546</v>
      </c>
      <c r="F185" s="84" t="s">
        <v>3627</v>
      </c>
      <c r="G185" s="84" t="b">
        <v>0</v>
      </c>
      <c r="H185" s="84" t="b">
        <v>0</v>
      </c>
      <c r="I185" s="84" t="b">
        <v>0</v>
      </c>
      <c r="J185" s="84" t="b">
        <v>0</v>
      </c>
      <c r="K185" s="84" t="b">
        <v>0</v>
      </c>
      <c r="L185" s="84" t="b">
        <v>0</v>
      </c>
    </row>
    <row r="186" spans="1:12" ht="15">
      <c r="A186" s="84" t="s">
        <v>3302</v>
      </c>
      <c r="B186" s="84" t="s">
        <v>3456</v>
      </c>
      <c r="C186" s="84">
        <v>3</v>
      </c>
      <c r="D186" s="123">
        <v>0.0021507857566994233</v>
      </c>
      <c r="E186" s="123">
        <v>2.474762432014811</v>
      </c>
      <c r="F186" s="84" t="s">
        <v>3627</v>
      </c>
      <c r="G186" s="84" t="b">
        <v>0</v>
      </c>
      <c r="H186" s="84" t="b">
        <v>0</v>
      </c>
      <c r="I186" s="84" t="b">
        <v>0</v>
      </c>
      <c r="J186" s="84" t="b">
        <v>0</v>
      </c>
      <c r="K186" s="84" t="b">
        <v>0</v>
      </c>
      <c r="L186" s="84" t="b">
        <v>0</v>
      </c>
    </row>
    <row r="187" spans="1:12" ht="15">
      <c r="A187" s="84" t="s">
        <v>3456</v>
      </c>
      <c r="B187" s="84" t="s">
        <v>2885</v>
      </c>
      <c r="C187" s="84">
        <v>3</v>
      </c>
      <c r="D187" s="123">
        <v>0.0021507857566994233</v>
      </c>
      <c r="E187" s="123">
        <v>2.0354297381845483</v>
      </c>
      <c r="F187" s="84" t="s">
        <v>3627</v>
      </c>
      <c r="G187" s="84" t="b">
        <v>0</v>
      </c>
      <c r="H187" s="84" t="b">
        <v>0</v>
      </c>
      <c r="I187" s="84" t="b">
        <v>0</v>
      </c>
      <c r="J187" s="84" t="b">
        <v>0</v>
      </c>
      <c r="K187" s="84" t="b">
        <v>0</v>
      </c>
      <c r="L187" s="84" t="b">
        <v>0</v>
      </c>
    </row>
    <row r="188" spans="1:12" ht="15">
      <c r="A188" s="84" t="s">
        <v>2885</v>
      </c>
      <c r="B188" s="84" t="s">
        <v>3457</v>
      </c>
      <c r="C188" s="84">
        <v>3</v>
      </c>
      <c r="D188" s="123">
        <v>0.0021507857566994233</v>
      </c>
      <c r="E188" s="123">
        <v>2.0354297381845483</v>
      </c>
      <c r="F188" s="84" t="s">
        <v>3627</v>
      </c>
      <c r="G188" s="84" t="b">
        <v>0</v>
      </c>
      <c r="H188" s="84" t="b">
        <v>0</v>
      </c>
      <c r="I188" s="84" t="b">
        <v>0</v>
      </c>
      <c r="J188" s="84" t="b">
        <v>0</v>
      </c>
      <c r="K188" s="84" t="b">
        <v>0</v>
      </c>
      <c r="L188" s="84" t="b">
        <v>0</v>
      </c>
    </row>
    <row r="189" spans="1:12" ht="15">
      <c r="A189" s="84" t="s">
        <v>3457</v>
      </c>
      <c r="B189" s="84" t="s">
        <v>292</v>
      </c>
      <c r="C189" s="84">
        <v>3</v>
      </c>
      <c r="D189" s="123">
        <v>0.0021507857566994233</v>
      </c>
      <c r="E189" s="123">
        <v>1.2475186505117484</v>
      </c>
      <c r="F189" s="84" t="s">
        <v>3627</v>
      </c>
      <c r="G189" s="84" t="b">
        <v>0</v>
      </c>
      <c r="H189" s="84" t="b">
        <v>0</v>
      </c>
      <c r="I189" s="84" t="b">
        <v>0</v>
      </c>
      <c r="J189" s="84" t="b">
        <v>0</v>
      </c>
      <c r="K189" s="84" t="b">
        <v>0</v>
      </c>
      <c r="L189" s="84" t="b">
        <v>0</v>
      </c>
    </row>
    <row r="190" spans="1:12" ht="15">
      <c r="A190" s="84" t="s">
        <v>3331</v>
      </c>
      <c r="B190" s="84" t="s">
        <v>3346</v>
      </c>
      <c r="C190" s="84">
        <v>3</v>
      </c>
      <c r="D190" s="123">
        <v>0.0021507857566994233</v>
      </c>
      <c r="E190" s="123">
        <v>2.6788824146707357</v>
      </c>
      <c r="F190" s="84" t="s">
        <v>3627</v>
      </c>
      <c r="G190" s="84" t="b">
        <v>0</v>
      </c>
      <c r="H190" s="84" t="b">
        <v>0</v>
      </c>
      <c r="I190" s="84" t="b">
        <v>0</v>
      </c>
      <c r="J190" s="84" t="b">
        <v>0</v>
      </c>
      <c r="K190" s="84" t="b">
        <v>0</v>
      </c>
      <c r="L190" s="84" t="b">
        <v>0</v>
      </c>
    </row>
    <row r="191" spans="1:12" ht="15">
      <c r="A191" s="84" t="s">
        <v>3346</v>
      </c>
      <c r="B191" s="84" t="s">
        <v>3459</v>
      </c>
      <c r="C191" s="84">
        <v>3</v>
      </c>
      <c r="D191" s="123">
        <v>0.0021507857566994233</v>
      </c>
      <c r="E191" s="123">
        <v>2.6788824146707357</v>
      </c>
      <c r="F191" s="84" t="s">
        <v>3627</v>
      </c>
      <c r="G191" s="84" t="b">
        <v>0</v>
      </c>
      <c r="H191" s="84" t="b">
        <v>0</v>
      </c>
      <c r="I191" s="84" t="b">
        <v>0</v>
      </c>
      <c r="J191" s="84" t="b">
        <v>0</v>
      </c>
      <c r="K191" s="84" t="b">
        <v>0</v>
      </c>
      <c r="L191" s="84" t="b">
        <v>0</v>
      </c>
    </row>
    <row r="192" spans="1:12" ht="15">
      <c r="A192" s="84" t="s">
        <v>3459</v>
      </c>
      <c r="B192" s="84" t="s">
        <v>3359</v>
      </c>
      <c r="C192" s="84">
        <v>3</v>
      </c>
      <c r="D192" s="123">
        <v>0.0021507857566994233</v>
      </c>
      <c r="E192" s="123">
        <v>2.6788824146707357</v>
      </c>
      <c r="F192" s="84" t="s">
        <v>3627</v>
      </c>
      <c r="G192" s="84" t="b">
        <v>0</v>
      </c>
      <c r="H192" s="84" t="b">
        <v>0</v>
      </c>
      <c r="I192" s="84" t="b">
        <v>0</v>
      </c>
      <c r="J192" s="84" t="b">
        <v>0</v>
      </c>
      <c r="K192" s="84" t="b">
        <v>0</v>
      </c>
      <c r="L192" s="84" t="b">
        <v>0</v>
      </c>
    </row>
    <row r="193" spans="1:12" ht="15">
      <c r="A193" s="84" t="s">
        <v>3359</v>
      </c>
      <c r="B193" s="84" t="s">
        <v>3460</v>
      </c>
      <c r="C193" s="84">
        <v>3</v>
      </c>
      <c r="D193" s="123">
        <v>0.0021507857566994233</v>
      </c>
      <c r="E193" s="123">
        <v>2.775792427678792</v>
      </c>
      <c r="F193" s="84" t="s">
        <v>3627</v>
      </c>
      <c r="G193" s="84" t="b">
        <v>0</v>
      </c>
      <c r="H193" s="84" t="b">
        <v>0</v>
      </c>
      <c r="I193" s="84" t="b">
        <v>0</v>
      </c>
      <c r="J193" s="84" t="b">
        <v>0</v>
      </c>
      <c r="K193" s="84" t="b">
        <v>0</v>
      </c>
      <c r="L193" s="84" t="b">
        <v>0</v>
      </c>
    </row>
    <row r="194" spans="1:12" ht="15">
      <c r="A194" s="84" t="s">
        <v>3460</v>
      </c>
      <c r="B194" s="84" t="s">
        <v>292</v>
      </c>
      <c r="C194" s="84">
        <v>3</v>
      </c>
      <c r="D194" s="123">
        <v>0.0021507857566994233</v>
      </c>
      <c r="E194" s="123">
        <v>1.2475186505117484</v>
      </c>
      <c r="F194" s="84" t="s">
        <v>3627</v>
      </c>
      <c r="G194" s="84" t="b">
        <v>0</v>
      </c>
      <c r="H194" s="84" t="b">
        <v>0</v>
      </c>
      <c r="I194" s="84" t="b">
        <v>0</v>
      </c>
      <c r="J194" s="84" t="b">
        <v>0</v>
      </c>
      <c r="K194" s="84" t="b">
        <v>0</v>
      </c>
      <c r="L194" s="84" t="b">
        <v>0</v>
      </c>
    </row>
    <row r="195" spans="1:12" ht="15">
      <c r="A195" s="84" t="s">
        <v>303</v>
      </c>
      <c r="B195" s="84" t="s">
        <v>3397</v>
      </c>
      <c r="C195" s="84">
        <v>3</v>
      </c>
      <c r="D195" s="123">
        <v>0.0021507857566994233</v>
      </c>
      <c r="E195" s="123">
        <v>1.7867878119802554</v>
      </c>
      <c r="F195" s="84" t="s">
        <v>3627</v>
      </c>
      <c r="G195" s="84" t="b">
        <v>0</v>
      </c>
      <c r="H195" s="84" t="b">
        <v>0</v>
      </c>
      <c r="I195" s="84" t="b">
        <v>0</v>
      </c>
      <c r="J195" s="84" t="b">
        <v>0</v>
      </c>
      <c r="K195" s="84" t="b">
        <v>0</v>
      </c>
      <c r="L195" s="84" t="b">
        <v>0</v>
      </c>
    </row>
    <row r="196" spans="1:12" ht="15">
      <c r="A196" s="84" t="s">
        <v>2908</v>
      </c>
      <c r="B196" s="84" t="s">
        <v>2909</v>
      </c>
      <c r="C196" s="84">
        <v>3</v>
      </c>
      <c r="D196" s="123">
        <v>0.0021507857566994233</v>
      </c>
      <c r="E196" s="123">
        <v>2.6788824146707357</v>
      </c>
      <c r="F196" s="84" t="s">
        <v>3627</v>
      </c>
      <c r="G196" s="84" t="b">
        <v>0</v>
      </c>
      <c r="H196" s="84" t="b">
        <v>0</v>
      </c>
      <c r="I196" s="84" t="b">
        <v>0</v>
      </c>
      <c r="J196" s="84" t="b">
        <v>0</v>
      </c>
      <c r="K196" s="84" t="b">
        <v>0</v>
      </c>
      <c r="L196" s="84" t="b">
        <v>0</v>
      </c>
    </row>
    <row r="197" spans="1:12" ht="15">
      <c r="A197" s="84" t="s">
        <v>2909</v>
      </c>
      <c r="B197" s="84" t="s">
        <v>2910</v>
      </c>
      <c r="C197" s="84">
        <v>3</v>
      </c>
      <c r="D197" s="123">
        <v>0.0021507857566994233</v>
      </c>
      <c r="E197" s="123">
        <v>2.900731164287092</v>
      </c>
      <c r="F197" s="84" t="s">
        <v>3627</v>
      </c>
      <c r="G197" s="84" t="b">
        <v>0</v>
      </c>
      <c r="H197" s="84" t="b">
        <v>0</v>
      </c>
      <c r="I197" s="84" t="b">
        <v>0</v>
      </c>
      <c r="J197" s="84" t="b">
        <v>0</v>
      </c>
      <c r="K197" s="84" t="b">
        <v>0</v>
      </c>
      <c r="L197" s="84" t="b">
        <v>0</v>
      </c>
    </row>
    <row r="198" spans="1:12" ht="15">
      <c r="A198" s="84" t="s">
        <v>2910</v>
      </c>
      <c r="B198" s="84" t="s">
        <v>2907</v>
      </c>
      <c r="C198" s="84">
        <v>3</v>
      </c>
      <c r="D198" s="123">
        <v>0.0021507857566994233</v>
      </c>
      <c r="E198" s="123">
        <v>2.263909066699918</v>
      </c>
      <c r="F198" s="84" t="s">
        <v>3627</v>
      </c>
      <c r="G198" s="84" t="b">
        <v>0</v>
      </c>
      <c r="H198" s="84" t="b">
        <v>0</v>
      </c>
      <c r="I198" s="84" t="b">
        <v>0</v>
      </c>
      <c r="J198" s="84" t="b">
        <v>1</v>
      </c>
      <c r="K198" s="84" t="b">
        <v>0</v>
      </c>
      <c r="L198" s="84" t="b">
        <v>0</v>
      </c>
    </row>
    <row r="199" spans="1:12" ht="15">
      <c r="A199" s="84" t="s">
        <v>2907</v>
      </c>
      <c r="B199" s="84" t="s">
        <v>2911</v>
      </c>
      <c r="C199" s="84">
        <v>3</v>
      </c>
      <c r="D199" s="123">
        <v>0.0021507857566994233</v>
      </c>
      <c r="E199" s="123">
        <v>2.2317243833285163</v>
      </c>
      <c r="F199" s="84" t="s">
        <v>3627</v>
      </c>
      <c r="G199" s="84" t="b">
        <v>1</v>
      </c>
      <c r="H199" s="84" t="b">
        <v>0</v>
      </c>
      <c r="I199" s="84" t="b">
        <v>0</v>
      </c>
      <c r="J199" s="84" t="b">
        <v>0</v>
      </c>
      <c r="K199" s="84" t="b">
        <v>0</v>
      </c>
      <c r="L199" s="84" t="b">
        <v>0</v>
      </c>
    </row>
    <row r="200" spans="1:12" ht="15">
      <c r="A200" s="84" t="s">
        <v>2911</v>
      </c>
      <c r="B200" s="84" t="s">
        <v>2907</v>
      </c>
      <c r="C200" s="84">
        <v>3</v>
      </c>
      <c r="D200" s="123">
        <v>0.0021507857566994233</v>
      </c>
      <c r="E200" s="123">
        <v>2.263909066699918</v>
      </c>
      <c r="F200" s="84" t="s">
        <v>3627</v>
      </c>
      <c r="G200" s="84" t="b">
        <v>0</v>
      </c>
      <c r="H200" s="84" t="b">
        <v>0</v>
      </c>
      <c r="I200" s="84" t="b">
        <v>0</v>
      </c>
      <c r="J200" s="84" t="b">
        <v>1</v>
      </c>
      <c r="K200" s="84" t="b">
        <v>0</v>
      </c>
      <c r="L200" s="84" t="b">
        <v>0</v>
      </c>
    </row>
    <row r="201" spans="1:12" ht="15">
      <c r="A201" s="84" t="s">
        <v>2907</v>
      </c>
      <c r="B201" s="84" t="s">
        <v>2912</v>
      </c>
      <c r="C201" s="84">
        <v>3</v>
      </c>
      <c r="D201" s="123">
        <v>0.0021507857566994233</v>
      </c>
      <c r="E201" s="123">
        <v>2.1067856467202164</v>
      </c>
      <c r="F201" s="84" t="s">
        <v>3627</v>
      </c>
      <c r="G201" s="84" t="b">
        <v>1</v>
      </c>
      <c r="H201" s="84" t="b">
        <v>0</v>
      </c>
      <c r="I201" s="84" t="b">
        <v>0</v>
      </c>
      <c r="J201" s="84" t="b">
        <v>0</v>
      </c>
      <c r="K201" s="84" t="b">
        <v>0</v>
      </c>
      <c r="L201" s="84" t="b">
        <v>0</v>
      </c>
    </row>
    <row r="202" spans="1:12" ht="15">
      <c r="A202" s="84" t="s">
        <v>2912</v>
      </c>
      <c r="B202" s="84" t="s">
        <v>2913</v>
      </c>
      <c r="C202" s="84">
        <v>3</v>
      </c>
      <c r="D202" s="123">
        <v>0.0021507857566994233</v>
      </c>
      <c r="E202" s="123">
        <v>2.775792427678792</v>
      </c>
      <c r="F202" s="84" t="s">
        <v>3627</v>
      </c>
      <c r="G202" s="84" t="b">
        <v>0</v>
      </c>
      <c r="H202" s="84" t="b">
        <v>0</v>
      </c>
      <c r="I202" s="84" t="b">
        <v>0</v>
      </c>
      <c r="J202" s="84" t="b">
        <v>0</v>
      </c>
      <c r="K202" s="84" t="b">
        <v>0</v>
      </c>
      <c r="L202" s="84" t="b">
        <v>0</v>
      </c>
    </row>
    <row r="203" spans="1:12" ht="15">
      <c r="A203" s="84" t="s">
        <v>2913</v>
      </c>
      <c r="B203" s="84" t="s">
        <v>2914</v>
      </c>
      <c r="C203" s="84">
        <v>3</v>
      </c>
      <c r="D203" s="123">
        <v>0.0021507857566994233</v>
      </c>
      <c r="E203" s="123">
        <v>2.4236099095674297</v>
      </c>
      <c r="F203" s="84" t="s">
        <v>3627</v>
      </c>
      <c r="G203" s="84" t="b">
        <v>0</v>
      </c>
      <c r="H203" s="84" t="b">
        <v>0</v>
      </c>
      <c r="I203" s="84" t="b">
        <v>0</v>
      </c>
      <c r="J203" s="84" t="b">
        <v>1</v>
      </c>
      <c r="K203" s="84" t="b">
        <v>0</v>
      </c>
      <c r="L203" s="84" t="b">
        <v>0</v>
      </c>
    </row>
    <row r="204" spans="1:12" ht="15">
      <c r="A204" s="84" t="s">
        <v>2914</v>
      </c>
      <c r="B204" s="84" t="s">
        <v>2915</v>
      </c>
      <c r="C204" s="84">
        <v>3</v>
      </c>
      <c r="D204" s="123">
        <v>0.0021507857566994233</v>
      </c>
      <c r="E204" s="123">
        <v>2.4236099095674297</v>
      </c>
      <c r="F204" s="84" t="s">
        <v>3627</v>
      </c>
      <c r="G204" s="84" t="b">
        <v>1</v>
      </c>
      <c r="H204" s="84" t="b">
        <v>0</v>
      </c>
      <c r="I204" s="84" t="b">
        <v>0</v>
      </c>
      <c r="J204" s="84" t="b">
        <v>0</v>
      </c>
      <c r="K204" s="84" t="b">
        <v>0</v>
      </c>
      <c r="L204" s="84" t="b">
        <v>0</v>
      </c>
    </row>
    <row r="205" spans="1:12" ht="15">
      <c r="A205" s="84" t="s">
        <v>2915</v>
      </c>
      <c r="B205" s="84" t="s">
        <v>2916</v>
      </c>
      <c r="C205" s="84">
        <v>3</v>
      </c>
      <c r="D205" s="123">
        <v>0.0021507857566994233</v>
      </c>
      <c r="E205" s="123">
        <v>2.775792427678792</v>
      </c>
      <c r="F205" s="84" t="s">
        <v>3627</v>
      </c>
      <c r="G205" s="84" t="b">
        <v>0</v>
      </c>
      <c r="H205" s="84" t="b">
        <v>0</v>
      </c>
      <c r="I205" s="84" t="b">
        <v>0</v>
      </c>
      <c r="J205" s="84" t="b">
        <v>0</v>
      </c>
      <c r="K205" s="84" t="b">
        <v>0</v>
      </c>
      <c r="L205" s="84" t="b">
        <v>0</v>
      </c>
    </row>
    <row r="206" spans="1:12" ht="15">
      <c r="A206" s="84" t="s">
        <v>2916</v>
      </c>
      <c r="B206" s="84" t="s">
        <v>3464</v>
      </c>
      <c r="C206" s="84">
        <v>3</v>
      </c>
      <c r="D206" s="123">
        <v>0.0021507857566994233</v>
      </c>
      <c r="E206" s="123">
        <v>2.900731164287092</v>
      </c>
      <c r="F206" s="84" t="s">
        <v>3627</v>
      </c>
      <c r="G206" s="84" t="b">
        <v>0</v>
      </c>
      <c r="H206" s="84" t="b">
        <v>0</v>
      </c>
      <c r="I206" s="84" t="b">
        <v>0</v>
      </c>
      <c r="J206" s="84" t="b">
        <v>0</v>
      </c>
      <c r="K206" s="84" t="b">
        <v>0</v>
      </c>
      <c r="L206" s="84" t="b">
        <v>0</v>
      </c>
    </row>
    <row r="207" spans="1:12" ht="15">
      <c r="A207" s="84" t="s">
        <v>3464</v>
      </c>
      <c r="B207" s="84" t="s">
        <v>3362</v>
      </c>
      <c r="C207" s="84">
        <v>3</v>
      </c>
      <c r="D207" s="123">
        <v>0.0021507857566994233</v>
      </c>
      <c r="E207" s="123">
        <v>2.6788824146707357</v>
      </c>
      <c r="F207" s="84" t="s">
        <v>3627</v>
      </c>
      <c r="G207" s="84" t="b">
        <v>0</v>
      </c>
      <c r="H207" s="84" t="b">
        <v>0</v>
      </c>
      <c r="I207" s="84" t="b">
        <v>0</v>
      </c>
      <c r="J207" s="84" t="b">
        <v>0</v>
      </c>
      <c r="K207" s="84" t="b">
        <v>0</v>
      </c>
      <c r="L207" s="84" t="b">
        <v>0</v>
      </c>
    </row>
    <row r="208" spans="1:12" ht="15">
      <c r="A208" s="84" t="s">
        <v>303</v>
      </c>
      <c r="B208" s="84" t="s">
        <v>3343</v>
      </c>
      <c r="C208" s="84">
        <v>3</v>
      </c>
      <c r="D208" s="123">
        <v>0.0021507857566994233</v>
      </c>
      <c r="E208" s="123">
        <v>1.6618490753719555</v>
      </c>
      <c r="F208" s="84" t="s">
        <v>3627</v>
      </c>
      <c r="G208" s="84" t="b">
        <v>0</v>
      </c>
      <c r="H208" s="84" t="b">
        <v>0</v>
      </c>
      <c r="I208" s="84" t="b">
        <v>0</v>
      </c>
      <c r="J208" s="84" t="b">
        <v>0</v>
      </c>
      <c r="K208" s="84" t="b">
        <v>0</v>
      </c>
      <c r="L208" s="84" t="b">
        <v>0</v>
      </c>
    </row>
    <row r="209" spans="1:12" ht="15">
      <c r="A209" s="84" t="s">
        <v>308</v>
      </c>
      <c r="B209" s="84" t="s">
        <v>2887</v>
      </c>
      <c r="C209" s="84">
        <v>3</v>
      </c>
      <c r="D209" s="123">
        <v>0.0021507857566994233</v>
      </c>
      <c r="E209" s="123">
        <v>1.9464886548477671</v>
      </c>
      <c r="F209" s="84" t="s">
        <v>3627</v>
      </c>
      <c r="G209" s="84" t="b">
        <v>0</v>
      </c>
      <c r="H209" s="84" t="b">
        <v>0</v>
      </c>
      <c r="I209" s="84" t="b">
        <v>0</v>
      </c>
      <c r="J209" s="84" t="b">
        <v>0</v>
      </c>
      <c r="K209" s="84" t="b">
        <v>0</v>
      </c>
      <c r="L209" s="84" t="b">
        <v>0</v>
      </c>
    </row>
    <row r="210" spans="1:12" ht="15">
      <c r="A210" s="84" t="s">
        <v>308</v>
      </c>
      <c r="B210" s="84" t="s">
        <v>3366</v>
      </c>
      <c r="C210" s="84">
        <v>3</v>
      </c>
      <c r="D210" s="123">
        <v>0.0021507857566994233</v>
      </c>
      <c r="E210" s="123">
        <v>2.29867117295913</v>
      </c>
      <c r="F210" s="84" t="s">
        <v>3627</v>
      </c>
      <c r="G210" s="84" t="b">
        <v>0</v>
      </c>
      <c r="H210" s="84" t="b">
        <v>0</v>
      </c>
      <c r="I210" s="84" t="b">
        <v>0</v>
      </c>
      <c r="J210" s="84" t="b">
        <v>0</v>
      </c>
      <c r="K210" s="84" t="b">
        <v>0</v>
      </c>
      <c r="L210" s="84" t="b">
        <v>0</v>
      </c>
    </row>
    <row r="211" spans="1:12" ht="15">
      <c r="A211" s="84" t="s">
        <v>3465</v>
      </c>
      <c r="B211" s="84" t="s">
        <v>2875</v>
      </c>
      <c r="C211" s="84">
        <v>3</v>
      </c>
      <c r="D211" s="123">
        <v>0.0021507857566994233</v>
      </c>
      <c r="E211" s="123">
        <v>1.558308483464886</v>
      </c>
      <c r="F211" s="84" t="s">
        <v>3627</v>
      </c>
      <c r="G211" s="84" t="b">
        <v>0</v>
      </c>
      <c r="H211" s="84" t="b">
        <v>0</v>
      </c>
      <c r="I211" s="84" t="b">
        <v>0</v>
      </c>
      <c r="J211" s="84" t="b">
        <v>0</v>
      </c>
      <c r="K211" s="84" t="b">
        <v>0</v>
      </c>
      <c r="L211" s="84" t="b">
        <v>0</v>
      </c>
    </row>
    <row r="212" spans="1:12" ht="15">
      <c r="A212" s="84" t="s">
        <v>2875</v>
      </c>
      <c r="B212" s="84" t="s">
        <v>3466</v>
      </c>
      <c r="C212" s="84">
        <v>3</v>
      </c>
      <c r="D212" s="123">
        <v>0.0021507857566994233</v>
      </c>
      <c r="E212" s="123">
        <v>1.558308483464886</v>
      </c>
      <c r="F212" s="84" t="s">
        <v>3627</v>
      </c>
      <c r="G212" s="84" t="b">
        <v>0</v>
      </c>
      <c r="H212" s="84" t="b">
        <v>0</v>
      </c>
      <c r="I212" s="84" t="b">
        <v>0</v>
      </c>
      <c r="J212" s="84" t="b">
        <v>0</v>
      </c>
      <c r="K212" s="84" t="b">
        <v>0</v>
      </c>
      <c r="L212" s="84" t="b">
        <v>0</v>
      </c>
    </row>
    <row r="213" spans="1:12" ht="15">
      <c r="A213" s="84" t="s">
        <v>3466</v>
      </c>
      <c r="B213" s="84" t="s">
        <v>3369</v>
      </c>
      <c r="C213" s="84">
        <v>3</v>
      </c>
      <c r="D213" s="123">
        <v>0.0021507857566994233</v>
      </c>
      <c r="E213" s="123">
        <v>2.6788824146707357</v>
      </c>
      <c r="F213" s="84" t="s">
        <v>3627</v>
      </c>
      <c r="G213" s="84" t="b">
        <v>0</v>
      </c>
      <c r="H213" s="84" t="b">
        <v>0</v>
      </c>
      <c r="I213" s="84" t="b">
        <v>0</v>
      </c>
      <c r="J213" s="84" t="b">
        <v>0</v>
      </c>
      <c r="K213" s="84" t="b">
        <v>0</v>
      </c>
      <c r="L213" s="84" t="b">
        <v>0</v>
      </c>
    </row>
    <row r="214" spans="1:12" ht="15">
      <c r="A214" s="84" t="s">
        <v>3369</v>
      </c>
      <c r="B214" s="84" t="s">
        <v>3312</v>
      </c>
      <c r="C214" s="84">
        <v>3</v>
      </c>
      <c r="D214" s="123">
        <v>0.0021507857566994233</v>
      </c>
      <c r="E214" s="123">
        <v>2.3109056293761414</v>
      </c>
      <c r="F214" s="84" t="s">
        <v>3627</v>
      </c>
      <c r="G214" s="84" t="b">
        <v>0</v>
      </c>
      <c r="H214" s="84" t="b">
        <v>0</v>
      </c>
      <c r="I214" s="84" t="b">
        <v>0</v>
      </c>
      <c r="J214" s="84" t="b">
        <v>0</v>
      </c>
      <c r="K214" s="84" t="b">
        <v>0</v>
      </c>
      <c r="L214" s="84" t="b">
        <v>0</v>
      </c>
    </row>
    <row r="215" spans="1:12" ht="15">
      <c r="A215" s="84" t="s">
        <v>3312</v>
      </c>
      <c r="B215" s="84" t="s">
        <v>3467</v>
      </c>
      <c r="C215" s="84">
        <v>3</v>
      </c>
      <c r="D215" s="123">
        <v>0.0021507857566994233</v>
      </c>
      <c r="E215" s="123">
        <v>2.5327543789924976</v>
      </c>
      <c r="F215" s="84" t="s">
        <v>3627</v>
      </c>
      <c r="G215" s="84" t="b">
        <v>0</v>
      </c>
      <c r="H215" s="84" t="b">
        <v>0</v>
      </c>
      <c r="I215" s="84" t="b">
        <v>0</v>
      </c>
      <c r="J215" s="84" t="b">
        <v>0</v>
      </c>
      <c r="K215" s="84" t="b">
        <v>0</v>
      </c>
      <c r="L215" s="84" t="b">
        <v>0</v>
      </c>
    </row>
    <row r="216" spans="1:12" ht="15">
      <c r="A216" s="84" t="s">
        <v>3467</v>
      </c>
      <c r="B216" s="84" t="s">
        <v>3468</v>
      </c>
      <c r="C216" s="84">
        <v>3</v>
      </c>
      <c r="D216" s="123">
        <v>0.0021507857566994233</v>
      </c>
      <c r="E216" s="123">
        <v>2.900731164287092</v>
      </c>
      <c r="F216" s="84" t="s">
        <v>3627</v>
      </c>
      <c r="G216" s="84" t="b">
        <v>0</v>
      </c>
      <c r="H216" s="84" t="b">
        <v>0</v>
      </c>
      <c r="I216" s="84" t="b">
        <v>0</v>
      </c>
      <c r="J216" s="84" t="b">
        <v>1</v>
      </c>
      <c r="K216" s="84" t="b">
        <v>0</v>
      </c>
      <c r="L216" s="84" t="b">
        <v>0</v>
      </c>
    </row>
    <row r="217" spans="1:12" ht="15">
      <c r="A217" s="84" t="s">
        <v>3468</v>
      </c>
      <c r="B217" s="84" t="s">
        <v>2875</v>
      </c>
      <c r="C217" s="84">
        <v>3</v>
      </c>
      <c r="D217" s="123">
        <v>0.0021507857566994233</v>
      </c>
      <c r="E217" s="123">
        <v>1.558308483464886</v>
      </c>
      <c r="F217" s="84" t="s">
        <v>3627</v>
      </c>
      <c r="G217" s="84" t="b">
        <v>1</v>
      </c>
      <c r="H217" s="84" t="b">
        <v>0</v>
      </c>
      <c r="I217" s="84" t="b">
        <v>0</v>
      </c>
      <c r="J217" s="84" t="b">
        <v>0</v>
      </c>
      <c r="K217" s="84" t="b">
        <v>0</v>
      </c>
      <c r="L217" s="84" t="b">
        <v>0</v>
      </c>
    </row>
    <row r="218" spans="1:12" ht="15">
      <c r="A218" s="84" t="s">
        <v>2875</v>
      </c>
      <c r="B218" s="84" t="s">
        <v>3469</v>
      </c>
      <c r="C218" s="84">
        <v>3</v>
      </c>
      <c r="D218" s="123">
        <v>0.0021507857566994233</v>
      </c>
      <c r="E218" s="123">
        <v>1.558308483464886</v>
      </c>
      <c r="F218" s="84" t="s">
        <v>3627</v>
      </c>
      <c r="G218" s="84" t="b">
        <v>0</v>
      </c>
      <c r="H218" s="84" t="b">
        <v>0</v>
      </c>
      <c r="I218" s="84" t="b">
        <v>0</v>
      </c>
      <c r="J218" s="84" t="b">
        <v>0</v>
      </c>
      <c r="K218" s="84" t="b">
        <v>0</v>
      </c>
      <c r="L218" s="84" t="b">
        <v>0</v>
      </c>
    </row>
    <row r="219" spans="1:12" ht="15">
      <c r="A219" s="84" t="s">
        <v>3469</v>
      </c>
      <c r="B219" s="84" t="s">
        <v>3470</v>
      </c>
      <c r="C219" s="84">
        <v>3</v>
      </c>
      <c r="D219" s="123">
        <v>0.0021507857566994233</v>
      </c>
      <c r="E219" s="123">
        <v>2.900731164287092</v>
      </c>
      <c r="F219" s="84" t="s">
        <v>3627</v>
      </c>
      <c r="G219" s="84" t="b">
        <v>0</v>
      </c>
      <c r="H219" s="84" t="b">
        <v>0</v>
      </c>
      <c r="I219" s="84" t="b">
        <v>0</v>
      </c>
      <c r="J219" s="84" t="b">
        <v>0</v>
      </c>
      <c r="K219" s="84" t="b">
        <v>0</v>
      </c>
      <c r="L219" s="84" t="b">
        <v>0</v>
      </c>
    </row>
    <row r="220" spans="1:12" ht="15">
      <c r="A220" s="84" t="s">
        <v>3470</v>
      </c>
      <c r="B220" s="84" t="s">
        <v>3471</v>
      </c>
      <c r="C220" s="84">
        <v>3</v>
      </c>
      <c r="D220" s="123">
        <v>0.0021507857566994233</v>
      </c>
      <c r="E220" s="123">
        <v>2.900731164287092</v>
      </c>
      <c r="F220" s="84" t="s">
        <v>3627</v>
      </c>
      <c r="G220" s="84" t="b">
        <v>0</v>
      </c>
      <c r="H220" s="84" t="b">
        <v>0</v>
      </c>
      <c r="I220" s="84" t="b">
        <v>0</v>
      </c>
      <c r="J220" s="84" t="b">
        <v>0</v>
      </c>
      <c r="K220" s="84" t="b">
        <v>0</v>
      </c>
      <c r="L220" s="84" t="b">
        <v>0</v>
      </c>
    </row>
    <row r="221" spans="1:12" ht="15">
      <c r="A221" s="84" t="s">
        <v>3471</v>
      </c>
      <c r="B221" s="84" t="s">
        <v>3408</v>
      </c>
      <c r="C221" s="84">
        <v>3</v>
      </c>
      <c r="D221" s="123">
        <v>0.0021507857566994233</v>
      </c>
      <c r="E221" s="123">
        <v>2.775792427678792</v>
      </c>
      <c r="F221" s="84" t="s">
        <v>3627</v>
      </c>
      <c r="G221" s="84" t="b">
        <v>0</v>
      </c>
      <c r="H221" s="84" t="b">
        <v>0</v>
      </c>
      <c r="I221" s="84" t="b">
        <v>0</v>
      </c>
      <c r="J221" s="84" t="b">
        <v>0</v>
      </c>
      <c r="K221" s="84" t="b">
        <v>0</v>
      </c>
      <c r="L221" s="84" t="b">
        <v>0</v>
      </c>
    </row>
    <row r="222" spans="1:12" ht="15">
      <c r="A222" s="84" t="s">
        <v>292</v>
      </c>
      <c r="B222" s="84" t="s">
        <v>303</v>
      </c>
      <c r="C222" s="84">
        <v>3</v>
      </c>
      <c r="D222" s="123">
        <v>0.0021507857566994233</v>
      </c>
      <c r="E222" s="123">
        <v>0.7014636844255794</v>
      </c>
      <c r="F222" s="84" t="s">
        <v>3627</v>
      </c>
      <c r="G222" s="84" t="b">
        <v>0</v>
      </c>
      <c r="H222" s="84" t="b">
        <v>0</v>
      </c>
      <c r="I222" s="84" t="b">
        <v>0</v>
      </c>
      <c r="J222" s="84" t="b">
        <v>0</v>
      </c>
      <c r="K222" s="84" t="b">
        <v>0</v>
      </c>
      <c r="L222" s="84" t="b">
        <v>0</v>
      </c>
    </row>
    <row r="223" spans="1:12" ht="15">
      <c r="A223" s="84" t="s">
        <v>3315</v>
      </c>
      <c r="B223" s="84" t="s">
        <v>3473</v>
      </c>
      <c r="C223" s="84">
        <v>3</v>
      </c>
      <c r="D223" s="123">
        <v>0.0021507857566994233</v>
      </c>
      <c r="E223" s="123">
        <v>2.5327543789924976</v>
      </c>
      <c r="F223" s="84" t="s">
        <v>3627</v>
      </c>
      <c r="G223" s="84" t="b">
        <v>0</v>
      </c>
      <c r="H223" s="84" t="b">
        <v>0</v>
      </c>
      <c r="I223" s="84" t="b">
        <v>0</v>
      </c>
      <c r="J223" s="84" t="b">
        <v>0</v>
      </c>
      <c r="K223" s="84" t="b">
        <v>0</v>
      </c>
      <c r="L223" s="84" t="b">
        <v>0</v>
      </c>
    </row>
    <row r="224" spans="1:12" ht="15">
      <c r="A224" s="84" t="s">
        <v>3315</v>
      </c>
      <c r="B224" s="84" t="s">
        <v>2881</v>
      </c>
      <c r="C224" s="84">
        <v>3</v>
      </c>
      <c r="D224" s="123">
        <v>0.0021507857566994233</v>
      </c>
      <c r="E224" s="123">
        <v>1.968482948553935</v>
      </c>
      <c r="F224" s="84" t="s">
        <v>3627</v>
      </c>
      <c r="G224" s="84" t="b">
        <v>0</v>
      </c>
      <c r="H224" s="84" t="b">
        <v>0</v>
      </c>
      <c r="I224" s="84" t="b">
        <v>0</v>
      </c>
      <c r="J224" s="84" t="b">
        <v>0</v>
      </c>
      <c r="K224" s="84" t="b">
        <v>0</v>
      </c>
      <c r="L224" s="84" t="b">
        <v>0</v>
      </c>
    </row>
    <row r="225" spans="1:12" ht="15">
      <c r="A225" s="84" t="s">
        <v>2880</v>
      </c>
      <c r="B225" s="84" t="s">
        <v>3289</v>
      </c>
      <c r="C225" s="84">
        <v>3</v>
      </c>
      <c r="D225" s="123">
        <v>0.0021507857566994233</v>
      </c>
      <c r="E225" s="123">
        <v>1.6618490753719555</v>
      </c>
      <c r="F225" s="84" t="s">
        <v>3627</v>
      </c>
      <c r="G225" s="84" t="b">
        <v>0</v>
      </c>
      <c r="H225" s="84" t="b">
        <v>0</v>
      </c>
      <c r="I225" s="84" t="b">
        <v>0</v>
      </c>
      <c r="J225" s="84" t="b">
        <v>0</v>
      </c>
      <c r="K225" s="84" t="b">
        <v>0</v>
      </c>
      <c r="L225" s="84" t="b">
        <v>0</v>
      </c>
    </row>
    <row r="226" spans="1:12" ht="15">
      <c r="A226" s="84" t="s">
        <v>3295</v>
      </c>
      <c r="B226" s="84" t="s">
        <v>2882</v>
      </c>
      <c r="C226" s="84">
        <v>3</v>
      </c>
      <c r="D226" s="123">
        <v>0.0021507857566994233</v>
      </c>
      <c r="E226" s="123">
        <v>1.813580988568192</v>
      </c>
      <c r="F226" s="84" t="s">
        <v>3627</v>
      </c>
      <c r="G226" s="84" t="b">
        <v>0</v>
      </c>
      <c r="H226" s="84" t="b">
        <v>0</v>
      </c>
      <c r="I226" s="84" t="b">
        <v>0</v>
      </c>
      <c r="J226" s="84" t="b">
        <v>0</v>
      </c>
      <c r="K226" s="84" t="b">
        <v>0</v>
      </c>
      <c r="L226" s="84" t="b">
        <v>0</v>
      </c>
    </row>
    <row r="227" spans="1:12" ht="15">
      <c r="A227" s="84" t="s">
        <v>2882</v>
      </c>
      <c r="B227" s="84" t="s">
        <v>3324</v>
      </c>
      <c r="C227" s="84">
        <v>3</v>
      </c>
      <c r="D227" s="123">
        <v>0.0021507857566994233</v>
      </c>
      <c r="E227" s="123">
        <v>1.8463735019644993</v>
      </c>
      <c r="F227" s="84" t="s">
        <v>3627</v>
      </c>
      <c r="G227" s="84" t="b">
        <v>0</v>
      </c>
      <c r="H227" s="84" t="b">
        <v>0</v>
      </c>
      <c r="I227" s="84" t="b">
        <v>0</v>
      </c>
      <c r="J227" s="84" t="b">
        <v>0</v>
      </c>
      <c r="K227" s="84" t="b">
        <v>0</v>
      </c>
      <c r="L227" s="84" t="b">
        <v>0</v>
      </c>
    </row>
    <row r="228" spans="1:12" ht="15">
      <c r="A228" s="84" t="s">
        <v>304</v>
      </c>
      <c r="B228" s="84" t="s">
        <v>305</v>
      </c>
      <c r="C228" s="84">
        <v>3</v>
      </c>
      <c r="D228" s="123">
        <v>0.0021507857566994233</v>
      </c>
      <c r="E228" s="123">
        <v>2.0354297381845483</v>
      </c>
      <c r="F228" s="84" t="s">
        <v>3627</v>
      </c>
      <c r="G228" s="84" t="b">
        <v>0</v>
      </c>
      <c r="H228" s="84" t="b">
        <v>0</v>
      </c>
      <c r="I228" s="84" t="b">
        <v>0</v>
      </c>
      <c r="J228" s="84" t="b">
        <v>0</v>
      </c>
      <c r="K228" s="84" t="b">
        <v>0</v>
      </c>
      <c r="L228" s="84" t="b">
        <v>0</v>
      </c>
    </row>
    <row r="229" spans="1:12" ht="15">
      <c r="A229" s="84" t="s">
        <v>305</v>
      </c>
      <c r="B229" s="84" t="s">
        <v>3296</v>
      </c>
      <c r="C229" s="84">
        <v>3</v>
      </c>
      <c r="D229" s="123">
        <v>0.0021507857566994233</v>
      </c>
      <c r="E229" s="123">
        <v>2.474762432014811</v>
      </c>
      <c r="F229" s="84" t="s">
        <v>3627</v>
      </c>
      <c r="G229" s="84" t="b">
        <v>0</v>
      </c>
      <c r="H229" s="84" t="b">
        <v>0</v>
      </c>
      <c r="I229" s="84" t="b">
        <v>0</v>
      </c>
      <c r="J229" s="84" t="b">
        <v>0</v>
      </c>
      <c r="K229" s="84" t="b">
        <v>0</v>
      </c>
      <c r="L229" s="84" t="b">
        <v>0</v>
      </c>
    </row>
    <row r="230" spans="1:12" ht="15">
      <c r="A230" s="84" t="s">
        <v>304</v>
      </c>
      <c r="B230" s="84" t="s">
        <v>3474</v>
      </c>
      <c r="C230" s="84">
        <v>3</v>
      </c>
      <c r="D230" s="123">
        <v>0.0021507857566994233</v>
      </c>
      <c r="E230" s="123">
        <v>2.3364597338485296</v>
      </c>
      <c r="F230" s="84" t="s">
        <v>3627</v>
      </c>
      <c r="G230" s="84" t="b">
        <v>0</v>
      </c>
      <c r="H230" s="84" t="b">
        <v>0</v>
      </c>
      <c r="I230" s="84" t="b">
        <v>0</v>
      </c>
      <c r="J230" s="84" t="b">
        <v>0</v>
      </c>
      <c r="K230" s="84" t="b">
        <v>0</v>
      </c>
      <c r="L230" s="84" t="b">
        <v>0</v>
      </c>
    </row>
    <row r="231" spans="1:12" ht="15">
      <c r="A231" s="84" t="s">
        <v>319</v>
      </c>
      <c r="B231" s="84" t="s">
        <v>318</v>
      </c>
      <c r="C231" s="84">
        <v>3</v>
      </c>
      <c r="D231" s="123">
        <v>0.0021507857566994233</v>
      </c>
      <c r="E231" s="123">
        <v>2.6788824146707357</v>
      </c>
      <c r="F231" s="84" t="s">
        <v>3627</v>
      </c>
      <c r="G231" s="84" t="b">
        <v>0</v>
      </c>
      <c r="H231" s="84" t="b">
        <v>0</v>
      </c>
      <c r="I231" s="84" t="b">
        <v>0</v>
      </c>
      <c r="J231" s="84" t="b">
        <v>0</v>
      </c>
      <c r="K231" s="84" t="b">
        <v>0</v>
      </c>
      <c r="L231" s="84" t="b">
        <v>0</v>
      </c>
    </row>
    <row r="232" spans="1:12" ht="15">
      <c r="A232" s="84" t="s">
        <v>318</v>
      </c>
      <c r="B232" s="84" t="s">
        <v>303</v>
      </c>
      <c r="C232" s="84">
        <v>3</v>
      </c>
      <c r="D232" s="123">
        <v>0.0021507857566994233</v>
      </c>
      <c r="E232" s="123">
        <v>1.9518836867344733</v>
      </c>
      <c r="F232" s="84" t="s">
        <v>3627</v>
      </c>
      <c r="G232" s="84" t="b">
        <v>0</v>
      </c>
      <c r="H232" s="84" t="b">
        <v>0</v>
      </c>
      <c r="I232" s="84" t="b">
        <v>0</v>
      </c>
      <c r="J232" s="84" t="b">
        <v>0</v>
      </c>
      <c r="K232" s="84" t="b">
        <v>0</v>
      </c>
      <c r="L232" s="84" t="b">
        <v>0</v>
      </c>
    </row>
    <row r="233" spans="1:12" ht="15">
      <c r="A233" s="84" t="s">
        <v>292</v>
      </c>
      <c r="B233" s="84" t="s">
        <v>2898</v>
      </c>
      <c r="C233" s="84">
        <v>3</v>
      </c>
      <c r="D233" s="123">
        <v>0.0021507857566994233</v>
      </c>
      <c r="E233" s="123">
        <v>1.4284624123618417</v>
      </c>
      <c r="F233" s="84" t="s">
        <v>3627</v>
      </c>
      <c r="G233" s="84" t="b">
        <v>0</v>
      </c>
      <c r="H233" s="84" t="b">
        <v>0</v>
      </c>
      <c r="I233" s="84" t="b">
        <v>0</v>
      </c>
      <c r="J233" s="84" t="b">
        <v>0</v>
      </c>
      <c r="K233" s="84" t="b">
        <v>0</v>
      </c>
      <c r="L233" s="84" t="b">
        <v>0</v>
      </c>
    </row>
    <row r="234" spans="1:12" ht="15">
      <c r="A234" s="84" t="s">
        <v>2898</v>
      </c>
      <c r="B234" s="84" t="s">
        <v>317</v>
      </c>
      <c r="C234" s="84">
        <v>3</v>
      </c>
      <c r="D234" s="123">
        <v>0.0021507857566994233</v>
      </c>
      <c r="E234" s="123">
        <v>2.6788824146707357</v>
      </c>
      <c r="F234" s="84" t="s">
        <v>3627</v>
      </c>
      <c r="G234" s="84" t="b">
        <v>0</v>
      </c>
      <c r="H234" s="84" t="b">
        <v>0</v>
      </c>
      <c r="I234" s="84" t="b">
        <v>0</v>
      </c>
      <c r="J234" s="84" t="b">
        <v>0</v>
      </c>
      <c r="K234" s="84" t="b">
        <v>0</v>
      </c>
      <c r="L234" s="84" t="b">
        <v>0</v>
      </c>
    </row>
    <row r="235" spans="1:12" ht="15">
      <c r="A235" s="84" t="s">
        <v>317</v>
      </c>
      <c r="B235" s="84" t="s">
        <v>2899</v>
      </c>
      <c r="C235" s="84">
        <v>3</v>
      </c>
      <c r="D235" s="123">
        <v>0.0021507857566994233</v>
      </c>
      <c r="E235" s="123">
        <v>2.6788824146707357</v>
      </c>
      <c r="F235" s="84" t="s">
        <v>3627</v>
      </c>
      <c r="G235" s="84" t="b">
        <v>0</v>
      </c>
      <c r="H235" s="84" t="b">
        <v>0</v>
      </c>
      <c r="I235" s="84" t="b">
        <v>0</v>
      </c>
      <c r="J235" s="84" t="b">
        <v>0</v>
      </c>
      <c r="K235" s="84" t="b">
        <v>0</v>
      </c>
      <c r="L235" s="84" t="b">
        <v>0</v>
      </c>
    </row>
    <row r="236" spans="1:12" ht="15">
      <c r="A236" s="84" t="s">
        <v>2899</v>
      </c>
      <c r="B236" s="84" t="s">
        <v>2900</v>
      </c>
      <c r="C236" s="84">
        <v>3</v>
      </c>
      <c r="D236" s="123">
        <v>0.0021507857566994233</v>
      </c>
      <c r="E236" s="123">
        <v>2.900731164287092</v>
      </c>
      <c r="F236" s="84" t="s">
        <v>3627</v>
      </c>
      <c r="G236" s="84" t="b">
        <v>0</v>
      </c>
      <c r="H236" s="84" t="b">
        <v>0</v>
      </c>
      <c r="I236" s="84" t="b">
        <v>0</v>
      </c>
      <c r="J236" s="84" t="b">
        <v>0</v>
      </c>
      <c r="K236" s="84" t="b">
        <v>0</v>
      </c>
      <c r="L236" s="84" t="b">
        <v>0</v>
      </c>
    </row>
    <row r="237" spans="1:12" ht="15">
      <c r="A237" s="84" t="s">
        <v>2900</v>
      </c>
      <c r="B237" s="84" t="s">
        <v>2901</v>
      </c>
      <c r="C237" s="84">
        <v>3</v>
      </c>
      <c r="D237" s="123">
        <v>0.0021507857566994233</v>
      </c>
      <c r="E237" s="123">
        <v>2.900731164287092</v>
      </c>
      <c r="F237" s="84" t="s">
        <v>3627</v>
      </c>
      <c r="G237" s="84" t="b">
        <v>0</v>
      </c>
      <c r="H237" s="84" t="b">
        <v>0</v>
      </c>
      <c r="I237" s="84" t="b">
        <v>0</v>
      </c>
      <c r="J237" s="84" t="b">
        <v>0</v>
      </c>
      <c r="K237" s="84" t="b">
        <v>0</v>
      </c>
      <c r="L237" s="84" t="b">
        <v>0</v>
      </c>
    </row>
    <row r="238" spans="1:12" ht="15">
      <c r="A238" s="84" t="s">
        <v>2901</v>
      </c>
      <c r="B238" s="84" t="s">
        <v>224</v>
      </c>
      <c r="C238" s="84">
        <v>3</v>
      </c>
      <c r="D238" s="123">
        <v>0.0021507857566994233</v>
      </c>
      <c r="E238" s="123">
        <v>2.900731164287092</v>
      </c>
      <c r="F238" s="84" t="s">
        <v>3627</v>
      </c>
      <c r="G238" s="84" t="b">
        <v>0</v>
      </c>
      <c r="H238" s="84" t="b">
        <v>0</v>
      </c>
      <c r="I238" s="84" t="b">
        <v>0</v>
      </c>
      <c r="J238" s="84" t="b">
        <v>0</v>
      </c>
      <c r="K238" s="84" t="b">
        <v>0</v>
      </c>
      <c r="L238" s="84" t="b">
        <v>0</v>
      </c>
    </row>
    <row r="239" spans="1:12" ht="15">
      <c r="A239" s="84" t="s">
        <v>2882</v>
      </c>
      <c r="B239" s="84" t="s">
        <v>3330</v>
      </c>
      <c r="C239" s="84">
        <v>3</v>
      </c>
      <c r="D239" s="123">
        <v>0.0021507857566994233</v>
      </c>
      <c r="E239" s="123">
        <v>1.8463735019644993</v>
      </c>
      <c r="F239" s="84" t="s">
        <v>3627</v>
      </c>
      <c r="G239" s="84" t="b">
        <v>0</v>
      </c>
      <c r="H239" s="84" t="b">
        <v>0</v>
      </c>
      <c r="I239" s="84" t="b">
        <v>0</v>
      </c>
      <c r="J239" s="84" t="b">
        <v>0</v>
      </c>
      <c r="K239" s="84" t="b">
        <v>0</v>
      </c>
      <c r="L239" s="84" t="b">
        <v>0</v>
      </c>
    </row>
    <row r="240" spans="1:12" ht="15">
      <c r="A240" s="84" t="s">
        <v>2885</v>
      </c>
      <c r="B240" s="84" t="s">
        <v>3476</v>
      </c>
      <c r="C240" s="84">
        <v>3</v>
      </c>
      <c r="D240" s="123">
        <v>0.0021507857566994233</v>
      </c>
      <c r="E240" s="123">
        <v>2.0354297381845483</v>
      </c>
      <c r="F240" s="84" t="s">
        <v>3627</v>
      </c>
      <c r="G240" s="84" t="b">
        <v>0</v>
      </c>
      <c r="H240" s="84" t="b">
        <v>0</v>
      </c>
      <c r="I240" s="84" t="b">
        <v>0</v>
      </c>
      <c r="J240" s="84" t="b">
        <v>0</v>
      </c>
      <c r="K240" s="84" t="b">
        <v>0</v>
      </c>
      <c r="L240" s="84" t="b">
        <v>0</v>
      </c>
    </row>
    <row r="241" spans="1:12" ht="15">
      <c r="A241" s="84" t="s">
        <v>3476</v>
      </c>
      <c r="B241" s="84" t="s">
        <v>3477</v>
      </c>
      <c r="C241" s="84">
        <v>3</v>
      </c>
      <c r="D241" s="123">
        <v>0.0021507857566994233</v>
      </c>
      <c r="E241" s="123">
        <v>2.900731164287092</v>
      </c>
      <c r="F241" s="84" t="s">
        <v>3627</v>
      </c>
      <c r="G241" s="84" t="b">
        <v>0</v>
      </c>
      <c r="H241" s="84" t="b">
        <v>0</v>
      </c>
      <c r="I241" s="84" t="b">
        <v>0</v>
      </c>
      <c r="J241" s="84" t="b">
        <v>0</v>
      </c>
      <c r="K241" s="84" t="b">
        <v>0</v>
      </c>
      <c r="L241" s="84" t="b">
        <v>0</v>
      </c>
    </row>
    <row r="242" spans="1:12" ht="15">
      <c r="A242" s="84" t="s">
        <v>3477</v>
      </c>
      <c r="B242" s="84" t="s">
        <v>3478</v>
      </c>
      <c r="C242" s="84">
        <v>3</v>
      </c>
      <c r="D242" s="123">
        <v>0.0021507857566994233</v>
      </c>
      <c r="E242" s="123">
        <v>2.900731164287092</v>
      </c>
      <c r="F242" s="84" t="s">
        <v>3627</v>
      </c>
      <c r="G242" s="84" t="b">
        <v>0</v>
      </c>
      <c r="H242" s="84" t="b">
        <v>0</v>
      </c>
      <c r="I242" s="84" t="b">
        <v>0</v>
      </c>
      <c r="J242" s="84" t="b">
        <v>0</v>
      </c>
      <c r="K242" s="84" t="b">
        <v>0</v>
      </c>
      <c r="L242" s="84" t="b">
        <v>0</v>
      </c>
    </row>
    <row r="243" spans="1:12" ht="15">
      <c r="A243" s="84" t="s">
        <v>3478</v>
      </c>
      <c r="B243" s="84" t="s">
        <v>292</v>
      </c>
      <c r="C243" s="84">
        <v>3</v>
      </c>
      <c r="D243" s="123">
        <v>0.0021507857566994233</v>
      </c>
      <c r="E243" s="123">
        <v>1.2475186505117484</v>
      </c>
      <c r="F243" s="84" t="s">
        <v>3627</v>
      </c>
      <c r="G243" s="84" t="b">
        <v>0</v>
      </c>
      <c r="H243" s="84" t="b">
        <v>0</v>
      </c>
      <c r="I243" s="84" t="b">
        <v>0</v>
      </c>
      <c r="J243" s="84" t="b">
        <v>0</v>
      </c>
      <c r="K243" s="84" t="b">
        <v>0</v>
      </c>
      <c r="L243" s="84" t="b">
        <v>0</v>
      </c>
    </row>
    <row r="244" spans="1:12" ht="15">
      <c r="A244" s="84" t="s">
        <v>292</v>
      </c>
      <c r="B244" s="84" t="s">
        <v>3409</v>
      </c>
      <c r="C244" s="84">
        <v>3</v>
      </c>
      <c r="D244" s="123">
        <v>0.0021507857566994233</v>
      </c>
      <c r="E244" s="123">
        <v>1.3035236757535418</v>
      </c>
      <c r="F244" s="84" t="s">
        <v>3627</v>
      </c>
      <c r="G244" s="84" t="b">
        <v>0</v>
      </c>
      <c r="H244" s="84" t="b">
        <v>0</v>
      </c>
      <c r="I244" s="84" t="b">
        <v>0</v>
      </c>
      <c r="J244" s="84" t="b">
        <v>0</v>
      </c>
      <c r="K244" s="84" t="b">
        <v>0</v>
      </c>
      <c r="L244" s="84" t="b">
        <v>0</v>
      </c>
    </row>
    <row r="245" spans="1:12" ht="15">
      <c r="A245" s="84" t="s">
        <v>2882</v>
      </c>
      <c r="B245" s="84" t="s">
        <v>3338</v>
      </c>
      <c r="C245" s="84">
        <v>2</v>
      </c>
      <c r="D245" s="123">
        <v>0.0015687930018269574</v>
      </c>
      <c r="E245" s="123">
        <v>1.749463488956443</v>
      </c>
      <c r="F245" s="84" t="s">
        <v>3627</v>
      </c>
      <c r="G245" s="84" t="b">
        <v>0</v>
      </c>
      <c r="H245" s="84" t="b">
        <v>0</v>
      </c>
      <c r="I245" s="84" t="b">
        <v>0</v>
      </c>
      <c r="J245" s="84" t="b">
        <v>0</v>
      </c>
      <c r="K245" s="84" t="b">
        <v>0</v>
      </c>
      <c r="L245" s="84" t="b">
        <v>0</v>
      </c>
    </row>
    <row r="246" spans="1:12" ht="15">
      <c r="A246" s="84" t="s">
        <v>2882</v>
      </c>
      <c r="B246" s="84" t="s">
        <v>2876</v>
      </c>
      <c r="C246" s="84">
        <v>2</v>
      </c>
      <c r="D246" s="123">
        <v>0.0015687930018269574</v>
      </c>
      <c r="E246" s="123">
        <v>0.9432835149725558</v>
      </c>
      <c r="F246" s="84" t="s">
        <v>3627</v>
      </c>
      <c r="G246" s="84" t="b">
        <v>0</v>
      </c>
      <c r="H246" s="84" t="b">
        <v>0</v>
      </c>
      <c r="I246" s="84" t="b">
        <v>0</v>
      </c>
      <c r="J246" s="84" t="b">
        <v>0</v>
      </c>
      <c r="K246" s="84" t="b">
        <v>0</v>
      </c>
      <c r="L246" s="84" t="b">
        <v>0</v>
      </c>
    </row>
    <row r="247" spans="1:12" ht="15">
      <c r="A247" s="84" t="s">
        <v>3301</v>
      </c>
      <c r="B247" s="84" t="s">
        <v>3411</v>
      </c>
      <c r="C247" s="84">
        <v>2</v>
      </c>
      <c r="D247" s="123">
        <v>0.0015687930018269574</v>
      </c>
      <c r="E247" s="123">
        <v>2.29867117295913</v>
      </c>
      <c r="F247" s="84" t="s">
        <v>3627</v>
      </c>
      <c r="G247" s="84" t="b">
        <v>0</v>
      </c>
      <c r="H247" s="84" t="b">
        <v>0</v>
      </c>
      <c r="I247" s="84" t="b">
        <v>0</v>
      </c>
      <c r="J247" s="84" t="b">
        <v>0</v>
      </c>
      <c r="K247" s="84" t="b">
        <v>0</v>
      </c>
      <c r="L247" s="84" t="b">
        <v>0</v>
      </c>
    </row>
    <row r="248" spans="1:12" ht="15">
      <c r="A248" s="84" t="s">
        <v>3411</v>
      </c>
      <c r="B248" s="84" t="s">
        <v>2907</v>
      </c>
      <c r="C248" s="84">
        <v>2</v>
      </c>
      <c r="D248" s="123">
        <v>0.0015687930018269574</v>
      </c>
      <c r="E248" s="123">
        <v>2.0878178076442366</v>
      </c>
      <c r="F248" s="84" t="s">
        <v>3627</v>
      </c>
      <c r="G248" s="84" t="b">
        <v>0</v>
      </c>
      <c r="H248" s="84" t="b">
        <v>0</v>
      </c>
      <c r="I248" s="84" t="b">
        <v>0</v>
      </c>
      <c r="J248" s="84" t="b">
        <v>1</v>
      </c>
      <c r="K248" s="84" t="b">
        <v>0</v>
      </c>
      <c r="L248" s="84" t="b">
        <v>0</v>
      </c>
    </row>
    <row r="249" spans="1:12" ht="15">
      <c r="A249" s="84" t="s">
        <v>2907</v>
      </c>
      <c r="B249" s="84" t="s">
        <v>3480</v>
      </c>
      <c r="C249" s="84">
        <v>2</v>
      </c>
      <c r="D249" s="123">
        <v>0.0015687930018269574</v>
      </c>
      <c r="E249" s="123">
        <v>2.2317243833285163</v>
      </c>
      <c r="F249" s="84" t="s">
        <v>3627</v>
      </c>
      <c r="G249" s="84" t="b">
        <v>1</v>
      </c>
      <c r="H249" s="84" t="b">
        <v>0</v>
      </c>
      <c r="I249" s="84" t="b">
        <v>0</v>
      </c>
      <c r="J249" s="84" t="b">
        <v>1</v>
      </c>
      <c r="K249" s="84" t="b">
        <v>0</v>
      </c>
      <c r="L249" s="84" t="b">
        <v>0</v>
      </c>
    </row>
    <row r="250" spans="1:12" ht="15">
      <c r="A250" s="84" t="s">
        <v>3480</v>
      </c>
      <c r="B250" s="84" t="s">
        <v>3341</v>
      </c>
      <c r="C250" s="84">
        <v>2</v>
      </c>
      <c r="D250" s="123">
        <v>0.0015687930018269574</v>
      </c>
      <c r="E250" s="123">
        <v>2.775792427678792</v>
      </c>
      <c r="F250" s="84" t="s">
        <v>3627</v>
      </c>
      <c r="G250" s="84" t="b">
        <v>1</v>
      </c>
      <c r="H250" s="84" t="b">
        <v>0</v>
      </c>
      <c r="I250" s="84" t="b">
        <v>0</v>
      </c>
      <c r="J250" s="84" t="b">
        <v>0</v>
      </c>
      <c r="K250" s="84" t="b">
        <v>0</v>
      </c>
      <c r="L250" s="84" t="b">
        <v>0</v>
      </c>
    </row>
    <row r="251" spans="1:12" ht="15">
      <c r="A251" s="84" t="s">
        <v>3341</v>
      </c>
      <c r="B251" s="84" t="s">
        <v>3307</v>
      </c>
      <c r="C251" s="84">
        <v>2</v>
      </c>
      <c r="D251" s="123">
        <v>0.0015687930018269574</v>
      </c>
      <c r="E251" s="123">
        <v>2.2017611599510736</v>
      </c>
      <c r="F251" s="84" t="s">
        <v>3627</v>
      </c>
      <c r="G251" s="84" t="b">
        <v>0</v>
      </c>
      <c r="H251" s="84" t="b">
        <v>0</v>
      </c>
      <c r="I251" s="84" t="b">
        <v>0</v>
      </c>
      <c r="J251" s="84" t="b">
        <v>0</v>
      </c>
      <c r="K251" s="84" t="b">
        <v>0</v>
      </c>
      <c r="L251" s="84" t="b">
        <v>0</v>
      </c>
    </row>
    <row r="252" spans="1:12" ht="15">
      <c r="A252" s="84" t="s">
        <v>3307</v>
      </c>
      <c r="B252" s="84" t="s">
        <v>3481</v>
      </c>
      <c r="C252" s="84">
        <v>2</v>
      </c>
      <c r="D252" s="123">
        <v>0.0015687930018269574</v>
      </c>
      <c r="E252" s="123">
        <v>2.5327543789924976</v>
      </c>
      <c r="F252" s="84" t="s">
        <v>3627</v>
      </c>
      <c r="G252" s="84" t="b">
        <v>0</v>
      </c>
      <c r="H252" s="84" t="b">
        <v>0</v>
      </c>
      <c r="I252" s="84" t="b">
        <v>0</v>
      </c>
      <c r="J252" s="84" t="b">
        <v>0</v>
      </c>
      <c r="K252" s="84" t="b">
        <v>0</v>
      </c>
      <c r="L252" s="84" t="b">
        <v>0</v>
      </c>
    </row>
    <row r="253" spans="1:12" ht="15">
      <c r="A253" s="84" t="s">
        <v>3481</v>
      </c>
      <c r="B253" s="84" t="s">
        <v>3412</v>
      </c>
      <c r="C253" s="84">
        <v>2</v>
      </c>
      <c r="D253" s="123">
        <v>0.0015687930018269574</v>
      </c>
      <c r="E253" s="123">
        <v>2.900731164287092</v>
      </c>
      <c r="F253" s="84" t="s">
        <v>3627</v>
      </c>
      <c r="G253" s="84" t="b">
        <v>0</v>
      </c>
      <c r="H253" s="84" t="b">
        <v>0</v>
      </c>
      <c r="I253" s="84" t="b">
        <v>0</v>
      </c>
      <c r="J253" s="84" t="b">
        <v>0</v>
      </c>
      <c r="K253" s="84" t="b">
        <v>0</v>
      </c>
      <c r="L253" s="84" t="b">
        <v>0</v>
      </c>
    </row>
    <row r="254" spans="1:12" ht="15">
      <c r="A254" s="84" t="s">
        <v>3412</v>
      </c>
      <c r="B254" s="84" t="s">
        <v>3374</v>
      </c>
      <c r="C254" s="84">
        <v>2</v>
      </c>
      <c r="D254" s="123">
        <v>0.0015687930018269574</v>
      </c>
      <c r="E254" s="123">
        <v>2.599701168623111</v>
      </c>
      <c r="F254" s="84" t="s">
        <v>3627</v>
      </c>
      <c r="G254" s="84" t="b">
        <v>0</v>
      </c>
      <c r="H254" s="84" t="b">
        <v>0</v>
      </c>
      <c r="I254" s="84" t="b">
        <v>0</v>
      </c>
      <c r="J254" s="84" t="b">
        <v>0</v>
      </c>
      <c r="K254" s="84" t="b">
        <v>0</v>
      </c>
      <c r="L254" s="84" t="b">
        <v>0</v>
      </c>
    </row>
    <row r="255" spans="1:12" ht="15">
      <c r="A255" s="84" t="s">
        <v>3374</v>
      </c>
      <c r="B255" s="84" t="s">
        <v>3482</v>
      </c>
      <c r="C255" s="84">
        <v>2</v>
      </c>
      <c r="D255" s="123">
        <v>0.0015687930018269574</v>
      </c>
      <c r="E255" s="123">
        <v>2.775792427678792</v>
      </c>
      <c r="F255" s="84" t="s">
        <v>3627</v>
      </c>
      <c r="G255" s="84" t="b">
        <v>0</v>
      </c>
      <c r="H255" s="84" t="b">
        <v>0</v>
      </c>
      <c r="I255" s="84" t="b">
        <v>0</v>
      </c>
      <c r="J255" s="84" t="b">
        <v>0</v>
      </c>
      <c r="K255" s="84" t="b">
        <v>0</v>
      </c>
      <c r="L255" s="84" t="b">
        <v>0</v>
      </c>
    </row>
    <row r="256" spans="1:12" ht="15">
      <c r="A256" s="84" t="s">
        <v>3482</v>
      </c>
      <c r="B256" s="84" t="s">
        <v>3483</v>
      </c>
      <c r="C256" s="84">
        <v>2</v>
      </c>
      <c r="D256" s="123">
        <v>0.0015687930018269574</v>
      </c>
      <c r="E256" s="123">
        <v>3.0768224233427732</v>
      </c>
      <c r="F256" s="84" t="s">
        <v>3627</v>
      </c>
      <c r="G256" s="84" t="b">
        <v>0</v>
      </c>
      <c r="H256" s="84" t="b">
        <v>0</v>
      </c>
      <c r="I256" s="84" t="b">
        <v>0</v>
      </c>
      <c r="J256" s="84" t="b">
        <v>0</v>
      </c>
      <c r="K256" s="84" t="b">
        <v>0</v>
      </c>
      <c r="L256" s="84" t="b">
        <v>0</v>
      </c>
    </row>
    <row r="257" spans="1:12" ht="15">
      <c r="A257" s="84" t="s">
        <v>3483</v>
      </c>
      <c r="B257" s="84" t="s">
        <v>3484</v>
      </c>
      <c r="C257" s="84">
        <v>2</v>
      </c>
      <c r="D257" s="123">
        <v>0.0015687930018269574</v>
      </c>
      <c r="E257" s="123">
        <v>3.0768224233427732</v>
      </c>
      <c r="F257" s="84" t="s">
        <v>3627</v>
      </c>
      <c r="G257" s="84" t="b">
        <v>0</v>
      </c>
      <c r="H257" s="84" t="b">
        <v>0</v>
      </c>
      <c r="I257" s="84" t="b">
        <v>0</v>
      </c>
      <c r="J257" s="84" t="b">
        <v>0</v>
      </c>
      <c r="K257" s="84" t="b">
        <v>0</v>
      </c>
      <c r="L257" s="84" t="b">
        <v>0</v>
      </c>
    </row>
    <row r="258" spans="1:12" ht="15">
      <c r="A258" s="84" t="s">
        <v>3484</v>
      </c>
      <c r="B258" s="84" t="s">
        <v>3320</v>
      </c>
      <c r="C258" s="84">
        <v>2</v>
      </c>
      <c r="D258" s="123">
        <v>0.0015687930018269574</v>
      </c>
      <c r="E258" s="123">
        <v>2.6788824146707357</v>
      </c>
      <c r="F258" s="84" t="s">
        <v>3627</v>
      </c>
      <c r="G258" s="84" t="b">
        <v>0</v>
      </c>
      <c r="H258" s="84" t="b">
        <v>0</v>
      </c>
      <c r="I258" s="84" t="b">
        <v>0</v>
      </c>
      <c r="J258" s="84" t="b">
        <v>0</v>
      </c>
      <c r="K258" s="84" t="b">
        <v>0</v>
      </c>
      <c r="L258" s="84" t="b">
        <v>0</v>
      </c>
    </row>
    <row r="259" spans="1:12" ht="15">
      <c r="A259" s="84" t="s">
        <v>3320</v>
      </c>
      <c r="B259" s="84" t="s">
        <v>3413</v>
      </c>
      <c r="C259" s="84">
        <v>2</v>
      </c>
      <c r="D259" s="123">
        <v>0.0015687930018269574</v>
      </c>
      <c r="E259" s="123">
        <v>2.4236099095674297</v>
      </c>
      <c r="F259" s="84" t="s">
        <v>3627</v>
      </c>
      <c r="G259" s="84" t="b">
        <v>0</v>
      </c>
      <c r="H259" s="84" t="b">
        <v>0</v>
      </c>
      <c r="I259" s="84" t="b">
        <v>0</v>
      </c>
      <c r="J259" s="84" t="b">
        <v>0</v>
      </c>
      <c r="K259" s="84" t="b">
        <v>0</v>
      </c>
      <c r="L259" s="84" t="b">
        <v>0</v>
      </c>
    </row>
    <row r="260" spans="1:12" ht="15">
      <c r="A260" s="84" t="s">
        <v>3413</v>
      </c>
      <c r="B260" s="84" t="s">
        <v>3320</v>
      </c>
      <c r="C260" s="84">
        <v>2</v>
      </c>
      <c r="D260" s="123">
        <v>0.0015687930018269574</v>
      </c>
      <c r="E260" s="123">
        <v>2.5027911556150544</v>
      </c>
      <c r="F260" s="84" t="s">
        <v>3627</v>
      </c>
      <c r="G260" s="84" t="b">
        <v>0</v>
      </c>
      <c r="H260" s="84" t="b">
        <v>0</v>
      </c>
      <c r="I260" s="84" t="b">
        <v>0</v>
      </c>
      <c r="J260" s="84" t="b">
        <v>0</v>
      </c>
      <c r="K260" s="84" t="b">
        <v>0</v>
      </c>
      <c r="L260" s="84" t="b">
        <v>0</v>
      </c>
    </row>
    <row r="261" spans="1:12" ht="15">
      <c r="A261" s="84" t="s">
        <v>3320</v>
      </c>
      <c r="B261" s="84" t="s">
        <v>3307</v>
      </c>
      <c r="C261" s="84">
        <v>2</v>
      </c>
      <c r="D261" s="123">
        <v>0.0015687930018269574</v>
      </c>
      <c r="E261" s="123">
        <v>2.1225799139034485</v>
      </c>
      <c r="F261" s="84" t="s">
        <v>3627</v>
      </c>
      <c r="G261" s="84" t="b">
        <v>0</v>
      </c>
      <c r="H261" s="84" t="b">
        <v>0</v>
      </c>
      <c r="I261" s="84" t="b">
        <v>0</v>
      </c>
      <c r="J261" s="84" t="b">
        <v>0</v>
      </c>
      <c r="K261" s="84" t="b">
        <v>0</v>
      </c>
      <c r="L261" s="84" t="b">
        <v>0</v>
      </c>
    </row>
    <row r="262" spans="1:12" ht="15">
      <c r="A262" s="84" t="s">
        <v>3342</v>
      </c>
      <c r="B262" s="84" t="s">
        <v>2851</v>
      </c>
      <c r="C262" s="84">
        <v>2</v>
      </c>
      <c r="D262" s="123">
        <v>0.0015687930018269574</v>
      </c>
      <c r="E262" s="123">
        <v>2.0768224233427732</v>
      </c>
      <c r="F262" s="84" t="s">
        <v>3627</v>
      </c>
      <c r="G262" s="84" t="b">
        <v>0</v>
      </c>
      <c r="H262" s="84" t="b">
        <v>0</v>
      </c>
      <c r="I262" s="84" t="b">
        <v>0</v>
      </c>
      <c r="J262" s="84" t="b">
        <v>0</v>
      </c>
      <c r="K262" s="84" t="b">
        <v>0</v>
      </c>
      <c r="L262" s="84" t="b">
        <v>0</v>
      </c>
    </row>
    <row r="263" spans="1:12" ht="15">
      <c r="A263" s="84" t="s">
        <v>3487</v>
      </c>
      <c r="B263" s="84" t="s">
        <v>3488</v>
      </c>
      <c r="C263" s="84">
        <v>2</v>
      </c>
      <c r="D263" s="123">
        <v>0.0015687930018269574</v>
      </c>
      <c r="E263" s="123">
        <v>3.0768224233427732</v>
      </c>
      <c r="F263" s="84" t="s">
        <v>3627</v>
      </c>
      <c r="G263" s="84" t="b">
        <v>0</v>
      </c>
      <c r="H263" s="84" t="b">
        <v>0</v>
      </c>
      <c r="I263" s="84" t="b">
        <v>0</v>
      </c>
      <c r="J263" s="84" t="b">
        <v>0</v>
      </c>
      <c r="K263" s="84" t="b">
        <v>0</v>
      </c>
      <c r="L263" s="84" t="b">
        <v>0</v>
      </c>
    </row>
    <row r="264" spans="1:12" ht="15">
      <c r="A264" s="84" t="s">
        <v>3488</v>
      </c>
      <c r="B264" s="84" t="s">
        <v>3415</v>
      </c>
      <c r="C264" s="84">
        <v>2</v>
      </c>
      <c r="D264" s="123">
        <v>0.0015687930018269574</v>
      </c>
      <c r="E264" s="123">
        <v>2.900731164287092</v>
      </c>
      <c r="F264" s="84" t="s">
        <v>3627</v>
      </c>
      <c r="G264" s="84" t="b">
        <v>0</v>
      </c>
      <c r="H264" s="84" t="b">
        <v>0</v>
      </c>
      <c r="I264" s="84" t="b">
        <v>0</v>
      </c>
      <c r="J264" s="84" t="b">
        <v>0</v>
      </c>
      <c r="K264" s="84" t="b">
        <v>0</v>
      </c>
      <c r="L264" s="84" t="b">
        <v>0</v>
      </c>
    </row>
    <row r="265" spans="1:12" ht="15">
      <c r="A265" s="84" t="s">
        <v>3415</v>
      </c>
      <c r="B265" s="84" t="s">
        <v>3376</v>
      </c>
      <c r="C265" s="84">
        <v>2</v>
      </c>
      <c r="D265" s="123">
        <v>0.0015687930018269574</v>
      </c>
      <c r="E265" s="123">
        <v>2.599701168623111</v>
      </c>
      <c r="F265" s="84" t="s">
        <v>3627</v>
      </c>
      <c r="G265" s="84" t="b">
        <v>0</v>
      </c>
      <c r="H265" s="84" t="b">
        <v>0</v>
      </c>
      <c r="I265" s="84" t="b">
        <v>0</v>
      </c>
      <c r="J265" s="84" t="b">
        <v>0</v>
      </c>
      <c r="K265" s="84" t="b">
        <v>0</v>
      </c>
      <c r="L265" s="84" t="b">
        <v>0</v>
      </c>
    </row>
    <row r="266" spans="1:12" ht="15">
      <c r="A266" s="84" t="s">
        <v>3376</v>
      </c>
      <c r="B266" s="84" t="s">
        <v>2875</v>
      </c>
      <c r="C266" s="84">
        <v>2</v>
      </c>
      <c r="D266" s="123">
        <v>0.0015687930018269574</v>
      </c>
      <c r="E266" s="123">
        <v>1.3822172244092046</v>
      </c>
      <c r="F266" s="84" t="s">
        <v>3627</v>
      </c>
      <c r="G266" s="84" t="b">
        <v>0</v>
      </c>
      <c r="H266" s="84" t="b">
        <v>0</v>
      </c>
      <c r="I266" s="84" t="b">
        <v>0</v>
      </c>
      <c r="J266" s="84" t="b">
        <v>0</v>
      </c>
      <c r="K266" s="84" t="b">
        <v>0</v>
      </c>
      <c r="L266" s="84" t="b">
        <v>0</v>
      </c>
    </row>
    <row r="267" spans="1:12" ht="15">
      <c r="A267" s="84" t="s">
        <v>294</v>
      </c>
      <c r="B267" s="84" t="s">
        <v>3417</v>
      </c>
      <c r="C267" s="84">
        <v>2</v>
      </c>
      <c r="D267" s="123">
        <v>0.0015687930018269574</v>
      </c>
      <c r="E267" s="123">
        <v>2.17373243635083</v>
      </c>
      <c r="F267" s="84" t="s">
        <v>3627</v>
      </c>
      <c r="G267" s="84" t="b">
        <v>0</v>
      </c>
      <c r="H267" s="84" t="b">
        <v>0</v>
      </c>
      <c r="I267" s="84" t="b">
        <v>0</v>
      </c>
      <c r="J267" s="84" t="b">
        <v>0</v>
      </c>
      <c r="K267" s="84" t="b">
        <v>0</v>
      </c>
      <c r="L267" s="84" t="b">
        <v>0</v>
      </c>
    </row>
    <row r="268" spans="1:12" ht="15">
      <c r="A268" s="84" t="s">
        <v>3489</v>
      </c>
      <c r="B268" s="84" t="s">
        <v>3420</v>
      </c>
      <c r="C268" s="84">
        <v>2</v>
      </c>
      <c r="D268" s="123">
        <v>0.0015687930018269574</v>
      </c>
      <c r="E268" s="123">
        <v>3.0768224233427732</v>
      </c>
      <c r="F268" s="84" t="s">
        <v>3627</v>
      </c>
      <c r="G268" s="84" t="b">
        <v>0</v>
      </c>
      <c r="H268" s="84" t="b">
        <v>1</v>
      </c>
      <c r="I268" s="84" t="b">
        <v>0</v>
      </c>
      <c r="J268" s="84" t="b">
        <v>0</v>
      </c>
      <c r="K268" s="84" t="b">
        <v>0</v>
      </c>
      <c r="L268" s="84" t="b">
        <v>0</v>
      </c>
    </row>
    <row r="269" spans="1:12" ht="15">
      <c r="A269" s="84" t="s">
        <v>3420</v>
      </c>
      <c r="B269" s="84" t="s">
        <v>3421</v>
      </c>
      <c r="C269" s="84">
        <v>2</v>
      </c>
      <c r="D269" s="123">
        <v>0.0015687930018269574</v>
      </c>
      <c r="E269" s="123">
        <v>2.724639905231411</v>
      </c>
      <c r="F269" s="84" t="s">
        <v>3627</v>
      </c>
      <c r="G269" s="84" t="b">
        <v>0</v>
      </c>
      <c r="H269" s="84" t="b">
        <v>0</v>
      </c>
      <c r="I269" s="84" t="b">
        <v>0</v>
      </c>
      <c r="J269" s="84" t="b">
        <v>1</v>
      </c>
      <c r="K269" s="84" t="b">
        <v>0</v>
      </c>
      <c r="L269" s="84" t="b">
        <v>0</v>
      </c>
    </row>
    <row r="270" spans="1:12" ht="15">
      <c r="A270" s="84" t="s">
        <v>3421</v>
      </c>
      <c r="B270" s="84" t="s">
        <v>3490</v>
      </c>
      <c r="C270" s="84">
        <v>2</v>
      </c>
      <c r="D270" s="123">
        <v>0.0015687930018269574</v>
      </c>
      <c r="E270" s="123">
        <v>2.900731164287092</v>
      </c>
      <c r="F270" s="84" t="s">
        <v>3627</v>
      </c>
      <c r="G270" s="84" t="b">
        <v>1</v>
      </c>
      <c r="H270" s="84" t="b">
        <v>0</v>
      </c>
      <c r="I270" s="84" t="b">
        <v>0</v>
      </c>
      <c r="J270" s="84" t="b">
        <v>0</v>
      </c>
      <c r="K270" s="84" t="b">
        <v>0</v>
      </c>
      <c r="L270" s="84" t="b">
        <v>0</v>
      </c>
    </row>
    <row r="271" spans="1:12" ht="15">
      <c r="A271" s="84" t="s">
        <v>3490</v>
      </c>
      <c r="B271" s="84" t="s">
        <v>297</v>
      </c>
      <c r="C271" s="84">
        <v>2</v>
      </c>
      <c r="D271" s="123">
        <v>0.0015687930018269574</v>
      </c>
      <c r="E271" s="123">
        <v>2.3778524190067545</v>
      </c>
      <c r="F271" s="84" t="s">
        <v>3627</v>
      </c>
      <c r="G271" s="84" t="b">
        <v>0</v>
      </c>
      <c r="H271" s="84" t="b">
        <v>0</v>
      </c>
      <c r="I271" s="84" t="b">
        <v>0</v>
      </c>
      <c r="J271" s="84" t="b">
        <v>0</v>
      </c>
      <c r="K271" s="84" t="b">
        <v>0</v>
      </c>
      <c r="L271" s="84" t="b">
        <v>0</v>
      </c>
    </row>
    <row r="272" spans="1:12" ht="15">
      <c r="A272" s="84" t="s">
        <v>297</v>
      </c>
      <c r="B272" s="84" t="s">
        <v>3491</v>
      </c>
      <c r="C272" s="84">
        <v>2</v>
      </c>
      <c r="D272" s="123">
        <v>0.0015687930018269574</v>
      </c>
      <c r="E272" s="123">
        <v>2.3778524190067545</v>
      </c>
      <c r="F272" s="84" t="s">
        <v>3627</v>
      </c>
      <c r="G272" s="84" t="b">
        <v>0</v>
      </c>
      <c r="H272" s="84" t="b">
        <v>0</v>
      </c>
      <c r="I272" s="84" t="b">
        <v>0</v>
      </c>
      <c r="J272" s="84" t="b">
        <v>0</v>
      </c>
      <c r="K272" s="84" t="b">
        <v>0</v>
      </c>
      <c r="L272" s="84" t="b">
        <v>0</v>
      </c>
    </row>
    <row r="273" spans="1:12" ht="15">
      <c r="A273" s="84" t="s">
        <v>3491</v>
      </c>
      <c r="B273" s="84" t="s">
        <v>3492</v>
      </c>
      <c r="C273" s="84">
        <v>2</v>
      </c>
      <c r="D273" s="123">
        <v>0.0015687930018269574</v>
      </c>
      <c r="E273" s="123">
        <v>3.0768224233427732</v>
      </c>
      <c r="F273" s="84" t="s">
        <v>3627</v>
      </c>
      <c r="G273" s="84" t="b">
        <v>0</v>
      </c>
      <c r="H273" s="84" t="b">
        <v>0</v>
      </c>
      <c r="I273" s="84" t="b">
        <v>0</v>
      </c>
      <c r="J273" s="84" t="b">
        <v>0</v>
      </c>
      <c r="K273" s="84" t="b">
        <v>0</v>
      </c>
      <c r="L273" s="84" t="b">
        <v>0</v>
      </c>
    </row>
    <row r="274" spans="1:12" ht="15">
      <c r="A274" s="84" t="s">
        <v>3492</v>
      </c>
      <c r="B274" s="84" t="s">
        <v>3493</v>
      </c>
      <c r="C274" s="84">
        <v>2</v>
      </c>
      <c r="D274" s="123">
        <v>0.0015687930018269574</v>
      </c>
      <c r="E274" s="123">
        <v>3.0768224233427732</v>
      </c>
      <c r="F274" s="84" t="s">
        <v>3627</v>
      </c>
      <c r="G274" s="84" t="b">
        <v>0</v>
      </c>
      <c r="H274" s="84" t="b">
        <v>0</v>
      </c>
      <c r="I274" s="84" t="b">
        <v>0</v>
      </c>
      <c r="J274" s="84" t="b">
        <v>0</v>
      </c>
      <c r="K274" s="84" t="b">
        <v>0</v>
      </c>
      <c r="L274" s="84" t="b">
        <v>0</v>
      </c>
    </row>
    <row r="275" spans="1:12" ht="15">
      <c r="A275" s="84" t="s">
        <v>3493</v>
      </c>
      <c r="B275" s="84" t="s">
        <v>3494</v>
      </c>
      <c r="C275" s="84">
        <v>2</v>
      </c>
      <c r="D275" s="123">
        <v>0.0015687930018269574</v>
      </c>
      <c r="E275" s="123">
        <v>3.0768224233427732</v>
      </c>
      <c r="F275" s="84" t="s">
        <v>3627</v>
      </c>
      <c r="G275" s="84" t="b">
        <v>0</v>
      </c>
      <c r="H275" s="84" t="b">
        <v>0</v>
      </c>
      <c r="I275" s="84" t="b">
        <v>0</v>
      </c>
      <c r="J275" s="84" t="b">
        <v>1</v>
      </c>
      <c r="K275" s="84" t="b">
        <v>0</v>
      </c>
      <c r="L275" s="84" t="b">
        <v>0</v>
      </c>
    </row>
    <row r="276" spans="1:12" ht="15">
      <c r="A276" s="84" t="s">
        <v>3494</v>
      </c>
      <c r="B276" s="84" t="s">
        <v>309</v>
      </c>
      <c r="C276" s="84">
        <v>2</v>
      </c>
      <c r="D276" s="123">
        <v>0.0015687930018269574</v>
      </c>
      <c r="E276" s="123">
        <v>1.9464886548477671</v>
      </c>
      <c r="F276" s="84" t="s">
        <v>3627</v>
      </c>
      <c r="G276" s="84" t="b">
        <v>1</v>
      </c>
      <c r="H276" s="84" t="b">
        <v>0</v>
      </c>
      <c r="I276" s="84" t="b">
        <v>0</v>
      </c>
      <c r="J276" s="84" t="b">
        <v>0</v>
      </c>
      <c r="K276" s="84" t="b">
        <v>0</v>
      </c>
      <c r="L276" s="84" t="b">
        <v>0</v>
      </c>
    </row>
    <row r="277" spans="1:12" ht="15">
      <c r="A277" s="84" t="s">
        <v>309</v>
      </c>
      <c r="B277" s="84" t="s">
        <v>3495</v>
      </c>
      <c r="C277" s="84">
        <v>2</v>
      </c>
      <c r="D277" s="123">
        <v>0.0015687930018269574</v>
      </c>
      <c r="E277" s="123">
        <v>1.9154544211077984</v>
      </c>
      <c r="F277" s="84" t="s">
        <v>3627</v>
      </c>
      <c r="G277" s="84" t="b">
        <v>0</v>
      </c>
      <c r="H277" s="84" t="b">
        <v>0</v>
      </c>
      <c r="I277" s="84" t="b">
        <v>0</v>
      </c>
      <c r="J277" s="84" t="b">
        <v>0</v>
      </c>
      <c r="K277" s="84" t="b">
        <v>0</v>
      </c>
      <c r="L277" s="84" t="b">
        <v>0</v>
      </c>
    </row>
    <row r="278" spans="1:12" ht="15">
      <c r="A278" s="84" t="s">
        <v>3498</v>
      </c>
      <c r="B278" s="84" t="s">
        <v>3499</v>
      </c>
      <c r="C278" s="84">
        <v>2</v>
      </c>
      <c r="D278" s="123">
        <v>0.0015687930018269574</v>
      </c>
      <c r="E278" s="123">
        <v>3.0768224233427732</v>
      </c>
      <c r="F278" s="84" t="s">
        <v>3627</v>
      </c>
      <c r="G278" s="84" t="b">
        <v>0</v>
      </c>
      <c r="H278" s="84" t="b">
        <v>0</v>
      </c>
      <c r="I278" s="84" t="b">
        <v>0</v>
      </c>
      <c r="J278" s="84" t="b">
        <v>0</v>
      </c>
      <c r="K278" s="84" t="b">
        <v>0</v>
      </c>
      <c r="L278" s="84" t="b">
        <v>0</v>
      </c>
    </row>
    <row r="279" spans="1:12" ht="15">
      <c r="A279" s="84" t="s">
        <v>3499</v>
      </c>
      <c r="B279" s="84" t="s">
        <v>3500</v>
      </c>
      <c r="C279" s="84">
        <v>2</v>
      </c>
      <c r="D279" s="123">
        <v>0.0015687930018269574</v>
      </c>
      <c r="E279" s="123">
        <v>3.0768224233427732</v>
      </c>
      <c r="F279" s="84" t="s">
        <v>3627</v>
      </c>
      <c r="G279" s="84" t="b">
        <v>0</v>
      </c>
      <c r="H279" s="84" t="b">
        <v>0</v>
      </c>
      <c r="I279" s="84" t="b">
        <v>0</v>
      </c>
      <c r="J279" s="84" t="b">
        <v>0</v>
      </c>
      <c r="K279" s="84" t="b">
        <v>0</v>
      </c>
      <c r="L279" s="84" t="b">
        <v>0</v>
      </c>
    </row>
    <row r="280" spans="1:12" ht="15">
      <c r="A280" s="84" t="s">
        <v>3500</v>
      </c>
      <c r="B280" s="84" t="s">
        <v>3322</v>
      </c>
      <c r="C280" s="84">
        <v>2</v>
      </c>
      <c r="D280" s="123">
        <v>0.0015687930018269574</v>
      </c>
      <c r="E280" s="123">
        <v>2.599701168623111</v>
      </c>
      <c r="F280" s="84" t="s">
        <v>3627</v>
      </c>
      <c r="G280" s="84" t="b">
        <v>0</v>
      </c>
      <c r="H280" s="84" t="b">
        <v>0</v>
      </c>
      <c r="I280" s="84" t="b">
        <v>0</v>
      </c>
      <c r="J280" s="84" t="b">
        <v>0</v>
      </c>
      <c r="K280" s="84" t="b">
        <v>0</v>
      </c>
      <c r="L280" s="84" t="b">
        <v>0</v>
      </c>
    </row>
    <row r="281" spans="1:12" ht="15">
      <c r="A281" s="84" t="s">
        <v>3322</v>
      </c>
      <c r="B281" s="84" t="s">
        <v>3284</v>
      </c>
      <c r="C281" s="84">
        <v>2</v>
      </c>
      <c r="D281" s="123">
        <v>0.0015687930018269574</v>
      </c>
      <c r="E281" s="123">
        <v>1.7546031286088541</v>
      </c>
      <c r="F281" s="84" t="s">
        <v>3627</v>
      </c>
      <c r="G281" s="84" t="b">
        <v>0</v>
      </c>
      <c r="H281" s="84" t="b">
        <v>0</v>
      </c>
      <c r="I281" s="84" t="b">
        <v>0</v>
      </c>
      <c r="J281" s="84" t="b">
        <v>0</v>
      </c>
      <c r="K281" s="84" t="b">
        <v>0</v>
      </c>
      <c r="L281" s="84" t="b">
        <v>0</v>
      </c>
    </row>
    <row r="282" spans="1:12" ht="15">
      <c r="A282" s="84" t="s">
        <v>3284</v>
      </c>
      <c r="B282" s="84" t="s">
        <v>3378</v>
      </c>
      <c r="C282" s="84">
        <v>2</v>
      </c>
      <c r="D282" s="123">
        <v>0.0015687930018269574</v>
      </c>
      <c r="E282" s="123">
        <v>1.9628790710359365</v>
      </c>
      <c r="F282" s="84" t="s">
        <v>3627</v>
      </c>
      <c r="G282" s="84" t="b">
        <v>0</v>
      </c>
      <c r="H282" s="84" t="b">
        <v>0</v>
      </c>
      <c r="I282" s="84" t="b">
        <v>0</v>
      </c>
      <c r="J282" s="84" t="b">
        <v>0</v>
      </c>
      <c r="K282" s="84" t="b">
        <v>0</v>
      </c>
      <c r="L282" s="84" t="b">
        <v>0</v>
      </c>
    </row>
    <row r="283" spans="1:12" ht="15">
      <c r="A283" s="84" t="s">
        <v>3378</v>
      </c>
      <c r="B283" s="84" t="s">
        <v>2876</v>
      </c>
      <c r="C283" s="84">
        <v>2</v>
      </c>
      <c r="D283" s="123">
        <v>0.0015687930018269574</v>
      </c>
      <c r="E283" s="123">
        <v>1.5716724450228674</v>
      </c>
      <c r="F283" s="84" t="s">
        <v>3627</v>
      </c>
      <c r="G283" s="84" t="b">
        <v>0</v>
      </c>
      <c r="H283" s="84" t="b">
        <v>0</v>
      </c>
      <c r="I283" s="84" t="b">
        <v>0</v>
      </c>
      <c r="J283" s="84" t="b">
        <v>0</v>
      </c>
      <c r="K283" s="84" t="b">
        <v>0</v>
      </c>
      <c r="L283" s="84" t="b">
        <v>0</v>
      </c>
    </row>
    <row r="284" spans="1:12" ht="15">
      <c r="A284" s="84" t="s">
        <v>2876</v>
      </c>
      <c r="B284" s="84" t="s">
        <v>3422</v>
      </c>
      <c r="C284" s="84">
        <v>2</v>
      </c>
      <c r="D284" s="123">
        <v>0.0015687930018269574</v>
      </c>
      <c r="E284" s="123">
        <v>1.6966111816311673</v>
      </c>
      <c r="F284" s="84" t="s">
        <v>3627</v>
      </c>
      <c r="G284" s="84" t="b">
        <v>0</v>
      </c>
      <c r="H284" s="84" t="b">
        <v>0</v>
      </c>
      <c r="I284" s="84" t="b">
        <v>0</v>
      </c>
      <c r="J284" s="84" t="b">
        <v>0</v>
      </c>
      <c r="K284" s="84" t="b">
        <v>0</v>
      </c>
      <c r="L284" s="84" t="b">
        <v>0</v>
      </c>
    </row>
    <row r="285" spans="1:12" ht="15">
      <c r="A285" s="84" t="s">
        <v>3422</v>
      </c>
      <c r="B285" s="84" t="s">
        <v>3501</v>
      </c>
      <c r="C285" s="84">
        <v>2</v>
      </c>
      <c r="D285" s="123">
        <v>0.0015687930018269574</v>
      </c>
      <c r="E285" s="123">
        <v>3.0768224233427732</v>
      </c>
      <c r="F285" s="84" t="s">
        <v>3627</v>
      </c>
      <c r="G285" s="84" t="b">
        <v>0</v>
      </c>
      <c r="H285" s="84" t="b">
        <v>0</v>
      </c>
      <c r="I285" s="84" t="b">
        <v>0</v>
      </c>
      <c r="J285" s="84" t="b">
        <v>0</v>
      </c>
      <c r="K285" s="84" t="b">
        <v>0</v>
      </c>
      <c r="L285" s="84" t="b">
        <v>0</v>
      </c>
    </row>
    <row r="286" spans="1:12" ht="15">
      <c r="A286" s="84" t="s">
        <v>3501</v>
      </c>
      <c r="B286" s="84" t="s">
        <v>3378</v>
      </c>
      <c r="C286" s="84">
        <v>2</v>
      </c>
      <c r="D286" s="123">
        <v>0.0015687930018269574</v>
      </c>
      <c r="E286" s="123">
        <v>2.775792427678792</v>
      </c>
      <c r="F286" s="84" t="s">
        <v>3627</v>
      </c>
      <c r="G286" s="84" t="b">
        <v>0</v>
      </c>
      <c r="H286" s="84" t="b">
        <v>0</v>
      </c>
      <c r="I286" s="84" t="b">
        <v>0</v>
      </c>
      <c r="J286" s="84" t="b">
        <v>0</v>
      </c>
      <c r="K286" s="84" t="b">
        <v>0</v>
      </c>
      <c r="L286" s="84" t="b">
        <v>0</v>
      </c>
    </row>
    <row r="287" spans="1:12" ht="15">
      <c r="A287" s="84" t="s">
        <v>3378</v>
      </c>
      <c r="B287" s="84" t="s">
        <v>3346</v>
      </c>
      <c r="C287" s="84">
        <v>2</v>
      </c>
      <c r="D287" s="123">
        <v>0.0015687930018269574</v>
      </c>
      <c r="E287" s="123">
        <v>2.3778524190067545</v>
      </c>
      <c r="F287" s="84" t="s">
        <v>3627</v>
      </c>
      <c r="G287" s="84" t="b">
        <v>0</v>
      </c>
      <c r="H287" s="84" t="b">
        <v>0</v>
      </c>
      <c r="I287" s="84" t="b">
        <v>0</v>
      </c>
      <c r="J287" s="84" t="b">
        <v>0</v>
      </c>
      <c r="K287" s="84" t="b">
        <v>0</v>
      </c>
      <c r="L287" s="84" t="b">
        <v>0</v>
      </c>
    </row>
    <row r="288" spans="1:12" ht="15">
      <c r="A288" s="84" t="s">
        <v>3346</v>
      </c>
      <c r="B288" s="84" t="s">
        <v>3502</v>
      </c>
      <c r="C288" s="84">
        <v>2</v>
      </c>
      <c r="D288" s="123">
        <v>0.0015687930018269574</v>
      </c>
      <c r="E288" s="123">
        <v>2.6788824146707357</v>
      </c>
      <c r="F288" s="84" t="s">
        <v>3627</v>
      </c>
      <c r="G288" s="84" t="b">
        <v>0</v>
      </c>
      <c r="H288" s="84" t="b">
        <v>0</v>
      </c>
      <c r="I288" s="84" t="b">
        <v>0</v>
      </c>
      <c r="J288" s="84" t="b">
        <v>0</v>
      </c>
      <c r="K288" s="84" t="b">
        <v>0</v>
      </c>
      <c r="L288" s="84" t="b">
        <v>0</v>
      </c>
    </row>
    <row r="289" spans="1:12" ht="15">
      <c r="A289" s="84" t="s">
        <v>303</v>
      </c>
      <c r="B289" s="84" t="s">
        <v>2907</v>
      </c>
      <c r="C289" s="84">
        <v>2</v>
      </c>
      <c r="D289" s="123">
        <v>0.0015687930018269574</v>
      </c>
      <c r="E289" s="123">
        <v>0.9738744553373998</v>
      </c>
      <c r="F289" s="84" t="s">
        <v>3627</v>
      </c>
      <c r="G289" s="84" t="b">
        <v>0</v>
      </c>
      <c r="H289" s="84" t="b">
        <v>0</v>
      </c>
      <c r="I289" s="84" t="b">
        <v>0</v>
      </c>
      <c r="J289" s="84" t="b">
        <v>1</v>
      </c>
      <c r="K289" s="84" t="b">
        <v>0</v>
      </c>
      <c r="L289" s="84" t="b">
        <v>0</v>
      </c>
    </row>
    <row r="290" spans="1:12" ht="15">
      <c r="A290" s="84" t="s">
        <v>3504</v>
      </c>
      <c r="B290" s="84" t="s">
        <v>3425</v>
      </c>
      <c r="C290" s="84">
        <v>2</v>
      </c>
      <c r="D290" s="123">
        <v>0.0015687930018269574</v>
      </c>
      <c r="E290" s="123">
        <v>2.900731164287092</v>
      </c>
      <c r="F290" s="84" t="s">
        <v>3627</v>
      </c>
      <c r="G290" s="84" t="b">
        <v>0</v>
      </c>
      <c r="H290" s="84" t="b">
        <v>0</v>
      </c>
      <c r="I290" s="84" t="b">
        <v>0</v>
      </c>
      <c r="J290" s="84" t="b">
        <v>0</v>
      </c>
      <c r="K290" s="84" t="b">
        <v>0</v>
      </c>
      <c r="L290" s="84" t="b">
        <v>0</v>
      </c>
    </row>
    <row r="291" spans="1:12" ht="15">
      <c r="A291" s="84" t="s">
        <v>3425</v>
      </c>
      <c r="B291" s="84" t="s">
        <v>3379</v>
      </c>
      <c r="C291" s="84">
        <v>2</v>
      </c>
      <c r="D291" s="123">
        <v>0.0015687930018269574</v>
      </c>
      <c r="E291" s="123">
        <v>2.599701168623111</v>
      </c>
      <c r="F291" s="84" t="s">
        <v>3627</v>
      </c>
      <c r="G291" s="84" t="b">
        <v>0</v>
      </c>
      <c r="H291" s="84" t="b">
        <v>0</v>
      </c>
      <c r="I291" s="84" t="b">
        <v>0</v>
      </c>
      <c r="J291" s="84" t="b">
        <v>0</v>
      </c>
      <c r="K291" s="84" t="b">
        <v>0</v>
      </c>
      <c r="L291" s="84" t="b">
        <v>0</v>
      </c>
    </row>
    <row r="292" spans="1:12" ht="15">
      <c r="A292" s="84" t="s">
        <v>3379</v>
      </c>
      <c r="B292" s="84" t="s">
        <v>3505</v>
      </c>
      <c r="C292" s="84">
        <v>2</v>
      </c>
      <c r="D292" s="123">
        <v>0.0015687930018269574</v>
      </c>
      <c r="E292" s="123">
        <v>2.775792427678792</v>
      </c>
      <c r="F292" s="84" t="s">
        <v>3627</v>
      </c>
      <c r="G292" s="84" t="b">
        <v>0</v>
      </c>
      <c r="H292" s="84" t="b">
        <v>0</v>
      </c>
      <c r="I292" s="84" t="b">
        <v>0</v>
      </c>
      <c r="J292" s="84" t="b">
        <v>0</v>
      </c>
      <c r="K292" s="84" t="b">
        <v>0</v>
      </c>
      <c r="L292" s="84" t="b">
        <v>0</v>
      </c>
    </row>
    <row r="293" spans="1:12" ht="15">
      <c r="A293" s="84" t="s">
        <v>3505</v>
      </c>
      <c r="B293" s="84" t="s">
        <v>3506</v>
      </c>
      <c r="C293" s="84">
        <v>2</v>
      </c>
      <c r="D293" s="123">
        <v>0.0015687930018269574</v>
      </c>
      <c r="E293" s="123">
        <v>3.0768224233427732</v>
      </c>
      <c r="F293" s="84" t="s">
        <v>3627</v>
      </c>
      <c r="G293" s="84" t="b">
        <v>0</v>
      </c>
      <c r="H293" s="84" t="b">
        <v>0</v>
      </c>
      <c r="I293" s="84" t="b">
        <v>0</v>
      </c>
      <c r="J293" s="84" t="b">
        <v>0</v>
      </c>
      <c r="K293" s="84" t="b">
        <v>0</v>
      </c>
      <c r="L293" s="84" t="b">
        <v>0</v>
      </c>
    </row>
    <row r="294" spans="1:12" ht="15">
      <c r="A294" s="84" t="s">
        <v>3506</v>
      </c>
      <c r="B294" s="84" t="s">
        <v>3507</v>
      </c>
      <c r="C294" s="84">
        <v>2</v>
      </c>
      <c r="D294" s="123">
        <v>0.0015687930018269574</v>
      </c>
      <c r="E294" s="123">
        <v>3.0768224233427732</v>
      </c>
      <c r="F294" s="84" t="s">
        <v>3627</v>
      </c>
      <c r="G294" s="84" t="b">
        <v>0</v>
      </c>
      <c r="H294" s="84" t="b">
        <v>0</v>
      </c>
      <c r="I294" s="84" t="b">
        <v>0</v>
      </c>
      <c r="J294" s="84" t="b">
        <v>0</v>
      </c>
      <c r="K294" s="84" t="b">
        <v>1</v>
      </c>
      <c r="L294" s="84" t="b">
        <v>0</v>
      </c>
    </row>
    <row r="295" spans="1:12" ht="15">
      <c r="A295" s="84" t="s">
        <v>3507</v>
      </c>
      <c r="B295" s="84" t="s">
        <v>3508</v>
      </c>
      <c r="C295" s="84">
        <v>2</v>
      </c>
      <c r="D295" s="123">
        <v>0.0015687930018269574</v>
      </c>
      <c r="E295" s="123">
        <v>3.0768224233427732</v>
      </c>
      <c r="F295" s="84" t="s">
        <v>3627</v>
      </c>
      <c r="G295" s="84" t="b">
        <v>0</v>
      </c>
      <c r="H295" s="84" t="b">
        <v>1</v>
      </c>
      <c r="I295" s="84" t="b">
        <v>0</v>
      </c>
      <c r="J295" s="84" t="b">
        <v>0</v>
      </c>
      <c r="K295" s="84" t="b">
        <v>0</v>
      </c>
      <c r="L295" s="84" t="b">
        <v>0</v>
      </c>
    </row>
    <row r="296" spans="1:12" ht="15">
      <c r="A296" s="84" t="s">
        <v>3508</v>
      </c>
      <c r="B296" s="84" t="s">
        <v>3509</v>
      </c>
      <c r="C296" s="84">
        <v>2</v>
      </c>
      <c r="D296" s="123">
        <v>0.0015687930018269574</v>
      </c>
      <c r="E296" s="123">
        <v>3.0768224233427732</v>
      </c>
      <c r="F296" s="84" t="s">
        <v>3627</v>
      </c>
      <c r="G296" s="84" t="b">
        <v>0</v>
      </c>
      <c r="H296" s="84" t="b">
        <v>0</v>
      </c>
      <c r="I296" s="84" t="b">
        <v>0</v>
      </c>
      <c r="J296" s="84" t="b">
        <v>0</v>
      </c>
      <c r="K296" s="84" t="b">
        <v>0</v>
      </c>
      <c r="L296" s="84" t="b">
        <v>0</v>
      </c>
    </row>
    <row r="297" spans="1:12" ht="15">
      <c r="A297" s="84" t="s">
        <v>3509</v>
      </c>
      <c r="B297" s="84" t="s">
        <v>2876</v>
      </c>
      <c r="C297" s="84">
        <v>2</v>
      </c>
      <c r="D297" s="123">
        <v>0.0015687930018269574</v>
      </c>
      <c r="E297" s="123">
        <v>1.8727024406868487</v>
      </c>
      <c r="F297" s="84" t="s">
        <v>3627</v>
      </c>
      <c r="G297" s="84" t="b">
        <v>0</v>
      </c>
      <c r="H297" s="84" t="b">
        <v>0</v>
      </c>
      <c r="I297" s="84" t="b">
        <v>0</v>
      </c>
      <c r="J297" s="84" t="b">
        <v>0</v>
      </c>
      <c r="K297" s="84" t="b">
        <v>0</v>
      </c>
      <c r="L297" s="84" t="b">
        <v>0</v>
      </c>
    </row>
    <row r="298" spans="1:12" ht="15">
      <c r="A298" s="84" t="s">
        <v>2876</v>
      </c>
      <c r="B298" s="84" t="s">
        <v>3510</v>
      </c>
      <c r="C298" s="84">
        <v>2</v>
      </c>
      <c r="D298" s="123">
        <v>0.0015687930018269574</v>
      </c>
      <c r="E298" s="123">
        <v>1.8727024406868487</v>
      </c>
      <c r="F298" s="84" t="s">
        <v>3627</v>
      </c>
      <c r="G298" s="84" t="b">
        <v>0</v>
      </c>
      <c r="H298" s="84" t="b">
        <v>0</v>
      </c>
      <c r="I298" s="84" t="b">
        <v>0</v>
      </c>
      <c r="J298" s="84" t="b">
        <v>0</v>
      </c>
      <c r="K298" s="84" t="b">
        <v>0</v>
      </c>
      <c r="L298" s="84" t="b">
        <v>0</v>
      </c>
    </row>
    <row r="299" spans="1:12" ht="15">
      <c r="A299" s="84" t="s">
        <v>3510</v>
      </c>
      <c r="B299" s="84" t="s">
        <v>3284</v>
      </c>
      <c r="C299" s="84">
        <v>2</v>
      </c>
      <c r="D299" s="123">
        <v>0.0015687930018269574</v>
      </c>
      <c r="E299" s="123">
        <v>2.2317243833285163</v>
      </c>
      <c r="F299" s="84" t="s">
        <v>3627</v>
      </c>
      <c r="G299" s="84" t="b">
        <v>0</v>
      </c>
      <c r="H299" s="84" t="b">
        <v>0</v>
      </c>
      <c r="I299" s="84" t="b">
        <v>0</v>
      </c>
      <c r="J299" s="84" t="b">
        <v>0</v>
      </c>
      <c r="K299" s="84" t="b">
        <v>0</v>
      </c>
      <c r="L299" s="84" t="b">
        <v>0</v>
      </c>
    </row>
    <row r="300" spans="1:12" ht="15">
      <c r="A300" s="84" t="s">
        <v>3284</v>
      </c>
      <c r="B300" s="84" t="s">
        <v>3511</v>
      </c>
      <c r="C300" s="84">
        <v>2</v>
      </c>
      <c r="D300" s="123">
        <v>0.0015687930018269574</v>
      </c>
      <c r="E300" s="123">
        <v>2.263909066699918</v>
      </c>
      <c r="F300" s="84" t="s">
        <v>3627</v>
      </c>
      <c r="G300" s="84" t="b">
        <v>0</v>
      </c>
      <c r="H300" s="84" t="b">
        <v>0</v>
      </c>
      <c r="I300" s="84" t="b">
        <v>0</v>
      </c>
      <c r="J300" s="84" t="b">
        <v>0</v>
      </c>
      <c r="K300" s="84" t="b">
        <v>0</v>
      </c>
      <c r="L300" s="84" t="b">
        <v>0</v>
      </c>
    </row>
    <row r="301" spans="1:12" ht="15">
      <c r="A301" s="84" t="s">
        <v>3511</v>
      </c>
      <c r="B301" s="84" t="s">
        <v>3426</v>
      </c>
      <c r="C301" s="84">
        <v>2</v>
      </c>
      <c r="D301" s="123">
        <v>0.0015687930018269574</v>
      </c>
      <c r="E301" s="123">
        <v>2.900731164287092</v>
      </c>
      <c r="F301" s="84" t="s">
        <v>3627</v>
      </c>
      <c r="G301" s="84" t="b">
        <v>0</v>
      </c>
      <c r="H301" s="84" t="b">
        <v>0</v>
      </c>
      <c r="I301" s="84" t="b">
        <v>0</v>
      </c>
      <c r="J301" s="84" t="b">
        <v>0</v>
      </c>
      <c r="K301" s="84" t="b">
        <v>0</v>
      </c>
      <c r="L301" s="84" t="b">
        <v>0</v>
      </c>
    </row>
    <row r="302" spans="1:12" ht="15">
      <c r="A302" s="84" t="s">
        <v>3426</v>
      </c>
      <c r="B302" s="84" t="s">
        <v>3512</v>
      </c>
      <c r="C302" s="84">
        <v>2</v>
      </c>
      <c r="D302" s="123">
        <v>0.0015687930018269574</v>
      </c>
      <c r="E302" s="123">
        <v>2.900731164287092</v>
      </c>
      <c r="F302" s="84" t="s">
        <v>3627</v>
      </c>
      <c r="G302" s="84" t="b">
        <v>0</v>
      </c>
      <c r="H302" s="84" t="b">
        <v>0</v>
      </c>
      <c r="I302" s="84" t="b">
        <v>0</v>
      </c>
      <c r="J302" s="84" t="b">
        <v>0</v>
      </c>
      <c r="K302" s="84" t="b">
        <v>0</v>
      </c>
      <c r="L302" s="84" t="b">
        <v>0</v>
      </c>
    </row>
    <row r="303" spans="1:12" ht="15">
      <c r="A303" s="84" t="s">
        <v>3308</v>
      </c>
      <c r="B303" s="84" t="s">
        <v>292</v>
      </c>
      <c r="C303" s="84">
        <v>2</v>
      </c>
      <c r="D303" s="123">
        <v>0.0015687930018269574</v>
      </c>
      <c r="E303" s="123">
        <v>0.7034506061614727</v>
      </c>
      <c r="F303" s="84" t="s">
        <v>3627</v>
      </c>
      <c r="G303" s="84" t="b">
        <v>0</v>
      </c>
      <c r="H303" s="84" t="b">
        <v>0</v>
      </c>
      <c r="I303" s="84" t="b">
        <v>0</v>
      </c>
      <c r="J303" s="84" t="b">
        <v>0</v>
      </c>
      <c r="K303" s="84" t="b">
        <v>0</v>
      </c>
      <c r="L303" s="84" t="b">
        <v>0</v>
      </c>
    </row>
    <row r="304" spans="1:12" ht="15">
      <c r="A304" s="84" t="s">
        <v>292</v>
      </c>
      <c r="B304" s="84" t="s">
        <v>308</v>
      </c>
      <c r="C304" s="84">
        <v>2</v>
      </c>
      <c r="D304" s="123">
        <v>0.0015687930018269574</v>
      </c>
      <c r="E304" s="123">
        <v>0.8843943680115661</v>
      </c>
      <c r="F304" s="84" t="s">
        <v>3627</v>
      </c>
      <c r="G304" s="84" t="b">
        <v>0</v>
      </c>
      <c r="H304" s="84" t="b">
        <v>0</v>
      </c>
      <c r="I304" s="84" t="b">
        <v>0</v>
      </c>
      <c r="J304" s="84" t="b">
        <v>0</v>
      </c>
      <c r="K304" s="84" t="b">
        <v>0</v>
      </c>
      <c r="L304" s="84" t="b">
        <v>0</v>
      </c>
    </row>
    <row r="305" spans="1:12" ht="15">
      <c r="A305" s="84" t="s">
        <v>308</v>
      </c>
      <c r="B305" s="84" t="s">
        <v>410</v>
      </c>
      <c r="C305" s="84">
        <v>2</v>
      </c>
      <c r="D305" s="123">
        <v>0.0015687930018269574</v>
      </c>
      <c r="E305" s="123">
        <v>2.4236099095674297</v>
      </c>
      <c r="F305" s="84" t="s">
        <v>3627</v>
      </c>
      <c r="G305" s="84" t="b">
        <v>0</v>
      </c>
      <c r="H305" s="84" t="b">
        <v>0</v>
      </c>
      <c r="I305" s="84" t="b">
        <v>0</v>
      </c>
      <c r="J305" s="84" t="b">
        <v>0</v>
      </c>
      <c r="K305" s="84" t="b">
        <v>0</v>
      </c>
      <c r="L305" s="84" t="b">
        <v>0</v>
      </c>
    </row>
    <row r="306" spans="1:12" ht="15">
      <c r="A306" s="84" t="s">
        <v>303</v>
      </c>
      <c r="B306" s="84" t="s">
        <v>2851</v>
      </c>
      <c r="C306" s="84">
        <v>2</v>
      </c>
      <c r="D306" s="123">
        <v>0.0015687930018269574</v>
      </c>
      <c r="E306" s="123">
        <v>1.1847278206522929</v>
      </c>
      <c r="F306" s="84" t="s">
        <v>3627</v>
      </c>
      <c r="G306" s="84" t="b">
        <v>0</v>
      </c>
      <c r="H306" s="84" t="b">
        <v>0</v>
      </c>
      <c r="I306" s="84" t="b">
        <v>0</v>
      </c>
      <c r="J306" s="84" t="b">
        <v>0</v>
      </c>
      <c r="K306" s="84" t="b">
        <v>0</v>
      </c>
      <c r="L306" s="84" t="b">
        <v>0</v>
      </c>
    </row>
    <row r="307" spans="1:12" ht="15">
      <c r="A307" s="84" t="s">
        <v>3348</v>
      </c>
      <c r="B307" s="84" t="s">
        <v>3516</v>
      </c>
      <c r="C307" s="84">
        <v>2</v>
      </c>
      <c r="D307" s="123">
        <v>0.0015687930018269574</v>
      </c>
      <c r="E307" s="123">
        <v>2.775792427678792</v>
      </c>
      <c r="F307" s="84" t="s">
        <v>3627</v>
      </c>
      <c r="G307" s="84" t="b">
        <v>0</v>
      </c>
      <c r="H307" s="84" t="b">
        <v>0</v>
      </c>
      <c r="I307" s="84" t="b">
        <v>0</v>
      </c>
      <c r="J307" s="84" t="b">
        <v>0</v>
      </c>
      <c r="K307" s="84" t="b">
        <v>0</v>
      </c>
      <c r="L307" s="84" t="b">
        <v>0</v>
      </c>
    </row>
    <row r="308" spans="1:12" ht="15">
      <c r="A308" s="84" t="s">
        <v>3516</v>
      </c>
      <c r="B308" s="84" t="s">
        <v>3381</v>
      </c>
      <c r="C308" s="84">
        <v>2</v>
      </c>
      <c r="D308" s="123">
        <v>0.0015687930018269574</v>
      </c>
      <c r="E308" s="123">
        <v>2.775792427678792</v>
      </c>
      <c r="F308" s="84" t="s">
        <v>3627</v>
      </c>
      <c r="G308" s="84" t="b">
        <v>0</v>
      </c>
      <c r="H308" s="84" t="b">
        <v>0</v>
      </c>
      <c r="I308" s="84" t="b">
        <v>0</v>
      </c>
      <c r="J308" s="84" t="b">
        <v>0</v>
      </c>
      <c r="K308" s="84" t="b">
        <v>0</v>
      </c>
      <c r="L308" s="84" t="b">
        <v>0</v>
      </c>
    </row>
    <row r="309" spans="1:12" ht="15">
      <c r="A309" s="84" t="s">
        <v>3381</v>
      </c>
      <c r="B309" s="84" t="s">
        <v>3517</v>
      </c>
      <c r="C309" s="84">
        <v>2</v>
      </c>
      <c r="D309" s="123">
        <v>0.0015687930018269574</v>
      </c>
      <c r="E309" s="123">
        <v>2.775792427678792</v>
      </c>
      <c r="F309" s="84" t="s">
        <v>3627</v>
      </c>
      <c r="G309" s="84" t="b">
        <v>0</v>
      </c>
      <c r="H309" s="84" t="b">
        <v>0</v>
      </c>
      <c r="I309" s="84" t="b">
        <v>0</v>
      </c>
      <c r="J309" s="84" t="b">
        <v>0</v>
      </c>
      <c r="K309" s="84" t="b">
        <v>0</v>
      </c>
      <c r="L309" s="84" t="b">
        <v>0</v>
      </c>
    </row>
    <row r="310" spans="1:12" ht="15">
      <c r="A310" s="84" t="s">
        <v>3517</v>
      </c>
      <c r="B310" s="84" t="s">
        <v>2885</v>
      </c>
      <c r="C310" s="84">
        <v>2</v>
      </c>
      <c r="D310" s="123">
        <v>0.0015687930018269574</v>
      </c>
      <c r="E310" s="123">
        <v>2.0354297381845483</v>
      </c>
      <c r="F310" s="84" t="s">
        <v>3627</v>
      </c>
      <c r="G310" s="84" t="b">
        <v>0</v>
      </c>
      <c r="H310" s="84" t="b">
        <v>0</v>
      </c>
      <c r="I310" s="84" t="b">
        <v>0</v>
      </c>
      <c r="J310" s="84" t="b">
        <v>0</v>
      </c>
      <c r="K310" s="84" t="b">
        <v>0</v>
      </c>
      <c r="L310" s="84" t="b">
        <v>0</v>
      </c>
    </row>
    <row r="311" spans="1:12" ht="15">
      <c r="A311" s="84" t="s">
        <v>2885</v>
      </c>
      <c r="B311" s="84" t="s">
        <v>3518</v>
      </c>
      <c r="C311" s="84">
        <v>2</v>
      </c>
      <c r="D311" s="123">
        <v>0.0015687930018269574</v>
      </c>
      <c r="E311" s="123">
        <v>2.0354297381845483</v>
      </c>
      <c r="F311" s="84" t="s">
        <v>3627</v>
      </c>
      <c r="G311" s="84" t="b">
        <v>0</v>
      </c>
      <c r="H311" s="84" t="b">
        <v>0</v>
      </c>
      <c r="I311" s="84" t="b">
        <v>0</v>
      </c>
      <c r="J311" s="84" t="b">
        <v>0</v>
      </c>
      <c r="K311" s="84" t="b">
        <v>0</v>
      </c>
      <c r="L311" s="84" t="b">
        <v>0</v>
      </c>
    </row>
    <row r="312" spans="1:12" ht="15">
      <c r="A312" s="84" t="s">
        <v>3518</v>
      </c>
      <c r="B312" s="84" t="s">
        <v>3285</v>
      </c>
      <c r="C312" s="84">
        <v>2</v>
      </c>
      <c r="D312" s="123">
        <v>0.0015687930018269574</v>
      </c>
      <c r="E312" s="123">
        <v>2.263909066699918</v>
      </c>
      <c r="F312" s="84" t="s">
        <v>3627</v>
      </c>
      <c r="G312" s="84" t="b">
        <v>0</v>
      </c>
      <c r="H312" s="84" t="b">
        <v>0</v>
      </c>
      <c r="I312" s="84" t="b">
        <v>0</v>
      </c>
      <c r="J312" s="84" t="b">
        <v>0</v>
      </c>
      <c r="K312" s="84" t="b">
        <v>0</v>
      </c>
      <c r="L312" s="84" t="b">
        <v>0</v>
      </c>
    </row>
    <row r="313" spans="1:12" ht="15">
      <c r="A313" s="84" t="s">
        <v>3285</v>
      </c>
      <c r="B313" s="84" t="s">
        <v>3382</v>
      </c>
      <c r="C313" s="84">
        <v>2</v>
      </c>
      <c r="D313" s="123">
        <v>0.0015687930018269574</v>
      </c>
      <c r="E313" s="123">
        <v>1.9628790710359365</v>
      </c>
      <c r="F313" s="84" t="s">
        <v>3627</v>
      </c>
      <c r="G313" s="84" t="b">
        <v>0</v>
      </c>
      <c r="H313" s="84" t="b">
        <v>0</v>
      </c>
      <c r="I313" s="84" t="b">
        <v>0</v>
      </c>
      <c r="J313" s="84" t="b">
        <v>0</v>
      </c>
      <c r="K313" s="84" t="b">
        <v>0</v>
      </c>
      <c r="L313" s="84" t="b">
        <v>0</v>
      </c>
    </row>
    <row r="314" spans="1:12" ht="15">
      <c r="A314" s="84" t="s">
        <v>3383</v>
      </c>
      <c r="B314" s="84" t="s">
        <v>3441</v>
      </c>
      <c r="C314" s="84">
        <v>2</v>
      </c>
      <c r="D314" s="123">
        <v>0.0015687930018269574</v>
      </c>
      <c r="E314" s="123">
        <v>2.599701168623111</v>
      </c>
      <c r="F314" s="84" t="s">
        <v>3627</v>
      </c>
      <c r="G314" s="84" t="b">
        <v>0</v>
      </c>
      <c r="H314" s="84" t="b">
        <v>0</v>
      </c>
      <c r="I314" s="84" t="b">
        <v>0</v>
      </c>
      <c r="J314" s="84" t="b">
        <v>0</v>
      </c>
      <c r="K314" s="84" t="b">
        <v>0</v>
      </c>
      <c r="L314" s="84" t="b">
        <v>0</v>
      </c>
    </row>
    <row r="315" spans="1:12" ht="15">
      <c r="A315" s="84" t="s">
        <v>3441</v>
      </c>
      <c r="B315" s="84" t="s">
        <v>3519</v>
      </c>
      <c r="C315" s="84">
        <v>2</v>
      </c>
      <c r="D315" s="123">
        <v>0.0015687930018269574</v>
      </c>
      <c r="E315" s="123">
        <v>2.900731164287092</v>
      </c>
      <c r="F315" s="84" t="s">
        <v>3627</v>
      </c>
      <c r="G315" s="84" t="b">
        <v>0</v>
      </c>
      <c r="H315" s="84" t="b">
        <v>0</v>
      </c>
      <c r="I315" s="84" t="b">
        <v>0</v>
      </c>
      <c r="J315" s="84" t="b">
        <v>0</v>
      </c>
      <c r="K315" s="84" t="b">
        <v>0</v>
      </c>
      <c r="L315" s="84" t="b">
        <v>0</v>
      </c>
    </row>
    <row r="316" spans="1:12" ht="15">
      <c r="A316" s="84" t="s">
        <v>3519</v>
      </c>
      <c r="B316" s="84" t="s">
        <v>3347</v>
      </c>
      <c r="C316" s="84">
        <v>2</v>
      </c>
      <c r="D316" s="123">
        <v>0.0015687930018269574</v>
      </c>
      <c r="E316" s="123">
        <v>2.6788824146707357</v>
      </c>
      <c r="F316" s="84" t="s">
        <v>3627</v>
      </c>
      <c r="G316" s="84" t="b">
        <v>0</v>
      </c>
      <c r="H316" s="84" t="b">
        <v>0</v>
      </c>
      <c r="I316" s="84" t="b">
        <v>0</v>
      </c>
      <c r="J316" s="84" t="b">
        <v>1</v>
      </c>
      <c r="K316" s="84" t="b">
        <v>0</v>
      </c>
      <c r="L316" s="84" t="b">
        <v>0</v>
      </c>
    </row>
    <row r="317" spans="1:12" ht="15">
      <c r="A317" s="84" t="s">
        <v>303</v>
      </c>
      <c r="B317" s="84" t="s">
        <v>3342</v>
      </c>
      <c r="C317" s="84">
        <v>2</v>
      </c>
      <c r="D317" s="123">
        <v>0.0015687930018269574</v>
      </c>
      <c r="E317" s="123">
        <v>1.3888478033082177</v>
      </c>
      <c r="F317" s="84" t="s">
        <v>3627</v>
      </c>
      <c r="G317" s="84" t="b">
        <v>0</v>
      </c>
      <c r="H317" s="84" t="b">
        <v>0</v>
      </c>
      <c r="I317" s="84" t="b">
        <v>0</v>
      </c>
      <c r="J317" s="84" t="b">
        <v>0</v>
      </c>
      <c r="K317" s="84" t="b">
        <v>0</v>
      </c>
      <c r="L317" s="84" t="b">
        <v>0</v>
      </c>
    </row>
    <row r="318" spans="1:12" ht="15">
      <c r="A318" s="84" t="s">
        <v>2882</v>
      </c>
      <c r="B318" s="84" t="s">
        <v>3304</v>
      </c>
      <c r="C318" s="84">
        <v>2</v>
      </c>
      <c r="D318" s="123">
        <v>0.0015687930018269574</v>
      </c>
      <c r="E318" s="123">
        <v>1.5453435063005183</v>
      </c>
      <c r="F318" s="84" t="s">
        <v>3627</v>
      </c>
      <c r="G318" s="84" t="b">
        <v>0</v>
      </c>
      <c r="H318" s="84" t="b">
        <v>0</v>
      </c>
      <c r="I318" s="84" t="b">
        <v>0</v>
      </c>
      <c r="J318" s="84" t="b">
        <v>0</v>
      </c>
      <c r="K318" s="84" t="b">
        <v>0</v>
      </c>
      <c r="L318" s="84" t="b">
        <v>0</v>
      </c>
    </row>
    <row r="319" spans="1:12" ht="15">
      <c r="A319" s="84" t="s">
        <v>3305</v>
      </c>
      <c r="B319" s="84" t="s">
        <v>3373</v>
      </c>
      <c r="C319" s="84">
        <v>2</v>
      </c>
      <c r="D319" s="123">
        <v>0.0015687930018269574</v>
      </c>
      <c r="E319" s="123">
        <v>2.17373243635083</v>
      </c>
      <c r="F319" s="84" t="s">
        <v>3627</v>
      </c>
      <c r="G319" s="84" t="b">
        <v>0</v>
      </c>
      <c r="H319" s="84" t="b">
        <v>0</v>
      </c>
      <c r="I319" s="84" t="b">
        <v>0</v>
      </c>
      <c r="J319" s="84" t="b">
        <v>0</v>
      </c>
      <c r="K319" s="84" t="b">
        <v>0</v>
      </c>
      <c r="L319" s="84" t="b">
        <v>0</v>
      </c>
    </row>
    <row r="320" spans="1:12" ht="15">
      <c r="A320" s="84" t="s">
        <v>2885</v>
      </c>
      <c r="B320" s="84" t="s">
        <v>3410</v>
      </c>
      <c r="C320" s="84">
        <v>2</v>
      </c>
      <c r="D320" s="123">
        <v>0.0015687930018269574</v>
      </c>
      <c r="E320" s="123">
        <v>1.8593384791288672</v>
      </c>
      <c r="F320" s="84" t="s">
        <v>3627</v>
      </c>
      <c r="G320" s="84" t="b">
        <v>0</v>
      </c>
      <c r="H320" s="84" t="b">
        <v>0</v>
      </c>
      <c r="I320" s="84" t="b">
        <v>0</v>
      </c>
      <c r="J320" s="84" t="b">
        <v>0</v>
      </c>
      <c r="K320" s="84" t="b">
        <v>0</v>
      </c>
      <c r="L320" s="84" t="b">
        <v>0</v>
      </c>
    </row>
    <row r="321" spans="1:12" ht="15">
      <c r="A321" s="84" t="s">
        <v>2892</v>
      </c>
      <c r="B321" s="84" t="s">
        <v>292</v>
      </c>
      <c r="C321" s="84">
        <v>2</v>
      </c>
      <c r="D321" s="123">
        <v>0.0015687930018269574</v>
      </c>
      <c r="E321" s="123">
        <v>0.5485486461757296</v>
      </c>
      <c r="F321" s="84" t="s">
        <v>3627</v>
      </c>
      <c r="G321" s="84" t="b">
        <v>0</v>
      </c>
      <c r="H321" s="84" t="b">
        <v>0</v>
      </c>
      <c r="I321" s="84" t="b">
        <v>0</v>
      </c>
      <c r="J321" s="84" t="b">
        <v>0</v>
      </c>
      <c r="K321" s="84" t="b">
        <v>0</v>
      </c>
      <c r="L321" s="84" t="b">
        <v>0</v>
      </c>
    </row>
    <row r="322" spans="1:12" ht="15">
      <c r="A322" s="84" t="s">
        <v>3521</v>
      </c>
      <c r="B322" s="84" t="s">
        <v>2886</v>
      </c>
      <c r="C322" s="84">
        <v>2</v>
      </c>
      <c r="D322" s="123">
        <v>0.0015687930018269574</v>
      </c>
      <c r="E322" s="123">
        <v>2.29867117295913</v>
      </c>
      <c r="F322" s="84" t="s">
        <v>3627</v>
      </c>
      <c r="G322" s="84" t="b">
        <v>0</v>
      </c>
      <c r="H322" s="84" t="b">
        <v>0</v>
      </c>
      <c r="I322" s="84" t="b">
        <v>0</v>
      </c>
      <c r="J322" s="84" t="b">
        <v>0</v>
      </c>
      <c r="K322" s="84" t="b">
        <v>0</v>
      </c>
      <c r="L322" s="84" t="b">
        <v>0</v>
      </c>
    </row>
    <row r="323" spans="1:12" ht="15">
      <c r="A323" s="84" t="s">
        <v>2886</v>
      </c>
      <c r="B323" s="84" t="s">
        <v>3522</v>
      </c>
      <c r="C323" s="84">
        <v>2</v>
      </c>
      <c r="D323" s="123">
        <v>0.0015687930018269574</v>
      </c>
      <c r="E323" s="123">
        <v>2.17373243635083</v>
      </c>
      <c r="F323" s="84" t="s">
        <v>3627</v>
      </c>
      <c r="G323" s="84" t="b">
        <v>0</v>
      </c>
      <c r="H323" s="84" t="b">
        <v>0</v>
      </c>
      <c r="I323" s="84" t="b">
        <v>0</v>
      </c>
      <c r="J323" s="84" t="b">
        <v>0</v>
      </c>
      <c r="K323" s="84" t="b">
        <v>0</v>
      </c>
      <c r="L323" s="84" t="b">
        <v>0</v>
      </c>
    </row>
    <row r="324" spans="1:12" ht="15">
      <c r="A324" s="84" t="s">
        <v>3522</v>
      </c>
      <c r="B324" s="84" t="s">
        <v>3380</v>
      </c>
      <c r="C324" s="84">
        <v>2</v>
      </c>
      <c r="D324" s="123">
        <v>0.0015687930018269574</v>
      </c>
      <c r="E324" s="123">
        <v>2.775792427678792</v>
      </c>
      <c r="F324" s="84" t="s">
        <v>3627</v>
      </c>
      <c r="G324" s="84" t="b">
        <v>0</v>
      </c>
      <c r="H324" s="84" t="b">
        <v>0</v>
      </c>
      <c r="I324" s="84" t="b">
        <v>0</v>
      </c>
      <c r="J324" s="84" t="b">
        <v>0</v>
      </c>
      <c r="K324" s="84" t="b">
        <v>0</v>
      </c>
      <c r="L324" s="84" t="b">
        <v>0</v>
      </c>
    </row>
    <row r="325" spans="1:12" ht="15">
      <c r="A325" s="84" t="s">
        <v>3380</v>
      </c>
      <c r="B325" s="84" t="s">
        <v>2908</v>
      </c>
      <c r="C325" s="84">
        <v>2</v>
      </c>
      <c r="D325" s="123">
        <v>0.0015687930018269574</v>
      </c>
      <c r="E325" s="123">
        <v>2.474762432014811</v>
      </c>
      <c r="F325" s="84" t="s">
        <v>3627</v>
      </c>
      <c r="G325" s="84" t="b">
        <v>0</v>
      </c>
      <c r="H325" s="84" t="b">
        <v>0</v>
      </c>
      <c r="I325" s="84" t="b">
        <v>0</v>
      </c>
      <c r="J325" s="84" t="b">
        <v>0</v>
      </c>
      <c r="K325" s="84" t="b">
        <v>0</v>
      </c>
      <c r="L325" s="84" t="b">
        <v>0</v>
      </c>
    </row>
    <row r="326" spans="1:12" ht="15">
      <c r="A326" s="84" t="s">
        <v>2908</v>
      </c>
      <c r="B326" s="84" t="s">
        <v>3298</v>
      </c>
      <c r="C326" s="84">
        <v>2</v>
      </c>
      <c r="D326" s="123">
        <v>0.0015687930018269574</v>
      </c>
      <c r="E326" s="123">
        <v>2.13481437032046</v>
      </c>
      <c r="F326" s="84" t="s">
        <v>3627</v>
      </c>
      <c r="G326" s="84" t="b">
        <v>0</v>
      </c>
      <c r="H326" s="84" t="b">
        <v>0</v>
      </c>
      <c r="I326" s="84" t="b">
        <v>0</v>
      </c>
      <c r="J326" s="84" t="b">
        <v>1</v>
      </c>
      <c r="K326" s="84" t="b">
        <v>0</v>
      </c>
      <c r="L326" s="84" t="b">
        <v>0</v>
      </c>
    </row>
    <row r="327" spans="1:12" ht="15">
      <c r="A327" s="84" t="s">
        <v>3298</v>
      </c>
      <c r="B327" s="84" t="s">
        <v>3523</v>
      </c>
      <c r="C327" s="84">
        <v>2</v>
      </c>
      <c r="D327" s="123">
        <v>0.0015687930018269574</v>
      </c>
      <c r="E327" s="123">
        <v>2.4236099095674297</v>
      </c>
      <c r="F327" s="84" t="s">
        <v>3627</v>
      </c>
      <c r="G327" s="84" t="b">
        <v>1</v>
      </c>
      <c r="H327" s="84" t="b">
        <v>0</v>
      </c>
      <c r="I327" s="84" t="b">
        <v>0</v>
      </c>
      <c r="J327" s="84" t="b">
        <v>0</v>
      </c>
      <c r="K327" s="84" t="b">
        <v>0</v>
      </c>
      <c r="L327" s="84" t="b">
        <v>0</v>
      </c>
    </row>
    <row r="328" spans="1:12" ht="15">
      <c r="A328" s="84" t="s">
        <v>3523</v>
      </c>
      <c r="B328" s="84" t="s">
        <v>2886</v>
      </c>
      <c r="C328" s="84">
        <v>2</v>
      </c>
      <c r="D328" s="123">
        <v>0.0015687930018269574</v>
      </c>
      <c r="E328" s="123">
        <v>2.29867117295913</v>
      </c>
      <c r="F328" s="84" t="s">
        <v>3627</v>
      </c>
      <c r="G328" s="84" t="b">
        <v>0</v>
      </c>
      <c r="H328" s="84" t="b">
        <v>0</v>
      </c>
      <c r="I328" s="84" t="b">
        <v>0</v>
      </c>
      <c r="J328" s="84" t="b">
        <v>0</v>
      </c>
      <c r="K328" s="84" t="b">
        <v>0</v>
      </c>
      <c r="L328" s="84" t="b">
        <v>0</v>
      </c>
    </row>
    <row r="329" spans="1:12" ht="15">
      <c r="A329" s="84" t="s">
        <v>2886</v>
      </c>
      <c r="B329" s="84" t="s">
        <v>303</v>
      </c>
      <c r="C329" s="84">
        <v>2</v>
      </c>
      <c r="D329" s="123">
        <v>0.0015687930018269574</v>
      </c>
      <c r="E329" s="123">
        <v>1.2706424493588862</v>
      </c>
      <c r="F329" s="84" t="s">
        <v>3627</v>
      </c>
      <c r="G329" s="84" t="b">
        <v>0</v>
      </c>
      <c r="H329" s="84" t="b">
        <v>0</v>
      </c>
      <c r="I329" s="84" t="b">
        <v>0</v>
      </c>
      <c r="J329" s="84" t="b">
        <v>0</v>
      </c>
      <c r="K329" s="84" t="b">
        <v>0</v>
      </c>
      <c r="L329" s="84" t="b">
        <v>0</v>
      </c>
    </row>
    <row r="330" spans="1:12" ht="15">
      <c r="A330" s="84" t="s">
        <v>299</v>
      </c>
      <c r="B330" s="84" t="s">
        <v>292</v>
      </c>
      <c r="C330" s="84">
        <v>2</v>
      </c>
      <c r="D330" s="123">
        <v>0.0015687930018269574</v>
      </c>
      <c r="E330" s="123">
        <v>1.2475186505117486</v>
      </c>
      <c r="F330" s="84" t="s">
        <v>3627</v>
      </c>
      <c r="G330" s="84" t="b">
        <v>0</v>
      </c>
      <c r="H330" s="84" t="b">
        <v>0</v>
      </c>
      <c r="I330" s="84" t="b">
        <v>0</v>
      </c>
      <c r="J330" s="84" t="b">
        <v>0</v>
      </c>
      <c r="K330" s="84" t="b">
        <v>0</v>
      </c>
      <c r="L330" s="84" t="b">
        <v>0</v>
      </c>
    </row>
    <row r="331" spans="1:12" ht="15">
      <c r="A331" s="84" t="s">
        <v>292</v>
      </c>
      <c r="B331" s="84" t="s">
        <v>3340</v>
      </c>
      <c r="C331" s="84">
        <v>2</v>
      </c>
      <c r="D331" s="123">
        <v>0.0015687930018269574</v>
      </c>
      <c r="E331" s="123">
        <v>1.1274324166978607</v>
      </c>
      <c r="F331" s="84" t="s">
        <v>3627</v>
      </c>
      <c r="G331" s="84" t="b">
        <v>0</v>
      </c>
      <c r="H331" s="84" t="b">
        <v>0</v>
      </c>
      <c r="I331" s="84" t="b">
        <v>0</v>
      </c>
      <c r="J331" s="84" t="b">
        <v>0</v>
      </c>
      <c r="K331" s="84" t="b">
        <v>0</v>
      </c>
      <c r="L331" s="84" t="b">
        <v>0</v>
      </c>
    </row>
    <row r="332" spans="1:12" ht="15">
      <c r="A332" s="84" t="s">
        <v>3340</v>
      </c>
      <c r="B332" s="84" t="s">
        <v>3285</v>
      </c>
      <c r="C332" s="84">
        <v>2</v>
      </c>
      <c r="D332" s="123">
        <v>0.0015687930018269574</v>
      </c>
      <c r="E332" s="123">
        <v>1.9628790710359365</v>
      </c>
      <c r="F332" s="84" t="s">
        <v>3627</v>
      </c>
      <c r="G332" s="84" t="b">
        <v>0</v>
      </c>
      <c r="H332" s="84" t="b">
        <v>0</v>
      </c>
      <c r="I332" s="84" t="b">
        <v>0</v>
      </c>
      <c r="J332" s="84" t="b">
        <v>0</v>
      </c>
      <c r="K332" s="84" t="b">
        <v>0</v>
      </c>
      <c r="L332" s="84" t="b">
        <v>0</v>
      </c>
    </row>
    <row r="333" spans="1:12" ht="15">
      <c r="A333" s="84" t="s">
        <v>3285</v>
      </c>
      <c r="B333" s="84" t="s">
        <v>3524</v>
      </c>
      <c r="C333" s="84">
        <v>2</v>
      </c>
      <c r="D333" s="123">
        <v>0.0015687930018269574</v>
      </c>
      <c r="E333" s="123">
        <v>2.263909066699918</v>
      </c>
      <c r="F333" s="84" t="s">
        <v>3627</v>
      </c>
      <c r="G333" s="84" t="b">
        <v>0</v>
      </c>
      <c r="H333" s="84" t="b">
        <v>0</v>
      </c>
      <c r="I333" s="84" t="b">
        <v>0</v>
      </c>
      <c r="J333" s="84" t="b">
        <v>0</v>
      </c>
      <c r="K333" s="84" t="b">
        <v>0</v>
      </c>
      <c r="L333" s="84" t="b">
        <v>0</v>
      </c>
    </row>
    <row r="334" spans="1:12" ht="15">
      <c r="A334" s="84" t="s">
        <v>3524</v>
      </c>
      <c r="B334" s="84" t="s">
        <v>3324</v>
      </c>
      <c r="C334" s="84">
        <v>2</v>
      </c>
      <c r="D334" s="123">
        <v>0.0015687930018269574</v>
      </c>
      <c r="E334" s="123">
        <v>2.599701168623111</v>
      </c>
      <c r="F334" s="84" t="s">
        <v>3627</v>
      </c>
      <c r="G334" s="84" t="b">
        <v>0</v>
      </c>
      <c r="H334" s="84" t="b">
        <v>0</v>
      </c>
      <c r="I334" s="84" t="b">
        <v>0</v>
      </c>
      <c r="J334" s="84" t="b">
        <v>0</v>
      </c>
      <c r="K334" s="84" t="b">
        <v>0</v>
      </c>
      <c r="L334" s="84" t="b">
        <v>0</v>
      </c>
    </row>
    <row r="335" spans="1:12" ht="15">
      <c r="A335" s="84" t="s">
        <v>3310</v>
      </c>
      <c r="B335" s="84" t="s">
        <v>3525</v>
      </c>
      <c r="C335" s="84">
        <v>2</v>
      </c>
      <c r="D335" s="123">
        <v>0.0015687930018269574</v>
      </c>
      <c r="E335" s="123">
        <v>2.5327543789924976</v>
      </c>
      <c r="F335" s="84" t="s">
        <v>3627</v>
      </c>
      <c r="G335" s="84" t="b">
        <v>0</v>
      </c>
      <c r="H335" s="84" t="b">
        <v>0</v>
      </c>
      <c r="I335" s="84" t="b">
        <v>0</v>
      </c>
      <c r="J335" s="84" t="b">
        <v>0</v>
      </c>
      <c r="K335" s="84" t="b">
        <v>0</v>
      </c>
      <c r="L335" s="84" t="b">
        <v>0</v>
      </c>
    </row>
    <row r="336" spans="1:12" ht="15">
      <c r="A336" s="84" t="s">
        <v>3525</v>
      </c>
      <c r="B336" s="84" t="s">
        <v>309</v>
      </c>
      <c r="C336" s="84">
        <v>2</v>
      </c>
      <c r="D336" s="123">
        <v>0.0015687930018269574</v>
      </c>
      <c r="E336" s="123">
        <v>1.9464886548477671</v>
      </c>
      <c r="F336" s="84" t="s">
        <v>3627</v>
      </c>
      <c r="G336" s="84" t="b">
        <v>0</v>
      </c>
      <c r="H336" s="84" t="b">
        <v>0</v>
      </c>
      <c r="I336" s="84" t="b">
        <v>0</v>
      </c>
      <c r="J336" s="84" t="b">
        <v>0</v>
      </c>
      <c r="K336" s="84" t="b">
        <v>0</v>
      </c>
      <c r="L336" s="84" t="b">
        <v>0</v>
      </c>
    </row>
    <row r="337" spans="1:12" ht="15">
      <c r="A337" s="84" t="s">
        <v>309</v>
      </c>
      <c r="B337" s="84" t="s">
        <v>3526</v>
      </c>
      <c r="C337" s="84">
        <v>2</v>
      </c>
      <c r="D337" s="123">
        <v>0.0015687930018269574</v>
      </c>
      <c r="E337" s="123">
        <v>1.9154544211077984</v>
      </c>
      <c r="F337" s="84" t="s">
        <v>3627</v>
      </c>
      <c r="G337" s="84" t="b">
        <v>0</v>
      </c>
      <c r="H337" s="84" t="b">
        <v>0</v>
      </c>
      <c r="I337" s="84" t="b">
        <v>0</v>
      </c>
      <c r="J337" s="84" t="b">
        <v>0</v>
      </c>
      <c r="K337" s="84" t="b">
        <v>0</v>
      </c>
      <c r="L337" s="84" t="b">
        <v>0</v>
      </c>
    </row>
    <row r="338" spans="1:12" ht="15">
      <c r="A338" s="84" t="s">
        <v>3526</v>
      </c>
      <c r="B338" s="84" t="s">
        <v>3527</v>
      </c>
      <c r="C338" s="84">
        <v>2</v>
      </c>
      <c r="D338" s="123">
        <v>0.0015687930018269574</v>
      </c>
      <c r="E338" s="123">
        <v>3.0768224233427732</v>
      </c>
      <c r="F338" s="84" t="s">
        <v>3627</v>
      </c>
      <c r="G338" s="84" t="b">
        <v>0</v>
      </c>
      <c r="H338" s="84" t="b">
        <v>0</v>
      </c>
      <c r="I338" s="84" t="b">
        <v>0</v>
      </c>
      <c r="J338" s="84" t="b">
        <v>0</v>
      </c>
      <c r="K338" s="84" t="b">
        <v>0</v>
      </c>
      <c r="L338" s="84" t="b">
        <v>0</v>
      </c>
    </row>
    <row r="339" spans="1:12" ht="15">
      <c r="A339" s="84" t="s">
        <v>3527</v>
      </c>
      <c r="B339" s="84" t="s">
        <v>406</v>
      </c>
      <c r="C339" s="84">
        <v>2</v>
      </c>
      <c r="D339" s="123">
        <v>0.0015687930018269574</v>
      </c>
      <c r="E339" s="123">
        <v>3.0768224233427732</v>
      </c>
      <c r="F339" s="84" t="s">
        <v>3627</v>
      </c>
      <c r="G339" s="84" t="b">
        <v>0</v>
      </c>
      <c r="H339" s="84" t="b">
        <v>0</v>
      </c>
      <c r="I339" s="84" t="b">
        <v>0</v>
      </c>
      <c r="J339" s="84" t="b">
        <v>0</v>
      </c>
      <c r="K339" s="84" t="b">
        <v>0</v>
      </c>
      <c r="L339" s="84" t="b">
        <v>0</v>
      </c>
    </row>
    <row r="340" spans="1:12" ht="15">
      <c r="A340" s="84" t="s">
        <v>406</v>
      </c>
      <c r="B340" s="84" t="s">
        <v>405</v>
      </c>
      <c r="C340" s="84">
        <v>2</v>
      </c>
      <c r="D340" s="123">
        <v>0.0015687930018269574</v>
      </c>
      <c r="E340" s="123">
        <v>3.0768224233427732</v>
      </c>
      <c r="F340" s="84" t="s">
        <v>3627</v>
      </c>
      <c r="G340" s="84" t="b">
        <v>0</v>
      </c>
      <c r="H340" s="84" t="b">
        <v>0</v>
      </c>
      <c r="I340" s="84" t="b">
        <v>0</v>
      </c>
      <c r="J340" s="84" t="b">
        <v>0</v>
      </c>
      <c r="K340" s="84" t="b">
        <v>0</v>
      </c>
      <c r="L340" s="84" t="b">
        <v>0</v>
      </c>
    </row>
    <row r="341" spans="1:12" ht="15">
      <c r="A341" s="84" t="s">
        <v>405</v>
      </c>
      <c r="B341" s="84" t="s">
        <v>3442</v>
      </c>
      <c r="C341" s="84">
        <v>2</v>
      </c>
      <c r="D341" s="123">
        <v>0.0015687930018269574</v>
      </c>
      <c r="E341" s="123">
        <v>2.900731164287092</v>
      </c>
      <c r="F341" s="84" t="s">
        <v>3627</v>
      </c>
      <c r="G341" s="84" t="b">
        <v>0</v>
      </c>
      <c r="H341" s="84" t="b">
        <v>0</v>
      </c>
      <c r="I341" s="84" t="b">
        <v>0</v>
      </c>
      <c r="J341" s="84" t="b">
        <v>0</v>
      </c>
      <c r="K341" s="84" t="b">
        <v>0</v>
      </c>
      <c r="L341" s="84" t="b">
        <v>0</v>
      </c>
    </row>
    <row r="342" spans="1:12" ht="15">
      <c r="A342" s="84" t="s">
        <v>3442</v>
      </c>
      <c r="B342" s="84" t="s">
        <v>3384</v>
      </c>
      <c r="C342" s="84">
        <v>2</v>
      </c>
      <c r="D342" s="123">
        <v>0.0015687930018269574</v>
      </c>
      <c r="E342" s="123">
        <v>2.599701168623111</v>
      </c>
      <c r="F342" s="84" t="s">
        <v>3627</v>
      </c>
      <c r="G342" s="84" t="b">
        <v>0</v>
      </c>
      <c r="H342" s="84" t="b">
        <v>0</v>
      </c>
      <c r="I342" s="84" t="b">
        <v>0</v>
      </c>
      <c r="J342" s="84" t="b">
        <v>0</v>
      </c>
      <c r="K342" s="84" t="b">
        <v>0</v>
      </c>
      <c r="L342" s="84" t="b">
        <v>0</v>
      </c>
    </row>
    <row r="343" spans="1:12" ht="15">
      <c r="A343" s="84" t="s">
        <v>3384</v>
      </c>
      <c r="B343" s="84" t="s">
        <v>404</v>
      </c>
      <c r="C343" s="84">
        <v>2</v>
      </c>
      <c r="D343" s="123">
        <v>0.0015687930018269574</v>
      </c>
      <c r="E343" s="123">
        <v>2.775792427678792</v>
      </c>
      <c r="F343" s="84" t="s">
        <v>3627</v>
      </c>
      <c r="G343" s="84" t="b">
        <v>0</v>
      </c>
      <c r="H343" s="84" t="b">
        <v>0</v>
      </c>
      <c r="I343" s="84" t="b">
        <v>0</v>
      </c>
      <c r="J343" s="84" t="b">
        <v>0</v>
      </c>
      <c r="K343" s="84" t="b">
        <v>0</v>
      </c>
      <c r="L343" s="84" t="b">
        <v>0</v>
      </c>
    </row>
    <row r="344" spans="1:12" ht="15">
      <c r="A344" s="84" t="s">
        <v>292</v>
      </c>
      <c r="B344" s="84" t="s">
        <v>3528</v>
      </c>
      <c r="C344" s="84">
        <v>2</v>
      </c>
      <c r="D344" s="123">
        <v>0.0015687930018269574</v>
      </c>
      <c r="E344" s="123">
        <v>1.4284624123618417</v>
      </c>
      <c r="F344" s="84" t="s">
        <v>3627</v>
      </c>
      <c r="G344" s="84" t="b">
        <v>0</v>
      </c>
      <c r="H344" s="84" t="b">
        <v>0</v>
      </c>
      <c r="I344" s="84" t="b">
        <v>0</v>
      </c>
      <c r="J344" s="84" t="b">
        <v>0</v>
      </c>
      <c r="K344" s="84" t="b">
        <v>0</v>
      </c>
      <c r="L344" s="84" t="b">
        <v>0</v>
      </c>
    </row>
    <row r="345" spans="1:12" ht="15">
      <c r="A345" s="84" t="s">
        <v>3528</v>
      </c>
      <c r="B345" s="84" t="s">
        <v>3529</v>
      </c>
      <c r="C345" s="84">
        <v>2</v>
      </c>
      <c r="D345" s="123">
        <v>0.0015687930018269574</v>
      </c>
      <c r="E345" s="123">
        <v>3.0768224233427732</v>
      </c>
      <c r="F345" s="84" t="s">
        <v>3627</v>
      </c>
      <c r="G345" s="84" t="b">
        <v>0</v>
      </c>
      <c r="H345" s="84" t="b">
        <v>0</v>
      </c>
      <c r="I345" s="84" t="b">
        <v>0</v>
      </c>
      <c r="J345" s="84" t="b">
        <v>0</v>
      </c>
      <c r="K345" s="84" t="b">
        <v>0</v>
      </c>
      <c r="L345" s="84" t="b">
        <v>0</v>
      </c>
    </row>
    <row r="346" spans="1:12" ht="15">
      <c r="A346" s="84" t="s">
        <v>3529</v>
      </c>
      <c r="B346" s="84" t="s">
        <v>3345</v>
      </c>
      <c r="C346" s="84">
        <v>2</v>
      </c>
      <c r="D346" s="123">
        <v>0.0015687930018269574</v>
      </c>
      <c r="E346" s="123">
        <v>2.6788824146707357</v>
      </c>
      <c r="F346" s="84" t="s">
        <v>3627</v>
      </c>
      <c r="G346" s="84" t="b">
        <v>0</v>
      </c>
      <c r="H346" s="84" t="b">
        <v>0</v>
      </c>
      <c r="I346" s="84" t="b">
        <v>0</v>
      </c>
      <c r="J346" s="84" t="b">
        <v>0</v>
      </c>
      <c r="K346" s="84" t="b">
        <v>0</v>
      </c>
      <c r="L346" s="84" t="b">
        <v>0</v>
      </c>
    </row>
    <row r="347" spans="1:12" ht="15">
      <c r="A347" s="84" t="s">
        <v>3345</v>
      </c>
      <c r="B347" s="84" t="s">
        <v>3530</v>
      </c>
      <c r="C347" s="84">
        <v>2</v>
      </c>
      <c r="D347" s="123">
        <v>0.0015687930018269574</v>
      </c>
      <c r="E347" s="123">
        <v>2.6788824146707357</v>
      </c>
      <c r="F347" s="84" t="s">
        <v>3627</v>
      </c>
      <c r="G347" s="84" t="b">
        <v>0</v>
      </c>
      <c r="H347" s="84" t="b">
        <v>0</v>
      </c>
      <c r="I347" s="84" t="b">
        <v>0</v>
      </c>
      <c r="J347" s="84" t="b">
        <v>0</v>
      </c>
      <c r="K347" s="84" t="b">
        <v>0</v>
      </c>
      <c r="L347" s="84" t="b">
        <v>0</v>
      </c>
    </row>
    <row r="348" spans="1:12" ht="15">
      <c r="A348" s="84" t="s">
        <v>3530</v>
      </c>
      <c r="B348" s="84" t="s">
        <v>2886</v>
      </c>
      <c r="C348" s="84">
        <v>2</v>
      </c>
      <c r="D348" s="123">
        <v>0.0015687930018269574</v>
      </c>
      <c r="E348" s="123">
        <v>2.29867117295913</v>
      </c>
      <c r="F348" s="84" t="s">
        <v>3627</v>
      </c>
      <c r="G348" s="84" t="b">
        <v>0</v>
      </c>
      <c r="H348" s="84" t="b">
        <v>0</v>
      </c>
      <c r="I348" s="84" t="b">
        <v>0</v>
      </c>
      <c r="J348" s="84" t="b">
        <v>0</v>
      </c>
      <c r="K348" s="84" t="b">
        <v>0</v>
      </c>
      <c r="L348" s="84" t="b">
        <v>0</v>
      </c>
    </row>
    <row r="349" spans="1:12" ht="15">
      <c r="A349" s="84" t="s">
        <v>2886</v>
      </c>
      <c r="B349" s="84" t="s">
        <v>403</v>
      </c>
      <c r="C349" s="84">
        <v>2</v>
      </c>
      <c r="D349" s="123">
        <v>0.0015687930018269574</v>
      </c>
      <c r="E349" s="123">
        <v>2.17373243635083</v>
      </c>
      <c r="F349" s="84" t="s">
        <v>3627</v>
      </c>
      <c r="G349" s="84" t="b">
        <v>0</v>
      </c>
      <c r="H349" s="84" t="b">
        <v>0</v>
      </c>
      <c r="I349" s="84" t="b">
        <v>0</v>
      </c>
      <c r="J349" s="84" t="b">
        <v>0</v>
      </c>
      <c r="K349" s="84" t="b">
        <v>0</v>
      </c>
      <c r="L349" s="84" t="b">
        <v>0</v>
      </c>
    </row>
    <row r="350" spans="1:12" ht="15">
      <c r="A350" s="84" t="s">
        <v>393</v>
      </c>
      <c r="B350" s="84" t="s">
        <v>3309</v>
      </c>
      <c r="C350" s="84">
        <v>2</v>
      </c>
      <c r="D350" s="123">
        <v>0.0015687930018269574</v>
      </c>
      <c r="E350" s="123">
        <v>1.988686334642222</v>
      </c>
      <c r="F350" s="84" t="s">
        <v>3627</v>
      </c>
      <c r="G350" s="84" t="b">
        <v>0</v>
      </c>
      <c r="H350" s="84" t="b">
        <v>0</v>
      </c>
      <c r="I350" s="84" t="b">
        <v>0</v>
      </c>
      <c r="J350" s="84" t="b">
        <v>0</v>
      </c>
      <c r="K350" s="84" t="b">
        <v>0</v>
      </c>
      <c r="L350" s="84" t="b">
        <v>0</v>
      </c>
    </row>
    <row r="351" spans="1:12" ht="15">
      <c r="A351" s="84" t="s">
        <v>3385</v>
      </c>
      <c r="B351" s="84" t="s">
        <v>295</v>
      </c>
      <c r="C351" s="84">
        <v>2</v>
      </c>
      <c r="D351" s="123">
        <v>0.0015687930018269574</v>
      </c>
      <c r="E351" s="123">
        <v>2.775792427678792</v>
      </c>
      <c r="F351" s="84" t="s">
        <v>3627</v>
      </c>
      <c r="G351" s="84" t="b">
        <v>0</v>
      </c>
      <c r="H351" s="84" t="b">
        <v>0</v>
      </c>
      <c r="I351" s="84" t="b">
        <v>0</v>
      </c>
      <c r="J351" s="84" t="b">
        <v>0</v>
      </c>
      <c r="K351" s="84" t="b">
        <v>0</v>
      </c>
      <c r="L351" s="84" t="b">
        <v>0</v>
      </c>
    </row>
    <row r="352" spans="1:12" ht="15">
      <c r="A352" s="84" t="s">
        <v>295</v>
      </c>
      <c r="B352" s="84" t="s">
        <v>3443</v>
      </c>
      <c r="C352" s="84">
        <v>2</v>
      </c>
      <c r="D352" s="123">
        <v>0.0015687930018269574</v>
      </c>
      <c r="E352" s="123">
        <v>2.900731164287092</v>
      </c>
      <c r="F352" s="84" t="s">
        <v>3627</v>
      </c>
      <c r="G352" s="84" t="b">
        <v>0</v>
      </c>
      <c r="H352" s="84" t="b">
        <v>0</v>
      </c>
      <c r="I352" s="84" t="b">
        <v>0</v>
      </c>
      <c r="J352" s="84" t="b">
        <v>0</v>
      </c>
      <c r="K352" s="84" t="b">
        <v>0</v>
      </c>
      <c r="L352" s="84" t="b">
        <v>0</v>
      </c>
    </row>
    <row r="353" spans="1:12" ht="15">
      <c r="A353" s="84" t="s">
        <v>3534</v>
      </c>
      <c r="B353" s="84" t="s">
        <v>3535</v>
      </c>
      <c r="C353" s="84">
        <v>2</v>
      </c>
      <c r="D353" s="123">
        <v>0.0015687930018269574</v>
      </c>
      <c r="E353" s="123">
        <v>3.0768224233427732</v>
      </c>
      <c r="F353" s="84" t="s">
        <v>3627</v>
      </c>
      <c r="G353" s="84" t="b">
        <v>0</v>
      </c>
      <c r="H353" s="84" t="b">
        <v>0</v>
      </c>
      <c r="I353" s="84" t="b">
        <v>0</v>
      </c>
      <c r="J353" s="84" t="b">
        <v>0</v>
      </c>
      <c r="K353" s="84" t="b">
        <v>0</v>
      </c>
      <c r="L353" s="84" t="b">
        <v>0</v>
      </c>
    </row>
    <row r="354" spans="1:12" ht="15">
      <c r="A354" s="84" t="s">
        <v>3535</v>
      </c>
      <c r="B354" s="84" t="s">
        <v>3311</v>
      </c>
      <c r="C354" s="84">
        <v>2</v>
      </c>
      <c r="D354" s="123">
        <v>0.0015687930018269574</v>
      </c>
      <c r="E354" s="123">
        <v>2.5327543789924976</v>
      </c>
      <c r="F354" s="84" t="s">
        <v>3627</v>
      </c>
      <c r="G354" s="84" t="b">
        <v>0</v>
      </c>
      <c r="H354" s="84" t="b">
        <v>0</v>
      </c>
      <c r="I354" s="84" t="b">
        <v>0</v>
      </c>
      <c r="J354" s="84" t="b">
        <v>0</v>
      </c>
      <c r="K354" s="84" t="b">
        <v>0</v>
      </c>
      <c r="L354" s="84" t="b">
        <v>0</v>
      </c>
    </row>
    <row r="355" spans="1:12" ht="15">
      <c r="A355" s="84" t="s">
        <v>3311</v>
      </c>
      <c r="B355" s="84" t="s">
        <v>3536</v>
      </c>
      <c r="C355" s="84">
        <v>2</v>
      </c>
      <c r="D355" s="123">
        <v>0.0015687930018269574</v>
      </c>
      <c r="E355" s="123">
        <v>2.5327543789924976</v>
      </c>
      <c r="F355" s="84" t="s">
        <v>3627</v>
      </c>
      <c r="G355" s="84" t="b">
        <v>0</v>
      </c>
      <c r="H355" s="84" t="b">
        <v>0</v>
      </c>
      <c r="I355" s="84" t="b">
        <v>0</v>
      </c>
      <c r="J355" s="84" t="b">
        <v>0</v>
      </c>
      <c r="K355" s="84" t="b">
        <v>0</v>
      </c>
      <c r="L355" s="84" t="b">
        <v>0</v>
      </c>
    </row>
    <row r="356" spans="1:12" ht="15">
      <c r="A356" s="84" t="s">
        <v>3536</v>
      </c>
      <c r="B356" s="84" t="s">
        <v>3445</v>
      </c>
      <c r="C356" s="84">
        <v>2</v>
      </c>
      <c r="D356" s="123">
        <v>0.0015687930018269574</v>
      </c>
      <c r="E356" s="123">
        <v>2.900731164287092</v>
      </c>
      <c r="F356" s="84" t="s">
        <v>3627</v>
      </c>
      <c r="G356" s="84" t="b">
        <v>0</v>
      </c>
      <c r="H356" s="84" t="b">
        <v>0</v>
      </c>
      <c r="I356" s="84" t="b">
        <v>0</v>
      </c>
      <c r="J356" s="84" t="b">
        <v>0</v>
      </c>
      <c r="K356" s="84" t="b">
        <v>0</v>
      </c>
      <c r="L356" s="84" t="b">
        <v>0</v>
      </c>
    </row>
    <row r="357" spans="1:12" ht="15">
      <c r="A357" s="84" t="s">
        <v>3445</v>
      </c>
      <c r="B357" s="84" t="s">
        <v>3446</v>
      </c>
      <c r="C357" s="84">
        <v>2</v>
      </c>
      <c r="D357" s="123">
        <v>0.0015687930018269574</v>
      </c>
      <c r="E357" s="123">
        <v>2.724639905231411</v>
      </c>
      <c r="F357" s="84" t="s">
        <v>3627</v>
      </c>
      <c r="G357" s="84" t="b">
        <v>0</v>
      </c>
      <c r="H357" s="84" t="b">
        <v>0</v>
      </c>
      <c r="I357" s="84" t="b">
        <v>0</v>
      </c>
      <c r="J357" s="84" t="b">
        <v>0</v>
      </c>
      <c r="K357" s="84" t="b">
        <v>0</v>
      </c>
      <c r="L357" s="84" t="b">
        <v>0</v>
      </c>
    </row>
    <row r="358" spans="1:12" ht="15">
      <c r="A358" s="84" t="s">
        <v>3446</v>
      </c>
      <c r="B358" s="84" t="s">
        <v>244</v>
      </c>
      <c r="C358" s="84">
        <v>2</v>
      </c>
      <c r="D358" s="123">
        <v>0.0015687930018269574</v>
      </c>
      <c r="E358" s="123">
        <v>2.900731164287092</v>
      </c>
      <c r="F358" s="84" t="s">
        <v>3627</v>
      </c>
      <c r="G358" s="84" t="b">
        <v>0</v>
      </c>
      <c r="H358" s="84" t="b">
        <v>0</v>
      </c>
      <c r="I358" s="84" t="b">
        <v>0</v>
      </c>
      <c r="J358" s="84" t="b">
        <v>0</v>
      </c>
      <c r="K358" s="84" t="b">
        <v>0</v>
      </c>
      <c r="L358" s="84" t="b">
        <v>0</v>
      </c>
    </row>
    <row r="359" spans="1:12" ht="15">
      <c r="A359" s="84" t="s">
        <v>3320</v>
      </c>
      <c r="B359" s="84" t="s">
        <v>3537</v>
      </c>
      <c r="C359" s="84">
        <v>2</v>
      </c>
      <c r="D359" s="123">
        <v>0.0015687930018269574</v>
      </c>
      <c r="E359" s="123">
        <v>2.599701168623111</v>
      </c>
      <c r="F359" s="84" t="s">
        <v>3627</v>
      </c>
      <c r="G359" s="84" t="b">
        <v>0</v>
      </c>
      <c r="H359" s="84" t="b">
        <v>0</v>
      </c>
      <c r="I359" s="84" t="b">
        <v>0</v>
      </c>
      <c r="J359" s="84" t="b">
        <v>0</v>
      </c>
      <c r="K359" s="84" t="b">
        <v>0</v>
      </c>
      <c r="L359" s="84" t="b">
        <v>0</v>
      </c>
    </row>
    <row r="360" spans="1:12" ht="15">
      <c r="A360" s="84" t="s">
        <v>3537</v>
      </c>
      <c r="B360" s="84" t="s">
        <v>3538</v>
      </c>
      <c r="C360" s="84">
        <v>2</v>
      </c>
      <c r="D360" s="123">
        <v>0.0015687930018269574</v>
      </c>
      <c r="E360" s="123">
        <v>3.0768224233427732</v>
      </c>
      <c r="F360" s="84" t="s">
        <v>3627</v>
      </c>
      <c r="G360" s="84" t="b">
        <v>0</v>
      </c>
      <c r="H360" s="84" t="b">
        <v>0</v>
      </c>
      <c r="I360" s="84" t="b">
        <v>0</v>
      </c>
      <c r="J360" s="84" t="b">
        <v>0</v>
      </c>
      <c r="K360" s="84" t="b">
        <v>0</v>
      </c>
      <c r="L360" s="84" t="b">
        <v>0</v>
      </c>
    </row>
    <row r="361" spans="1:12" ht="15">
      <c r="A361" s="84" t="s">
        <v>3538</v>
      </c>
      <c r="B361" s="84" t="s">
        <v>3539</v>
      </c>
      <c r="C361" s="84">
        <v>2</v>
      </c>
      <c r="D361" s="123">
        <v>0.0015687930018269574</v>
      </c>
      <c r="E361" s="123">
        <v>3.0768224233427732</v>
      </c>
      <c r="F361" s="84" t="s">
        <v>3627</v>
      </c>
      <c r="G361" s="84" t="b">
        <v>0</v>
      </c>
      <c r="H361" s="84" t="b">
        <v>0</v>
      </c>
      <c r="I361" s="84" t="b">
        <v>0</v>
      </c>
      <c r="J361" s="84" t="b">
        <v>0</v>
      </c>
      <c r="K361" s="84" t="b">
        <v>0</v>
      </c>
      <c r="L361" s="84" t="b">
        <v>0</v>
      </c>
    </row>
    <row r="362" spans="1:12" ht="15">
      <c r="A362" s="84" t="s">
        <v>3539</v>
      </c>
      <c r="B362" s="84" t="s">
        <v>2879</v>
      </c>
      <c r="C362" s="84">
        <v>2</v>
      </c>
      <c r="D362" s="123">
        <v>0.0015687930018269574</v>
      </c>
      <c r="E362" s="123">
        <v>2.17373243635083</v>
      </c>
      <c r="F362" s="84" t="s">
        <v>3627</v>
      </c>
      <c r="G362" s="84" t="b">
        <v>0</v>
      </c>
      <c r="H362" s="84" t="b">
        <v>0</v>
      </c>
      <c r="I362" s="84" t="b">
        <v>0</v>
      </c>
      <c r="J362" s="84" t="b">
        <v>0</v>
      </c>
      <c r="K362" s="84" t="b">
        <v>0</v>
      </c>
      <c r="L362" s="84" t="b">
        <v>0</v>
      </c>
    </row>
    <row r="363" spans="1:12" ht="15">
      <c r="A363" s="84" t="s">
        <v>2879</v>
      </c>
      <c r="B363" s="84" t="s">
        <v>3323</v>
      </c>
      <c r="C363" s="84">
        <v>2</v>
      </c>
      <c r="D363" s="123">
        <v>0.0015687930018269574</v>
      </c>
      <c r="E363" s="123">
        <v>1.7757924276787922</v>
      </c>
      <c r="F363" s="84" t="s">
        <v>3627</v>
      </c>
      <c r="G363" s="84" t="b">
        <v>0</v>
      </c>
      <c r="H363" s="84" t="b">
        <v>0</v>
      </c>
      <c r="I363" s="84" t="b">
        <v>0</v>
      </c>
      <c r="J363" s="84" t="b">
        <v>0</v>
      </c>
      <c r="K363" s="84" t="b">
        <v>0</v>
      </c>
      <c r="L363" s="84" t="b">
        <v>0</v>
      </c>
    </row>
    <row r="364" spans="1:12" ht="15">
      <c r="A364" s="84" t="s">
        <v>3323</v>
      </c>
      <c r="B364" s="84" t="s">
        <v>3540</v>
      </c>
      <c r="C364" s="84">
        <v>2</v>
      </c>
      <c r="D364" s="123">
        <v>0.0015687930018269574</v>
      </c>
      <c r="E364" s="123">
        <v>2.599701168623111</v>
      </c>
      <c r="F364" s="84" t="s">
        <v>3627</v>
      </c>
      <c r="G364" s="84" t="b">
        <v>0</v>
      </c>
      <c r="H364" s="84" t="b">
        <v>0</v>
      </c>
      <c r="I364" s="84" t="b">
        <v>0</v>
      </c>
      <c r="J364" s="84" t="b">
        <v>0</v>
      </c>
      <c r="K364" s="84" t="b">
        <v>0</v>
      </c>
      <c r="L364" s="84" t="b">
        <v>0</v>
      </c>
    </row>
    <row r="365" spans="1:12" ht="15">
      <c r="A365" s="84" t="s">
        <v>3540</v>
      </c>
      <c r="B365" s="84" t="s">
        <v>3541</v>
      </c>
      <c r="C365" s="84">
        <v>2</v>
      </c>
      <c r="D365" s="123">
        <v>0.0015687930018269574</v>
      </c>
      <c r="E365" s="123">
        <v>3.0768224233427732</v>
      </c>
      <c r="F365" s="84" t="s">
        <v>3627</v>
      </c>
      <c r="G365" s="84" t="b">
        <v>0</v>
      </c>
      <c r="H365" s="84" t="b">
        <v>0</v>
      </c>
      <c r="I365" s="84" t="b">
        <v>0</v>
      </c>
      <c r="J365" s="84" t="b">
        <v>0</v>
      </c>
      <c r="K365" s="84" t="b">
        <v>0</v>
      </c>
      <c r="L365" s="84" t="b">
        <v>0</v>
      </c>
    </row>
    <row r="366" spans="1:12" ht="15">
      <c r="A366" s="84" t="s">
        <v>3541</v>
      </c>
      <c r="B366" s="84" t="s">
        <v>3542</v>
      </c>
      <c r="C366" s="84">
        <v>2</v>
      </c>
      <c r="D366" s="123">
        <v>0.0015687930018269574</v>
      </c>
      <c r="E366" s="123">
        <v>3.0768224233427732</v>
      </c>
      <c r="F366" s="84" t="s">
        <v>3627</v>
      </c>
      <c r="G366" s="84" t="b">
        <v>0</v>
      </c>
      <c r="H366" s="84" t="b">
        <v>0</v>
      </c>
      <c r="I366" s="84" t="b">
        <v>0</v>
      </c>
      <c r="J366" s="84" t="b">
        <v>0</v>
      </c>
      <c r="K366" s="84" t="b">
        <v>0</v>
      </c>
      <c r="L366" s="84" t="b">
        <v>0</v>
      </c>
    </row>
    <row r="367" spans="1:12" ht="15">
      <c r="A367" s="84" t="s">
        <v>3542</v>
      </c>
      <c r="B367" s="84" t="s">
        <v>3283</v>
      </c>
      <c r="C367" s="84">
        <v>2</v>
      </c>
      <c r="D367" s="123">
        <v>0.0015687930018269574</v>
      </c>
      <c r="E367" s="123">
        <v>2.2317243833285163</v>
      </c>
      <c r="F367" s="84" t="s">
        <v>3627</v>
      </c>
      <c r="G367" s="84" t="b">
        <v>0</v>
      </c>
      <c r="H367" s="84" t="b">
        <v>0</v>
      </c>
      <c r="I367" s="84" t="b">
        <v>0</v>
      </c>
      <c r="J367" s="84" t="b">
        <v>0</v>
      </c>
      <c r="K367" s="84" t="b">
        <v>0</v>
      </c>
      <c r="L367" s="84" t="b">
        <v>0</v>
      </c>
    </row>
    <row r="368" spans="1:12" ht="15">
      <c r="A368" s="84" t="s">
        <v>3300</v>
      </c>
      <c r="B368" s="84" t="s">
        <v>3543</v>
      </c>
      <c r="C368" s="84">
        <v>2</v>
      </c>
      <c r="D368" s="123">
        <v>0.0015687930018269574</v>
      </c>
      <c r="E368" s="123">
        <v>2.474762432014811</v>
      </c>
      <c r="F368" s="84" t="s">
        <v>3627</v>
      </c>
      <c r="G368" s="84" t="b">
        <v>0</v>
      </c>
      <c r="H368" s="84" t="b">
        <v>0</v>
      </c>
      <c r="I368" s="84" t="b">
        <v>0</v>
      </c>
      <c r="J368" s="84" t="b">
        <v>0</v>
      </c>
      <c r="K368" s="84" t="b">
        <v>0</v>
      </c>
      <c r="L368" s="84" t="b">
        <v>0</v>
      </c>
    </row>
    <row r="369" spans="1:12" ht="15">
      <c r="A369" s="84" t="s">
        <v>3387</v>
      </c>
      <c r="B369" s="84" t="s">
        <v>3312</v>
      </c>
      <c r="C369" s="84">
        <v>2</v>
      </c>
      <c r="D369" s="123">
        <v>0.0015687930018269574</v>
      </c>
      <c r="E369" s="123">
        <v>2.2317243833285163</v>
      </c>
      <c r="F369" s="84" t="s">
        <v>3627</v>
      </c>
      <c r="G369" s="84" t="b">
        <v>0</v>
      </c>
      <c r="H369" s="84" t="b">
        <v>0</v>
      </c>
      <c r="I369" s="84" t="b">
        <v>0</v>
      </c>
      <c r="J369" s="84" t="b">
        <v>0</v>
      </c>
      <c r="K369" s="84" t="b">
        <v>0</v>
      </c>
      <c r="L369" s="84" t="b">
        <v>0</v>
      </c>
    </row>
    <row r="370" spans="1:12" ht="15">
      <c r="A370" s="84" t="s">
        <v>3312</v>
      </c>
      <c r="B370" s="84" t="s">
        <v>3544</v>
      </c>
      <c r="C370" s="84">
        <v>2</v>
      </c>
      <c r="D370" s="123">
        <v>0.0015687930018269574</v>
      </c>
      <c r="E370" s="123">
        <v>2.5327543789924976</v>
      </c>
      <c r="F370" s="84" t="s">
        <v>3627</v>
      </c>
      <c r="G370" s="84" t="b">
        <v>0</v>
      </c>
      <c r="H370" s="84" t="b">
        <v>0</v>
      </c>
      <c r="I370" s="84" t="b">
        <v>0</v>
      </c>
      <c r="J370" s="84" t="b">
        <v>1</v>
      </c>
      <c r="K370" s="84" t="b">
        <v>0</v>
      </c>
      <c r="L370" s="84" t="b">
        <v>0</v>
      </c>
    </row>
    <row r="371" spans="1:12" ht="15">
      <c r="A371" s="84" t="s">
        <v>3544</v>
      </c>
      <c r="B371" s="84" t="s">
        <v>3447</v>
      </c>
      <c r="C371" s="84">
        <v>2</v>
      </c>
      <c r="D371" s="123">
        <v>0.0015687930018269574</v>
      </c>
      <c r="E371" s="123">
        <v>2.900731164287092</v>
      </c>
      <c r="F371" s="84" t="s">
        <v>3627</v>
      </c>
      <c r="G371" s="84" t="b">
        <v>1</v>
      </c>
      <c r="H371" s="84" t="b">
        <v>0</v>
      </c>
      <c r="I371" s="84" t="b">
        <v>0</v>
      </c>
      <c r="J371" s="84" t="b">
        <v>0</v>
      </c>
      <c r="K371" s="84" t="b">
        <v>0</v>
      </c>
      <c r="L371" s="84" t="b">
        <v>0</v>
      </c>
    </row>
    <row r="372" spans="1:12" ht="15">
      <c r="A372" s="84" t="s">
        <v>3447</v>
      </c>
      <c r="B372" s="84" t="s">
        <v>3349</v>
      </c>
      <c r="C372" s="84">
        <v>2</v>
      </c>
      <c r="D372" s="123">
        <v>0.0015687930018269574</v>
      </c>
      <c r="E372" s="123">
        <v>2.5027911556150544</v>
      </c>
      <c r="F372" s="84" t="s">
        <v>3627</v>
      </c>
      <c r="G372" s="84" t="b">
        <v>0</v>
      </c>
      <c r="H372" s="84" t="b">
        <v>0</v>
      </c>
      <c r="I372" s="84" t="b">
        <v>0</v>
      </c>
      <c r="J372" s="84" t="b">
        <v>0</v>
      </c>
      <c r="K372" s="84" t="b">
        <v>0</v>
      </c>
      <c r="L372" s="84" t="b">
        <v>0</v>
      </c>
    </row>
    <row r="373" spans="1:12" ht="15">
      <c r="A373" s="84" t="s">
        <v>3349</v>
      </c>
      <c r="B373" s="84" t="s">
        <v>3545</v>
      </c>
      <c r="C373" s="84">
        <v>2</v>
      </c>
      <c r="D373" s="123">
        <v>0.0015687930018269574</v>
      </c>
      <c r="E373" s="123">
        <v>2.6788824146707357</v>
      </c>
      <c r="F373" s="84" t="s">
        <v>3627</v>
      </c>
      <c r="G373" s="84" t="b">
        <v>0</v>
      </c>
      <c r="H373" s="84" t="b">
        <v>0</v>
      </c>
      <c r="I373" s="84" t="b">
        <v>0</v>
      </c>
      <c r="J373" s="84" t="b">
        <v>0</v>
      </c>
      <c r="K373" s="84" t="b">
        <v>0</v>
      </c>
      <c r="L373" s="84" t="b">
        <v>0</v>
      </c>
    </row>
    <row r="374" spans="1:12" ht="15">
      <c r="A374" s="84" t="s">
        <v>3545</v>
      </c>
      <c r="B374" s="84" t="s">
        <v>3546</v>
      </c>
      <c r="C374" s="84">
        <v>2</v>
      </c>
      <c r="D374" s="123">
        <v>0.0015687930018269574</v>
      </c>
      <c r="E374" s="123">
        <v>3.0768224233427732</v>
      </c>
      <c r="F374" s="84" t="s">
        <v>3627</v>
      </c>
      <c r="G374" s="84" t="b">
        <v>0</v>
      </c>
      <c r="H374" s="84" t="b">
        <v>0</v>
      </c>
      <c r="I374" s="84" t="b">
        <v>0</v>
      </c>
      <c r="J374" s="84" t="b">
        <v>0</v>
      </c>
      <c r="K374" s="84" t="b">
        <v>0</v>
      </c>
      <c r="L374" s="84" t="b">
        <v>0</v>
      </c>
    </row>
    <row r="375" spans="1:12" ht="15">
      <c r="A375" s="84" t="s">
        <v>3546</v>
      </c>
      <c r="B375" s="84" t="s">
        <v>3547</v>
      </c>
      <c r="C375" s="84">
        <v>2</v>
      </c>
      <c r="D375" s="123">
        <v>0.0015687930018269574</v>
      </c>
      <c r="E375" s="123">
        <v>3.0768224233427732</v>
      </c>
      <c r="F375" s="84" t="s">
        <v>3627</v>
      </c>
      <c r="G375" s="84" t="b">
        <v>0</v>
      </c>
      <c r="H375" s="84" t="b">
        <v>0</v>
      </c>
      <c r="I375" s="84" t="b">
        <v>0</v>
      </c>
      <c r="J375" s="84" t="b">
        <v>0</v>
      </c>
      <c r="K375" s="84" t="b">
        <v>0</v>
      </c>
      <c r="L375" s="84" t="b">
        <v>0</v>
      </c>
    </row>
    <row r="376" spans="1:12" ht="15">
      <c r="A376" s="84" t="s">
        <v>3547</v>
      </c>
      <c r="B376" s="84" t="s">
        <v>3548</v>
      </c>
      <c r="C376" s="84">
        <v>2</v>
      </c>
      <c r="D376" s="123">
        <v>0.0015687930018269574</v>
      </c>
      <c r="E376" s="123">
        <v>3.0768224233427732</v>
      </c>
      <c r="F376" s="84" t="s">
        <v>3627</v>
      </c>
      <c r="G376" s="84" t="b">
        <v>0</v>
      </c>
      <c r="H376" s="84" t="b">
        <v>0</v>
      </c>
      <c r="I376" s="84" t="b">
        <v>0</v>
      </c>
      <c r="J376" s="84" t="b">
        <v>0</v>
      </c>
      <c r="K376" s="84" t="b">
        <v>0</v>
      </c>
      <c r="L376" s="84" t="b">
        <v>0</v>
      </c>
    </row>
    <row r="377" spans="1:12" ht="15">
      <c r="A377" s="84" t="s">
        <v>3548</v>
      </c>
      <c r="B377" s="84" t="s">
        <v>396</v>
      </c>
      <c r="C377" s="84">
        <v>2</v>
      </c>
      <c r="D377" s="123">
        <v>0.0015687930018269574</v>
      </c>
      <c r="E377" s="123">
        <v>3.0768224233427732</v>
      </c>
      <c r="F377" s="84" t="s">
        <v>3627</v>
      </c>
      <c r="G377" s="84" t="b">
        <v>0</v>
      </c>
      <c r="H377" s="84" t="b">
        <v>0</v>
      </c>
      <c r="I377" s="84" t="b">
        <v>0</v>
      </c>
      <c r="J377" s="84" t="b">
        <v>0</v>
      </c>
      <c r="K377" s="84" t="b">
        <v>0</v>
      </c>
      <c r="L377" s="84" t="b">
        <v>0</v>
      </c>
    </row>
    <row r="378" spans="1:12" ht="15">
      <c r="A378" s="84" t="s">
        <v>3549</v>
      </c>
      <c r="B378" s="84" t="s">
        <v>3298</v>
      </c>
      <c r="C378" s="84">
        <v>2</v>
      </c>
      <c r="D378" s="123">
        <v>0.0015687930018269574</v>
      </c>
      <c r="E378" s="123">
        <v>2.5327543789924976</v>
      </c>
      <c r="F378" s="84" t="s">
        <v>3627</v>
      </c>
      <c r="G378" s="84" t="b">
        <v>0</v>
      </c>
      <c r="H378" s="84" t="b">
        <v>0</v>
      </c>
      <c r="I378" s="84" t="b">
        <v>0</v>
      </c>
      <c r="J378" s="84" t="b">
        <v>1</v>
      </c>
      <c r="K378" s="84" t="b">
        <v>0</v>
      </c>
      <c r="L378" s="84" t="b">
        <v>0</v>
      </c>
    </row>
    <row r="379" spans="1:12" ht="15">
      <c r="A379" s="84" t="s">
        <v>3298</v>
      </c>
      <c r="B379" s="84" t="s">
        <v>3550</v>
      </c>
      <c r="C379" s="84">
        <v>2</v>
      </c>
      <c r="D379" s="123">
        <v>0.0015687930018269574</v>
      </c>
      <c r="E379" s="123">
        <v>2.4236099095674297</v>
      </c>
      <c r="F379" s="84" t="s">
        <v>3627</v>
      </c>
      <c r="G379" s="84" t="b">
        <v>1</v>
      </c>
      <c r="H379" s="84" t="b">
        <v>0</v>
      </c>
      <c r="I379" s="84" t="b">
        <v>0</v>
      </c>
      <c r="J379" s="84" t="b">
        <v>0</v>
      </c>
      <c r="K379" s="84" t="b">
        <v>0</v>
      </c>
      <c r="L379" s="84" t="b">
        <v>0</v>
      </c>
    </row>
    <row r="380" spans="1:12" ht="15">
      <c r="A380" s="84" t="s">
        <v>3550</v>
      </c>
      <c r="B380" s="84" t="s">
        <v>3551</v>
      </c>
      <c r="C380" s="84">
        <v>2</v>
      </c>
      <c r="D380" s="123">
        <v>0.0015687930018269574</v>
      </c>
      <c r="E380" s="123">
        <v>3.0768224233427732</v>
      </c>
      <c r="F380" s="84" t="s">
        <v>3627</v>
      </c>
      <c r="G380" s="84" t="b">
        <v>0</v>
      </c>
      <c r="H380" s="84" t="b">
        <v>0</v>
      </c>
      <c r="I380" s="84" t="b">
        <v>0</v>
      </c>
      <c r="J380" s="84" t="b">
        <v>0</v>
      </c>
      <c r="K380" s="84" t="b">
        <v>0</v>
      </c>
      <c r="L380" s="84" t="b">
        <v>0</v>
      </c>
    </row>
    <row r="381" spans="1:12" ht="15">
      <c r="A381" s="84" t="s">
        <v>3551</v>
      </c>
      <c r="B381" s="84" t="s">
        <v>2875</v>
      </c>
      <c r="C381" s="84">
        <v>2</v>
      </c>
      <c r="D381" s="123">
        <v>0.0015687930018269574</v>
      </c>
      <c r="E381" s="123">
        <v>1.558308483464886</v>
      </c>
      <c r="F381" s="84" t="s">
        <v>3627</v>
      </c>
      <c r="G381" s="84" t="b">
        <v>0</v>
      </c>
      <c r="H381" s="84" t="b">
        <v>0</v>
      </c>
      <c r="I381" s="84" t="b">
        <v>0</v>
      </c>
      <c r="J381" s="84" t="b">
        <v>0</v>
      </c>
      <c r="K381" s="84" t="b">
        <v>0</v>
      </c>
      <c r="L381" s="84" t="b">
        <v>0</v>
      </c>
    </row>
    <row r="382" spans="1:12" ht="15">
      <c r="A382" s="84" t="s">
        <v>2875</v>
      </c>
      <c r="B382" s="84" t="s">
        <v>3552</v>
      </c>
      <c r="C382" s="84">
        <v>2</v>
      </c>
      <c r="D382" s="123">
        <v>0.0015687930018269574</v>
      </c>
      <c r="E382" s="123">
        <v>1.558308483464886</v>
      </c>
      <c r="F382" s="84" t="s">
        <v>3627</v>
      </c>
      <c r="G382" s="84" t="b">
        <v>0</v>
      </c>
      <c r="H382" s="84" t="b">
        <v>0</v>
      </c>
      <c r="I382" s="84" t="b">
        <v>0</v>
      </c>
      <c r="J382" s="84" t="b">
        <v>0</v>
      </c>
      <c r="K382" s="84" t="b">
        <v>0</v>
      </c>
      <c r="L382" s="84" t="b">
        <v>0</v>
      </c>
    </row>
    <row r="383" spans="1:12" ht="15">
      <c r="A383" s="84" t="s">
        <v>3552</v>
      </c>
      <c r="B383" s="84" t="s">
        <v>3416</v>
      </c>
      <c r="C383" s="84">
        <v>2</v>
      </c>
      <c r="D383" s="123">
        <v>0.0015687930018269574</v>
      </c>
      <c r="E383" s="123">
        <v>2.900731164287092</v>
      </c>
      <c r="F383" s="84" t="s">
        <v>3627</v>
      </c>
      <c r="G383" s="84" t="b">
        <v>0</v>
      </c>
      <c r="H383" s="84" t="b">
        <v>0</v>
      </c>
      <c r="I383" s="84" t="b">
        <v>0</v>
      </c>
      <c r="J383" s="84" t="b">
        <v>0</v>
      </c>
      <c r="K383" s="84" t="b">
        <v>0</v>
      </c>
      <c r="L383" s="84" t="b">
        <v>0</v>
      </c>
    </row>
    <row r="384" spans="1:12" ht="15">
      <c r="A384" s="84" t="s">
        <v>3416</v>
      </c>
      <c r="B384" s="84" t="s">
        <v>3392</v>
      </c>
      <c r="C384" s="84">
        <v>2</v>
      </c>
      <c r="D384" s="123">
        <v>0.0015687930018269574</v>
      </c>
      <c r="E384" s="123">
        <v>2.724639905231411</v>
      </c>
      <c r="F384" s="84" t="s">
        <v>3627</v>
      </c>
      <c r="G384" s="84" t="b">
        <v>0</v>
      </c>
      <c r="H384" s="84" t="b">
        <v>0</v>
      </c>
      <c r="I384" s="84" t="b">
        <v>0</v>
      </c>
      <c r="J384" s="84" t="b">
        <v>0</v>
      </c>
      <c r="K384" s="84" t="b">
        <v>0</v>
      </c>
      <c r="L384" s="84" t="b">
        <v>0</v>
      </c>
    </row>
    <row r="385" spans="1:12" ht="15">
      <c r="A385" s="84" t="s">
        <v>3294</v>
      </c>
      <c r="B385" s="84" t="s">
        <v>3553</v>
      </c>
      <c r="C385" s="84">
        <v>2</v>
      </c>
      <c r="D385" s="123">
        <v>0.0015687930018269574</v>
      </c>
      <c r="E385" s="123">
        <v>2.3364597338485296</v>
      </c>
      <c r="F385" s="84" t="s">
        <v>3627</v>
      </c>
      <c r="G385" s="84" t="b">
        <v>0</v>
      </c>
      <c r="H385" s="84" t="b">
        <v>0</v>
      </c>
      <c r="I385" s="84" t="b">
        <v>0</v>
      </c>
      <c r="J385" s="84" t="b">
        <v>0</v>
      </c>
      <c r="K385" s="84" t="b">
        <v>0</v>
      </c>
      <c r="L385" s="84" t="b">
        <v>0</v>
      </c>
    </row>
    <row r="386" spans="1:12" ht="15">
      <c r="A386" s="84" t="s">
        <v>3553</v>
      </c>
      <c r="B386" s="84" t="s">
        <v>3354</v>
      </c>
      <c r="C386" s="84">
        <v>2</v>
      </c>
      <c r="D386" s="123">
        <v>0.0015687930018269574</v>
      </c>
      <c r="E386" s="123">
        <v>2.6788824146707357</v>
      </c>
      <c r="F386" s="84" t="s">
        <v>3627</v>
      </c>
      <c r="G386" s="84" t="b">
        <v>0</v>
      </c>
      <c r="H386" s="84" t="b">
        <v>0</v>
      </c>
      <c r="I386" s="84" t="b">
        <v>0</v>
      </c>
      <c r="J386" s="84" t="b">
        <v>0</v>
      </c>
      <c r="K386" s="84" t="b">
        <v>0</v>
      </c>
      <c r="L386" s="84" t="b">
        <v>0</v>
      </c>
    </row>
    <row r="387" spans="1:12" ht="15">
      <c r="A387" s="84" t="s">
        <v>3284</v>
      </c>
      <c r="B387" s="84" t="s">
        <v>3283</v>
      </c>
      <c r="C387" s="84">
        <v>2</v>
      </c>
      <c r="D387" s="123">
        <v>0.0015687930018269574</v>
      </c>
      <c r="E387" s="123">
        <v>1.4188110266856608</v>
      </c>
      <c r="F387" s="84" t="s">
        <v>3627</v>
      </c>
      <c r="G387" s="84" t="b">
        <v>0</v>
      </c>
      <c r="H387" s="84" t="b">
        <v>0</v>
      </c>
      <c r="I387" s="84" t="b">
        <v>0</v>
      </c>
      <c r="J387" s="84" t="b">
        <v>0</v>
      </c>
      <c r="K387" s="84" t="b">
        <v>0</v>
      </c>
      <c r="L387" s="84" t="b">
        <v>0</v>
      </c>
    </row>
    <row r="388" spans="1:12" ht="15">
      <c r="A388" s="84" t="s">
        <v>292</v>
      </c>
      <c r="B388" s="84" t="s">
        <v>305</v>
      </c>
      <c r="C388" s="84">
        <v>2</v>
      </c>
      <c r="D388" s="123">
        <v>0.0015687930018269574</v>
      </c>
      <c r="E388" s="123">
        <v>0.9513411576421793</v>
      </c>
      <c r="F388" s="84" t="s">
        <v>3627</v>
      </c>
      <c r="G388" s="84" t="b">
        <v>0</v>
      </c>
      <c r="H388" s="84" t="b">
        <v>0</v>
      </c>
      <c r="I388" s="84" t="b">
        <v>0</v>
      </c>
      <c r="J388" s="84" t="b">
        <v>0</v>
      </c>
      <c r="K388" s="84" t="b">
        <v>0</v>
      </c>
      <c r="L388" s="84" t="b">
        <v>0</v>
      </c>
    </row>
    <row r="389" spans="1:12" ht="15">
      <c r="A389" s="84" t="s">
        <v>355</v>
      </c>
      <c r="B389" s="84" t="s">
        <v>3309</v>
      </c>
      <c r="C389" s="84">
        <v>2</v>
      </c>
      <c r="D389" s="123">
        <v>0.0015687930018269574</v>
      </c>
      <c r="E389" s="123">
        <v>2.2317243833285163</v>
      </c>
      <c r="F389" s="84" t="s">
        <v>3627</v>
      </c>
      <c r="G389" s="84" t="b">
        <v>0</v>
      </c>
      <c r="H389" s="84" t="b">
        <v>0</v>
      </c>
      <c r="I389" s="84" t="b">
        <v>0</v>
      </c>
      <c r="J389" s="84" t="b">
        <v>0</v>
      </c>
      <c r="K389" s="84" t="b">
        <v>0</v>
      </c>
      <c r="L389" s="84" t="b">
        <v>0</v>
      </c>
    </row>
    <row r="390" spans="1:12" ht="15">
      <c r="A390" s="84" t="s">
        <v>3385</v>
      </c>
      <c r="B390" s="84" t="s">
        <v>3555</v>
      </c>
      <c r="C390" s="84">
        <v>2</v>
      </c>
      <c r="D390" s="123">
        <v>0.0015687930018269574</v>
      </c>
      <c r="E390" s="123">
        <v>2.775792427678792</v>
      </c>
      <c r="F390" s="84" t="s">
        <v>3627</v>
      </c>
      <c r="G390" s="84" t="b">
        <v>0</v>
      </c>
      <c r="H390" s="84" t="b">
        <v>0</v>
      </c>
      <c r="I390" s="84" t="b">
        <v>0</v>
      </c>
      <c r="J390" s="84" t="b">
        <v>0</v>
      </c>
      <c r="K390" s="84" t="b">
        <v>0</v>
      </c>
      <c r="L390" s="84" t="b">
        <v>0</v>
      </c>
    </row>
    <row r="391" spans="1:12" ht="15">
      <c r="A391" s="84" t="s">
        <v>3451</v>
      </c>
      <c r="B391" s="84" t="s">
        <v>3556</v>
      </c>
      <c r="C391" s="84">
        <v>2</v>
      </c>
      <c r="D391" s="123">
        <v>0.0015687930018269574</v>
      </c>
      <c r="E391" s="123">
        <v>2.900731164287092</v>
      </c>
      <c r="F391" s="84" t="s">
        <v>3627</v>
      </c>
      <c r="G391" s="84" t="b">
        <v>0</v>
      </c>
      <c r="H391" s="84" t="b">
        <v>0</v>
      </c>
      <c r="I391" s="84" t="b">
        <v>0</v>
      </c>
      <c r="J391" s="84" t="b">
        <v>0</v>
      </c>
      <c r="K391" s="84" t="b">
        <v>0</v>
      </c>
      <c r="L391" s="84" t="b">
        <v>0</v>
      </c>
    </row>
    <row r="392" spans="1:12" ht="15">
      <c r="A392" s="84" t="s">
        <v>3300</v>
      </c>
      <c r="B392" s="84" t="s">
        <v>3557</v>
      </c>
      <c r="C392" s="84">
        <v>2</v>
      </c>
      <c r="D392" s="123">
        <v>0.0015687930018269574</v>
      </c>
      <c r="E392" s="123">
        <v>2.474762432014811</v>
      </c>
      <c r="F392" s="84" t="s">
        <v>3627</v>
      </c>
      <c r="G392" s="84" t="b">
        <v>0</v>
      </c>
      <c r="H392" s="84" t="b">
        <v>0</v>
      </c>
      <c r="I392" s="84" t="b">
        <v>0</v>
      </c>
      <c r="J392" s="84" t="b">
        <v>0</v>
      </c>
      <c r="K392" s="84" t="b">
        <v>0</v>
      </c>
      <c r="L392" s="84" t="b">
        <v>0</v>
      </c>
    </row>
    <row r="393" spans="1:12" ht="15">
      <c r="A393" s="84" t="s">
        <v>3557</v>
      </c>
      <c r="B393" s="84" t="s">
        <v>3052</v>
      </c>
      <c r="C393" s="84">
        <v>2</v>
      </c>
      <c r="D393" s="123">
        <v>0.0015687930018269574</v>
      </c>
      <c r="E393" s="123">
        <v>3.0768224233427732</v>
      </c>
      <c r="F393" s="84" t="s">
        <v>3627</v>
      </c>
      <c r="G393" s="84" t="b">
        <v>0</v>
      </c>
      <c r="H393" s="84" t="b">
        <v>0</v>
      </c>
      <c r="I393" s="84" t="b">
        <v>0</v>
      </c>
      <c r="J393" s="84" t="b">
        <v>0</v>
      </c>
      <c r="K393" s="84" t="b">
        <v>0</v>
      </c>
      <c r="L393" s="84" t="b">
        <v>0</v>
      </c>
    </row>
    <row r="394" spans="1:12" ht="15">
      <c r="A394" s="84" t="s">
        <v>3052</v>
      </c>
      <c r="B394" s="84" t="s">
        <v>3452</v>
      </c>
      <c r="C394" s="84">
        <v>2</v>
      </c>
      <c r="D394" s="123">
        <v>0.0015687930018269574</v>
      </c>
      <c r="E394" s="123">
        <v>2.900731164287092</v>
      </c>
      <c r="F394" s="84" t="s">
        <v>3627</v>
      </c>
      <c r="G394" s="84" t="b">
        <v>0</v>
      </c>
      <c r="H394" s="84" t="b">
        <v>0</v>
      </c>
      <c r="I394" s="84" t="b">
        <v>0</v>
      </c>
      <c r="J394" s="84" t="b">
        <v>0</v>
      </c>
      <c r="K394" s="84" t="b">
        <v>0</v>
      </c>
      <c r="L394" s="84" t="b">
        <v>0</v>
      </c>
    </row>
    <row r="395" spans="1:12" ht="15">
      <c r="A395" s="84" t="s">
        <v>2883</v>
      </c>
      <c r="B395" s="84" t="s">
        <v>2885</v>
      </c>
      <c r="C395" s="84">
        <v>2</v>
      </c>
      <c r="D395" s="123">
        <v>0.0015687930018269574</v>
      </c>
      <c r="E395" s="123">
        <v>1.3822172244092046</v>
      </c>
      <c r="F395" s="84" t="s">
        <v>3627</v>
      </c>
      <c r="G395" s="84" t="b">
        <v>0</v>
      </c>
      <c r="H395" s="84" t="b">
        <v>0</v>
      </c>
      <c r="I395" s="84" t="b">
        <v>0</v>
      </c>
      <c r="J395" s="84" t="b">
        <v>0</v>
      </c>
      <c r="K395" s="84" t="b">
        <v>0</v>
      </c>
      <c r="L395" s="84" t="b">
        <v>0</v>
      </c>
    </row>
    <row r="396" spans="1:12" ht="15">
      <c r="A396" s="84" t="s">
        <v>3558</v>
      </c>
      <c r="B396" s="84" t="s">
        <v>292</v>
      </c>
      <c r="C396" s="84">
        <v>2</v>
      </c>
      <c r="D396" s="123">
        <v>0.0015687930018269574</v>
      </c>
      <c r="E396" s="123">
        <v>1.2475186505117486</v>
      </c>
      <c r="F396" s="84" t="s">
        <v>3627</v>
      </c>
      <c r="G396" s="84" t="b">
        <v>0</v>
      </c>
      <c r="H396" s="84" t="b">
        <v>0</v>
      </c>
      <c r="I396" s="84" t="b">
        <v>0</v>
      </c>
      <c r="J396" s="84" t="b">
        <v>0</v>
      </c>
      <c r="K396" s="84" t="b">
        <v>0</v>
      </c>
      <c r="L396" s="84" t="b">
        <v>0</v>
      </c>
    </row>
    <row r="397" spans="1:12" ht="15">
      <c r="A397" s="84" t="s">
        <v>292</v>
      </c>
      <c r="B397" s="84" t="s">
        <v>3299</v>
      </c>
      <c r="C397" s="84">
        <v>2</v>
      </c>
      <c r="D397" s="123">
        <v>0.0015687930018269574</v>
      </c>
      <c r="E397" s="123">
        <v>0.7752498985864981</v>
      </c>
      <c r="F397" s="84" t="s">
        <v>3627</v>
      </c>
      <c r="G397" s="84" t="b">
        <v>0</v>
      </c>
      <c r="H397" s="84" t="b">
        <v>0</v>
      </c>
      <c r="I397" s="84" t="b">
        <v>0</v>
      </c>
      <c r="J397" s="84" t="b">
        <v>0</v>
      </c>
      <c r="K397" s="84" t="b">
        <v>0</v>
      </c>
      <c r="L397" s="84" t="b">
        <v>0</v>
      </c>
    </row>
    <row r="398" spans="1:12" ht="15">
      <c r="A398" s="84" t="s">
        <v>3299</v>
      </c>
      <c r="B398" s="84" t="s">
        <v>3349</v>
      </c>
      <c r="C398" s="84">
        <v>2</v>
      </c>
      <c r="D398" s="123">
        <v>0.0015687930018269574</v>
      </c>
      <c r="E398" s="123">
        <v>2.0256699008953922</v>
      </c>
      <c r="F398" s="84" t="s">
        <v>3627</v>
      </c>
      <c r="G398" s="84" t="b">
        <v>0</v>
      </c>
      <c r="H398" s="84" t="b">
        <v>0</v>
      </c>
      <c r="I398" s="84" t="b">
        <v>0</v>
      </c>
      <c r="J398" s="84" t="b">
        <v>0</v>
      </c>
      <c r="K398" s="84" t="b">
        <v>0</v>
      </c>
      <c r="L398" s="84" t="b">
        <v>0</v>
      </c>
    </row>
    <row r="399" spans="1:12" ht="15">
      <c r="A399" s="84" t="s">
        <v>3349</v>
      </c>
      <c r="B399" s="84" t="s">
        <v>3559</v>
      </c>
      <c r="C399" s="84">
        <v>2</v>
      </c>
      <c r="D399" s="123">
        <v>0.0015687930018269574</v>
      </c>
      <c r="E399" s="123">
        <v>2.6788824146707357</v>
      </c>
      <c r="F399" s="84" t="s">
        <v>3627</v>
      </c>
      <c r="G399" s="84" t="b">
        <v>0</v>
      </c>
      <c r="H399" s="84" t="b">
        <v>0</v>
      </c>
      <c r="I399" s="84" t="b">
        <v>0</v>
      </c>
      <c r="J399" s="84" t="b">
        <v>0</v>
      </c>
      <c r="K399" s="84" t="b">
        <v>0</v>
      </c>
      <c r="L399" s="84" t="b">
        <v>0</v>
      </c>
    </row>
    <row r="400" spans="1:12" ht="15">
      <c r="A400" s="84" t="s">
        <v>3559</v>
      </c>
      <c r="B400" s="84" t="s">
        <v>3560</v>
      </c>
      <c r="C400" s="84">
        <v>2</v>
      </c>
      <c r="D400" s="123">
        <v>0.0015687930018269574</v>
      </c>
      <c r="E400" s="123">
        <v>3.0768224233427732</v>
      </c>
      <c r="F400" s="84" t="s">
        <v>3627</v>
      </c>
      <c r="G400" s="84" t="b">
        <v>0</v>
      </c>
      <c r="H400" s="84" t="b">
        <v>0</v>
      </c>
      <c r="I400" s="84" t="b">
        <v>0</v>
      </c>
      <c r="J400" s="84" t="b">
        <v>0</v>
      </c>
      <c r="K400" s="84" t="b">
        <v>0</v>
      </c>
      <c r="L400" s="84" t="b">
        <v>0</v>
      </c>
    </row>
    <row r="401" spans="1:12" ht="15">
      <c r="A401" s="84" t="s">
        <v>3560</v>
      </c>
      <c r="B401" s="84" t="s">
        <v>3303</v>
      </c>
      <c r="C401" s="84">
        <v>2</v>
      </c>
      <c r="D401" s="123">
        <v>0.0015687930018269574</v>
      </c>
      <c r="E401" s="123">
        <v>2.474762432014811</v>
      </c>
      <c r="F401" s="84" t="s">
        <v>3627</v>
      </c>
      <c r="G401" s="84" t="b">
        <v>0</v>
      </c>
      <c r="H401" s="84" t="b">
        <v>0</v>
      </c>
      <c r="I401" s="84" t="b">
        <v>0</v>
      </c>
      <c r="J401" s="84" t="b">
        <v>0</v>
      </c>
      <c r="K401" s="84" t="b">
        <v>0</v>
      </c>
      <c r="L401" s="84" t="b">
        <v>0</v>
      </c>
    </row>
    <row r="402" spans="1:12" ht="15">
      <c r="A402" s="84" t="s">
        <v>3303</v>
      </c>
      <c r="B402" s="84" t="s">
        <v>3561</v>
      </c>
      <c r="C402" s="84">
        <v>2</v>
      </c>
      <c r="D402" s="123">
        <v>0.0015687930018269574</v>
      </c>
      <c r="E402" s="123">
        <v>2.474762432014811</v>
      </c>
      <c r="F402" s="84" t="s">
        <v>3627</v>
      </c>
      <c r="G402" s="84" t="b">
        <v>0</v>
      </c>
      <c r="H402" s="84" t="b">
        <v>0</v>
      </c>
      <c r="I402" s="84" t="b">
        <v>0</v>
      </c>
      <c r="J402" s="84" t="b">
        <v>0</v>
      </c>
      <c r="K402" s="84" t="b">
        <v>0</v>
      </c>
      <c r="L402" s="84" t="b">
        <v>0</v>
      </c>
    </row>
    <row r="403" spans="1:12" ht="15">
      <c r="A403" s="84" t="s">
        <v>3561</v>
      </c>
      <c r="B403" s="84" t="s">
        <v>3453</v>
      </c>
      <c r="C403" s="84">
        <v>2</v>
      </c>
      <c r="D403" s="123">
        <v>0.0015687930018269574</v>
      </c>
      <c r="E403" s="123">
        <v>2.900731164287092</v>
      </c>
      <c r="F403" s="84" t="s">
        <v>3627</v>
      </c>
      <c r="G403" s="84" t="b">
        <v>0</v>
      </c>
      <c r="H403" s="84" t="b">
        <v>0</v>
      </c>
      <c r="I403" s="84" t="b">
        <v>0</v>
      </c>
      <c r="J403" s="84" t="b">
        <v>0</v>
      </c>
      <c r="K403" s="84" t="b">
        <v>0</v>
      </c>
      <c r="L403" s="84" t="b">
        <v>0</v>
      </c>
    </row>
    <row r="404" spans="1:12" ht="15">
      <c r="A404" s="84" t="s">
        <v>3453</v>
      </c>
      <c r="B404" s="84" t="s">
        <v>3562</v>
      </c>
      <c r="C404" s="84">
        <v>2</v>
      </c>
      <c r="D404" s="123">
        <v>0.0015687930018269574</v>
      </c>
      <c r="E404" s="123">
        <v>2.900731164287092</v>
      </c>
      <c r="F404" s="84" t="s">
        <v>3627</v>
      </c>
      <c r="G404" s="84" t="b">
        <v>0</v>
      </c>
      <c r="H404" s="84" t="b">
        <v>0</v>
      </c>
      <c r="I404" s="84" t="b">
        <v>0</v>
      </c>
      <c r="J404" s="84" t="b">
        <v>0</v>
      </c>
      <c r="K404" s="84" t="b">
        <v>0</v>
      </c>
      <c r="L404" s="84" t="b">
        <v>0</v>
      </c>
    </row>
    <row r="405" spans="1:12" ht="15">
      <c r="A405" s="84" t="s">
        <v>3562</v>
      </c>
      <c r="B405" s="84" t="s">
        <v>2883</v>
      </c>
      <c r="C405" s="84">
        <v>2</v>
      </c>
      <c r="D405" s="123">
        <v>0.0015687930018269574</v>
      </c>
      <c r="E405" s="123">
        <v>2.4236099095674297</v>
      </c>
      <c r="F405" s="84" t="s">
        <v>3627</v>
      </c>
      <c r="G405" s="84" t="b">
        <v>0</v>
      </c>
      <c r="H405" s="84" t="b">
        <v>0</v>
      </c>
      <c r="I405" s="84" t="b">
        <v>0</v>
      </c>
      <c r="J405" s="84" t="b">
        <v>0</v>
      </c>
      <c r="K405" s="84" t="b">
        <v>0</v>
      </c>
      <c r="L405" s="84" t="b">
        <v>0</v>
      </c>
    </row>
    <row r="406" spans="1:12" ht="15">
      <c r="A406" s="84" t="s">
        <v>2883</v>
      </c>
      <c r="B406" s="84" t="s">
        <v>3354</v>
      </c>
      <c r="C406" s="84">
        <v>2</v>
      </c>
      <c r="D406" s="123">
        <v>0.0015687930018269574</v>
      </c>
      <c r="E406" s="123">
        <v>2.0256699008953922</v>
      </c>
      <c r="F406" s="84" t="s">
        <v>3627</v>
      </c>
      <c r="G406" s="84" t="b">
        <v>0</v>
      </c>
      <c r="H406" s="84" t="b">
        <v>0</v>
      </c>
      <c r="I406" s="84" t="b">
        <v>0</v>
      </c>
      <c r="J406" s="84" t="b">
        <v>0</v>
      </c>
      <c r="K406" s="84" t="b">
        <v>0</v>
      </c>
      <c r="L406" s="84" t="b">
        <v>0</v>
      </c>
    </row>
    <row r="407" spans="1:12" ht="15">
      <c r="A407" s="84" t="s">
        <v>2889</v>
      </c>
      <c r="B407" s="84" t="s">
        <v>3569</v>
      </c>
      <c r="C407" s="84">
        <v>2</v>
      </c>
      <c r="D407" s="123">
        <v>0.0015687930018269574</v>
      </c>
      <c r="E407" s="123">
        <v>1.9976411772951486</v>
      </c>
      <c r="F407" s="84" t="s">
        <v>3627</v>
      </c>
      <c r="G407" s="84" t="b">
        <v>0</v>
      </c>
      <c r="H407" s="84" t="b">
        <v>0</v>
      </c>
      <c r="I407" s="84" t="b">
        <v>0</v>
      </c>
      <c r="J407" s="84" t="b">
        <v>0</v>
      </c>
      <c r="K407" s="84" t="b">
        <v>0</v>
      </c>
      <c r="L407" s="84" t="b">
        <v>0</v>
      </c>
    </row>
    <row r="408" spans="1:12" ht="15">
      <c r="A408" s="84" t="s">
        <v>3569</v>
      </c>
      <c r="B408" s="84" t="s">
        <v>3360</v>
      </c>
      <c r="C408" s="84">
        <v>2</v>
      </c>
      <c r="D408" s="123">
        <v>0.0015687930018269574</v>
      </c>
      <c r="E408" s="123">
        <v>2.6788824146707357</v>
      </c>
      <c r="F408" s="84" t="s">
        <v>3627</v>
      </c>
      <c r="G408" s="84" t="b">
        <v>0</v>
      </c>
      <c r="H408" s="84" t="b">
        <v>0</v>
      </c>
      <c r="I408" s="84" t="b">
        <v>0</v>
      </c>
      <c r="J408" s="84" t="b">
        <v>0</v>
      </c>
      <c r="K408" s="84" t="b">
        <v>0</v>
      </c>
      <c r="L408" s="84" t="b">
        <v>0</v>
      </c>
    </row>
    <row r="409" spans="1:12" ht="15">
      <c r="A409" s="84" t="s">
        <v>380</v>
      </c>
      <c r="B409" s="84" t="s">
        <v>292</v>
      </c>
      <c r="C409" s="84">
        <v>2</v>
      </c>
      <c r="D409" s="123">
        <v>0.0015687930018269574</v>
      </c>
      <c r="E409" s="123">
        <v>0.057186952341456904</v>
      </c>
      <c r="F409" s="84" t="s">
        <v>3627</v>
      </c>
      <c r="G409" s="84" t="b">
        <v>0</v>
      </c>
      <c r="H409" s="84" t="b">
        <v>0</v>
      </c>
      <c r="I409" s="84" t="b">
        <v>0</v>
      </c>
      <c r="J409" s="84" t="b">
        <v>0</v>
      </c>
      <c r="K409" s="84" t="b">
        <v>0</v>
      </c>
      <c r="L409" s="84" t="b">
        <v>0</v>
      </c>
    </row>
    <row r="410" spans="1:12" ht="15">
      <c r="A410" s="84" t="s">
        <v>3293</v>
      </c>
      <c r="B410" s="84" t="s">
        <v>3429</v>
      </c>
      <c r="C410" s="84">
        <v>2</v>
      </c>
      <c r="D410" s="123">
        <v>0.0015687930018269574</v>
      </c>
      <c r="E410" s="123">
        <v>2.160368474792848</v>
      </c>
      <c r="F410" s="84" t="s">
        <v>3627</v>
      </c>
      <c r="G410" s="84" t="b">
        <v>1</v>
      </c>
      <c r="H410" s="84" t="b">
        <v>0</v>
      </c>
      <c r="I410" s="84" t="b">
        <v>0</v>
      </c>
      <c r="J410" s="84" t="b">
        <v>0</v>
      </c>
      <c r="K410" s="84" t="b">
        <v>0</v>
      </c>
      <c r="L410" s="84" t="b">
        <v>0</v>
      </c>
    </row>
    <row r="411" spans="1:12" ht="15">
      <c r="A411" s="84" t="s">
        <v>3429</v>
      </c>
      <c r="B411" s="84" t="s">
        <v>292</v>
      </c>
      <c r="C411" s="84">
        <v>2</v>
      </c>
      <c r="D411" s="123">
        <v>0.0015687930018269574</v>
      </c>
      <c r="E411" s="123">
        <v>1.0714273914560672</v>
      </c>
      <c r="F411" s="84" t="s">
        <v>3627</v>
      </c>
      <c r="G411" s="84" t="b">
        <v>0</v>
      </c>
      <c r="H411" s="84" t="b">
        <v>0</v>
      </c>
      <c r="I411" s="84" t="b">
        <v>0</v>
      </c>
      <c r="J411" s="84" t="b">
        <v>0</v>
      </c>
      <c r="K411" s="84" t="b">
        <v>0</v>
      </c>
      <c r="L411" s="84" t="b">
        <v>0</v>
      </c>
    </row>
    <row r="412" spans="1:12" ht="15">
      <c r="A412" s="84" t="s">
        <v>292</v>
      </c>
      <c r="B412" s="84" t="s">
        <v>3395</v>
      </c>
      <c r="C412" s="84">
        <v>2</v>
      </c>
      <c r="D412" s="123">
        <v>0.0015687930018269574</v>
      </c>
      <c r="E412" s="123">
        <v>1.1274324166978607</v>
      </c>
      <c r="F412" s="84" t="s">
        <v>3627</v>
      </c>
      <c r="G412" s="84" t="b">
        <v>0</v>
      </c>
      <c r="H412" s="84" t="b">
        <v>0</v>
      </c>
      <c r="I412" s="84" t="b">
        <v>0</v>
      </c>
      <c r="J412" s="84" t="b">
        <v>0</v>
      </c>
      <c r="K412" s="84" t="b">
        <v>0</v>
      </c>
      <c r="L412" s="84" t="b">
        <v>0</v>
      </c>
    </row>
    <row r="413" spans="1:12" ht="15">
      <c r="A413" s="84" t="s">
        <v>3395</v>
      </c>
      <c r="B413" s="84" t="s">
        <v>380</v>
      </c>
      <c r="C413" s="84">
        <v>2</v>
      </c>
      <c r="D413" s="123">
        <v>0.0015687930018269574</v>
      </c>
      <c r="E413" s="123">
        <v>1.5854607295085006</v>
      </c>
      <c r="F413" s="84" t="s">
        <v>3627</v>
      </c>
      <c r="G413" s="84" t="b">
        <v>0</v>
      </c>
      <c r="H413" s="84" t="b">
        <v>0</v>
      </c>
      <c r="I413" s="84" t="b">
        <v>0</v>
      </c>
      <c r="J413" s="84" t="b">
        <v>0</v>
      </c>
      <c r="K413" s="84" t="b">
        <v>0</v>
      </c>
      <c r="L413" s="84" t="b">
        <v>0</v>
      </c>
    </row>
    <row r="414" spans="1:12" ht="15">
      <c r="A414" s="84" t="s">
        <v>2889</v>
      </c>
      <c r="B414" s="84" t="s">
        <v>3571</v>
      </c>
      <c r="C414" s="84">
        <v>2</v>
      </c>
      <c r="D414" s="123">
        <v>0.0015687930018269574</v>
      </c>
      <c r="E414" s="123">
        <v>1.9976411772951486</v>
      </c>
      <c r="F414" s="84" t="s">
        <v>3627</v>
      </c>
      <c r="G414" s="84" t="b">
        <v>0</v>
      </c>
      <c r="H414" s="84" t="b">
        <v>0</v>
      </c>
      <c r="I414" s="84" t="b">
        <v>0</v>
      </c>
      <c r="J414" s="84" t="b">
        <v>0</v>
      </c>
      <c r="K414" s="84" t="b">
        <v>0</v>
      </c>
      <c r="L414" s="84" t="b">
        <v>0</v>
      </c>
    </row>
    <row r="415" spans="1:12" ht="15">
      <c r="A415" s="84" t="s">
        <v>3571</v>
      </c>
      <c r="B415" s="84" t="s">
        <v>3572</v>
      </c>
      <c r="C415" s="84">
        <v>2</v>
      </c>
      <c r="D415" s="123">
        <v>0.0015687930018269574</v>
      </c>
      <c r="E415" s="123">
        <v>3.0768224233427732</v>
      </c>
      <c r="F415" s="84" t="s">
        <v>3627</v>
      </c>
      <c r="G415" s="84" t="b">
        <v>0</v>
      </c>
      <c r="H415" s="84" t="b">
        <v>0</v>
      </c>
      <c r="I415" s="84" t="b">
        <v>0</v>
      </c>
      <c r="J415" s="84" t="b">
        <v>0</v>
      </c>
      <c r="K415" s="84" t="b">
        <v>0</v>
      </c>
      <c r="L415" s="84" t="b">
        <v>0</v>
      </c>
    </row>
    <row r="416" spans="1:12" ht="15">
      <c r="A416" s="84" t="s">
        <v>3572</v>
      </c>
      <c r="B416" s="84" t="s">
        <v>3282</v>
      </c>
      <c r="C416" s="84">
        <v>2</v>
      </c>
      <c r="D416" s="123">
        <v>0.0015687930018269574</v>
      </c>
      <c r="E416" s="123">
        <v>2.0556331242728354</v>
      </c>
      <c r="F416" s="84" t="s">
        <v>3627</v>
      </c>
      <c r="G416" s="84" t="b">
        <v>0</v>
      </c>
      <c r="H416" s="84" t="b">
        <v>0</v>
      </c>
      <c r="I416" s="84" t="b">
        <v>0</v>
      </c>
      <c r="J416" s="84" t="b">
        <v>0</v>
      </c>
      <c r="K416" s="84" t="b">
        <v>0</v>
      </c>
      <c r="L416" s="84" t="b">
        <v>0</v>
      </c>
    </row>
    <row r="417" spans="1:12" ht="15">
      <c r="A417" s="84" t="s">
        <v>303</v>
      </c>
      <c r="B417" s="84" t="s">
        <v>3331</v>
      </c>
      <c r="C417" s="84">
        <v>2</v>
      </c>
      <c r="D417" s="123">
        <v>0.0015687930018269574</v>
      </c>
      <c r="E417" s="123">
        <v>1.3888478033082177</v>
      </c>
      <c r="F417" s="84" t="s">
        <v>3627</v>
      </c>
      <c r="G417" s="84" t="b">
        <v>0</v>
      </c>
      <c r="H417" s="84" t="b">
        <v>0</v>
      </c>
      <c r="I417" s="84" t="b">
        <v>0</v>
      </c>
      <c r="J417" s="84" t="b">
        <v>0</v>
      </c>
      <c r="K417" s="84" t="b">
        <v>0</v>
      </c>
      <c r="L417" s="84" t="b">
        <v>0</v>
      </c>
    </row>
    <row r="418" spans="1:12" ht="15">
      <c r="A418" s="84" t="s">
        <v>3291</v>
      </c>
      <c r="B418" s="84" t="s">
        <v>3321</v>
      </c>
      <c r="C418" s="84">
        <v>2</v>
      </c>
      <c r="D418" s="123">
        <v>0.0015687930018269574</v>
      </c>
      <c r="E418" s="123">
        <v>1.8593384791288672</v>
      </c>
      <c r="F418" s="84" t="s">
        <v>3627</v>
      </c>
      <c r="G418" s="84" t="b">
        <v>0</v>
      </c>
      <c r="H418" s="84" t="b">
        <v>0</v>
      </c>
      <c r="I418" s="84" t="b">
        <v>0</v>
      </c>
      <c r="J418" s="84" t="b">
        <v>0</v>
      </c>
      <c r="K418" s="84" t="b">
        <v>0</v>
      </c>
      <c r="L418" s="84" t="b">
        <v>0</v>
      </c>
    </row>
    <row r="419" spans="1:12" ht="15">
      <c r="A419" s="84" t="s">
        <v>2892</v>
      </c>
      <c r="B419" s="84" t="s">
        <v>3574</v>
      </c>
      <c r="C419" s="84">
        <v>2</v>
      </c>
      <c r="D419" s="123">
        <v>0.0015687930018269574</v>
      </c>
      <c r="E419" s="123">
        <v>2.3778524190067545</v>
      </c>
      <c r="F419" s="84" t="s">
        <v>3627</v>
      </c>
      <c r="G419" s="84" t="b">
        <v>0</v>
      </c>
      <c r="H419" s="84" t="b">
        <v>0</v>
      </c>
      <c r="I419" s="84" t="b">
        <v>0</v>
      </c>
      <c r="J419" s="84" t="b">
        <v>0</v>
      </c>
      <c r="K419" s="84" t="b">
        <v>0</v>
      </c>
      <c r="L419" s="84" t="b">
        <v>0</v>
      </c>
    </row>
    <row r="420" spans="1:12" ht="15">
      <c r="A420" s="84" t="s">
        <v>296</v>
      </c>
      <c r="B420" s="84" t="s">
        <v>2889</v>
      </c>
      <c r="C420" s="84">
        <v>2</v>
      </c>
      <c r="D420" s="123">
        <v>0.0015687930018269574</v>
      </c>
      <c r="E420" s="123">
        <v>2.0161245829891614</v>
      </c>
      <c r="F420" s="84" t="s">
        <v>3627</v>
      </c>
      <c r="G420" s="84" t="b">
        <v>0</v>
      </c>
      <c r="H420" s="84" t="b">
        <v>0</v>
      </c>
      <c r="I420" s="84" t="b">
        <v>0</v>
      </c>
      <c r="J420" s="84" t="b">
        <v>0</v>
      </c>
      <c r="K420" s="84" t="b">
        <v>0</v>
      </c>
      <c r="L420" s="84" t="b">
        <v>0</v>
      </c>
    </row>
    <row r="421" spans="1:12" ht="15">
      <c r="A421" s="84" t="s">
        <v>2890</v>
      </c>
      <c r="B421" s="84" t="s">
        <v>3576</v>
      </c>
      <c r="C421" s="84">
        <v>2</v>
      </c>
      <c r="D421" s="123">
        <v>0.0015687930018269574</v>
      </c>
      <c r="E421" s="123">
        <v>2.0768224233427732</v>
      </c>
      <c r="F421" s="84" t="s">
        <v>3627</v>
      </c>
      <c r="G421" s="84" t="b">
        <v>1</v>
      </c>
      <c r="H421" s="84" t="b">
        <v>0</v>
      </c>
      <c r="I421" s="84" t="b">
        <v>0</v>
      </c>
      <c r="J421" s="84" t="b">
        <v>0</v>
      </c>
      <c r="K421" s="84" t="b">
        <v>0</v>
      </c>
      <c r="L421" s="84" t="b">
        <v>0</v>
      </c>
    </row>
    <row r="422" spans="1:12" ht="15">
      <c r="A422" s="84" t="s">
        <v>3463</v>
      </c>
      <c r="B422" s="84" t="s">
        <v>3454</v>
      </c>
      <c r="C422" s="84">
        <v>2</v>
      </c>
      <c r="D422" s="123">
        <v>0.0015687930018269574</v>
      </c>
      <c r="E422" s="123">
        <v>2.724639905231411</v>
      </c>
      <c r="F422" s="84" t="s">
        <v>3627</v>
      </c>
      <c r="G422" s="84" t="b">
        <v>0</v>
      </c>
      <c r="H422" s="84" t="b">
        <v>0</v>
      </c>
      <c r="I422" s="84" t="b">
        <v>0</v>
      </c>
      <c r="J422" s="84" t="b">
        <v>0</v>
      </c>
      <c r="K422" s="84" t="b">
        <v>0</v>
      </c>
      <c r="L422" s="84" t="b">
        <v>0</v>
      </c>
    </row>
    <row r="423" spans="1:12" ht="15">
      <c r="A423" s="84" t="s">
        <v>3454</v>
      </c>
      <c r="B423" s="84" t="s">
        <v>3578</v>
      </c>
      <c r="C423" s="84">
        <v>2</v>
      </c>
      <c r="D423" s="123">
        <v>0.0015687930018269574</v>
      </c>
      <c r="E423" s="123">
        <v>2.900731164287092</v>
      </c>
      <c r="F423" s="84" t="s">
        <v>3627</v>
      </c>
      <c r="G423" s="84" t="b">
        <v>0</v>
      </c>
      <c r="H423" s="84" t="b">
        <v>0</v>
      </c>
      <c r="I423" s="84" t="b">
        <v>0</v>
      </c>
      <c r="J423" s="84" t="b">
        <v>0</v>
      </c>
      <c r="K423" s="84" t="b">
        <v>0</v>
      </c>
      <c r="L423" s="84" t="b">
        <v>0</v>
      </c>
    </row>
    <row r="424" spans="1:12" ht="15">
      <c r="A424" s="84" t="s">
        <v>3578</v>
      </c>
      <c r="B424" s="84" t="s">
        <v>3579</v>
      </c>
      <c r="C424" s="84">
        <v>2</v>
      </c>
      <c r="D424" s="123">
        <v>0.0015687930018269574</v>
      </c>
      <c r="E424" s="123">
        <v>3.0768224233427732</v>
      </c>
      <c r="F424" s="84" t="s">
        <v>3627</v>
      </c>
      <c r="G424" s="84" t="b">
        <v>0</v>
      </c>
      <c r="H424" s="84" t="b">
        <v>0</v>
      </c>
      <c r="I424" s="84" t="b">
        <v>0</v>
      </c>
      <c r="J424" s="84" t="b">
        <v>0</v>
      </c>
      <c r="K424" s="84" t="b">
        <v>0</v>
      </c>
      <c r="L424" s="84" t="b">
        <v>0</v>
      </c>
    </row>
    <row r="425" spans="1:12" ht="15">
      <c r="A425" s="84" t="s">
        <v>3579</v>
      </c>
      <c r="B425" s="84" t="s">
        <v>379</v>
      </c>
      <c r="C425" s="84">
        <v>2</v>
      </c>
      <c r="D425" s="123">
        <v>0.0015687930018269574</v>
      </c>
      <c r="E425" s="123">
        <v>3.0768224233427732</v>
      </c>
      <c r="F425" s="84" t="s">
        <v>3627</v>
      </c>
      <c r="G425" s="84" t="b">
        <v>0</v>
      </c>
      <c r="H425" s="84" t="b">
        <v>0</v>
      </c>
      <c r="I425" s="84" t="b">
        <v>0</v>
      </c>
      <c r="J425" s="84" t="b">
        <v>0</v>
      </c>
      <c r="K425" s="84" t="b">
        <v>0</v>
      </c>
      <c r="L425" s="84" t="b">
        <v>0</v>
      </c>
    </row>
    <row r="426" spans="1:12" ht="15">
      <c r="A426" s="84" t="s">
        <v>255</v>
      </c>
      <c r="B426" s="84" t="s">
        <v>2908</v>
      </c>
      <c r="C426" s="84">
        <v>2</v>
      </c>
      <c r="D426" s="123">
        <v>0.0015687930018269574</v>
      </c>
      <c r="E426" s="123">
        <v>2.775792427678792</v>
      </c>
      <c r="F426" s="84" t="s">
        <v>3627</v>
      </c>
      <c r="G426" s="84" t="b">
        <v>0</v>
      </c>
      <c r="H426" s="84" t="b">
        <v>0</v>
      </c>
      <c r="I426" s="84" t="b">
        <v>0</v>
      </c>
      <c r="J426" s="84" t="b">
        <v>0</v>
      </c>
      <c r="K426" s="84" t="b">
        <v>0</v>
      </c>
      <c r="L426" s="84" t="b">
        <v>0</v>
      </c>
    </row>
    <row r="427" spans="1:12" ht="15">
      <c r="A427" s="84" t="s">
        <v>3362</v>
      </c>
      <c r="B427" s="84" t="s">
        <v>3580</v>
      </c>
      <c r="C427" s="84">
        <v>2</v>
      </c>
      <c r="D427" s="123">
        <v>0.0015687930018269574</v>
      </c>
      <c r="E427" s="123">
        <v>2.6788824146707357</v>
      </c>
      <c r="F427" s="84" t="s">
        <v>3627</v>
      </c>
      <c r="G427" s="84" t="b">
        <v>0</v>
      </c>
      <c r="H427" s="84" t="b">
        <v>0</v>
      </c>
      <c r="I427" s="84" t="b">
        <v>0</v>
      </c>
      <c r="J427" s="84" t="b">
        <v>0</v>
      </c>
      <c r="K427" s="84" t="b">
        <v>0</v>
      </c>
      <c r="L427" s="84" t="b">
        <v>0</v>
      </c>
    </row>
    <row r="428" spans="1:12" ht="15">
      <c r="A428" s="84" t="s">
        <v>3283</v>
      </c>
      <c r="B428" s="84" t="s">
        <v>3285</v>
      </c>
      <c r="C428" s="84">
        <v>2</v>
      </c>
      <c r="D428" s="123">
        <v>0.0015687930018269574</v>
      </c>
      <c r="E428" s="123">
        <v>1.4188110266856608</v>
      </c>
      <c r="F428" s="84" t="s">
        <v>3627</v>
      </c>
      <c r="G428" s="84" t="b">
        <v>0</v>
      </c>
      <c r="H428" s="84" t="b">
        <v>0</v>
      </c>
      <c r="I428" s="84" t="b">
        <v>0</v>
      </c>
      <c r="J428" s="84" t="b">
        <v>0</v>
      </c>
      <c r="K428" s="84" t="b">
        <v>0</v>
      </c>
      <c r="L428" s="84" t="b">
        <v>0</v>
      </c>
    </row>
    <row r="429" spans="1:12" ht="15">
      <c r="A429" s="84" t="s">
        <v>3285</v>
      </c>
      <c r="B429" s="84" t="s">
        <v>3581</v>
      </c>
      <c r="C429" s="84">
        <v>2</v>
      </c>
      <c r="D429" s="123">
        <v>0.0015687930018269574</v>
      </c>
      <c r="E429" s="123">
        <v>2.263909066699918</v>
      </c>
      <c r="F429" s="84" t="s">
        <v>3627</v>
      </c>
      <c r="G429" s="84" t="b">
        <v>0</v>
      </c>
      <c r="H429" s="84" t="b">
        <v>0</v>
      </c>
      <c r="I429" s="84" t="b">
        <v>0</v>
      </c>
      <c r="J429" s="84" t="b">
        <v>0</v>
      </c>
      <c r="K429" s="84" t="b">
        <v>0</v>
      </c>
      <c r="L429" s="84" t="b">
        <v>0</v>
      </c>
    </row>
    <row r="430" spans="1:12" ht="15">
      <c r="A430" s="84" t="s">
        <v>3581</v>
      </c>
      <c r="B430" s="84" t="s">
        <v>3455</v>
      </c>
      <c r="C430" s="84">
        <v>2</v>
      </c>
      <c r="D430" s="123">
        <v>0.0015687930018269574</v>
      </c>
      <c r="E430" s="123">
        <v>2.900731164287092</v>
      </c>
      <c r="F430" s="84" t="s">
        <v>3627</v>
      </c>
      <c r="G430" s="84" t="b">
        <v>0</v>
      </c>
      <c r="H430" s="84" t="b">
        <v>0</v>
      </c>
      <c r="I430" s="84" t="b">
        <v>0</v>
      </c>
      <c r="J430" s="84" t="b">
        <v>0</v>
      </c>
      <c r="K430" s="84" t="b">
        <v>0</v>
      </c>
      <c r="L430" s="84" t="b">
        <v>0</v>
      </c>
    </row>
    <row r="431" spans="1:12" ht="15">
      <c r="A431" s="84" t="s">
        <v>3455</v>
      </c>
      <c r="B431" s="84" t="s">
        <v>2885</v>
      </c>
      <c r="C431" s="84">
        <v>2</v>
      </c>
      <c r="D431" s="123">
        <v>0.0015687930018269574</v>
      </c>
      <c r="E431" s="123">
        <v>1.8593384791288672</v>
      </c>
      <c r="F431" s="84" t="s">
        <v>3627</v>
      </c>
      <c r="G431" s="84" t="b">
        <v>0</v>
      </c>
      <c r="H431" s="84" t="b">
        <v>0</v>
      </c>
      <c r="I431" s="84" t="b">
        <v>0</v>
      </c>
      <c r="J431" s="84" t="b">
        <v>0</v>
      </c>
      <c r="K431" s="84" t="b">
        <v>0</v>
      </c>
      <c r="L431" s="84" t="b">
        <v>0</v>
      </c>
    </row>
    <row r="432" spans="1:12" ht="15">
      <c r="A432" s="84" t="s">
        <v>309</v>
      </c>
      <c r="B432" s="84" t="s">
        <v>308</v>
      </c>
      <c r="C432" s="84">
        <v>2</v>
      </c>
      <c r="D432" s="123">
        <v>0.0015687930018269574</v>
      </c>
      <c r="E432" s="123">
        <v>1.3713863767575227</v>
      </c>
      <c r="F432" s="84" t="s">
        <v>3627</v>
      </c>
      <c r="G432" s="84" t="b">
        <v>0</v>
      </c>
      <c r="H432" s="84" t="b">
        <v>0</v>
      </c>
      <c r="I432" s="84" t="b">
        <v>0</v>
      </c>
      <c r="J432" s="84" t="b">
        <v>0</v>
      </c>
      <c r="K432" s="84" t="b">
        <v>0</v>
      </c>
      <c r="L432" s="84" t="b">
        <v>0</v>
      </c>
    </row>
    <row r="433" spans="1:12" ht="15">
      <c r="A433" s="84" t="s">
        <v>303</v>
      </c>
      <c r="B433" s="84" t="s">
        <v>337</v>
      </c>
      <c r="C433" s="84">
        <v>2</v>
      </c>
      <c r="D433" s="123">
        <v>0.0015687930018269574</v>
      </c>
      <c r="E433" s="123">
        <v>1.4857578163162741</v>
      </c>
      <c r="F433" s="84" t="s">
        <v>3627</v>
      </c>
      <c r="G433" s="84" t="b">
        <v>0</v>
      </c>
      <c r="H433" s="84" t="b">
        <v>0</v>
      </c>
      <c r="I433" s="84" t="b">
        <v>0</v>
      </c>
      <c r="J433" s="84" t="b">
        <v>0</v>
      </c>
      <c r="K433" s="84" t="b">
        <v>0</v>
      </c>
      <c r="L433" s="84" t="b">
        <v>0</v>
      </c>
    </row>
    <row r="434" spans="1:12" ht="15">
      <c r="A434" s="84" t="s">
        <v>337</v>
      </c>
      <c r="B434" s="84" t="s">
        <v>340</v>
      </c>
      <c r="C434" s="84">
        <v>2</v>
      </c>
      <c r="D434" s="123">
        <v>0.0015687930018269574</v>
      </c>
      <c r="E434" s="123">
        <v>2.775792427678792</v>
      </c>
      <c r="F434" s="84" t="s">
        <v>3627</v>
      </c>
      <c r="G434" s="84" t="b">
        <v>0</v>
      </c>
      <c r="H434" s="84" t="b">
        <v>0</v>
      </c>
      <c r="I434" s="84" t="b">
        <v>0</v>
      </c>
      <c r="J434" s="84" t="b">
        <v>0</v>
      </c>
      <c r="K434" s="84" t="b">
        <v>0</v>
      </c>
      <c r="L434" s="84" t="b">
        <v>0</v>
      </c>
    </row>
    <row r="435" spans="1:12" ht="15">
      <c r="A435" s="84" t="s">
        <v>340</v>
      </c>
      <c r="B435" s="84" t="s">
        <v>339</v>
      </c>
      <c r="C435" s="84">
        <v>2</v>
      </c>
      <c r="D435" s="123">
        <v>0.0015687930018269574</v>
      </c>
      <c r="E435" s="123">
        <v>3.0768224233427732</v>
      </c>
      <c r="F435" s="84" t="s">
        <v>3627</v>
      </c>
      <c r="G435" s="84" t="b">
        <v>0</v>
      </c>
      <c r="H435" s="84" t="b">
        <v>0</v>
      </c>
      <c r="I435" s="84" t="b">
        <v>0</v>
      </c>
      <c r="J435" s="84" t="b">
        <v>0</v>
      </c>
      <c r="K435" s="84" t="b">
        <v>0</v>
      </c>
      <c r="L435" s="84" t="b">
        <v>0</v>
      </c>
    </row>
    <row r="436" spans="1:12" ht="15">
      <c r="A436" s="84" t="s">
        <v>339</v>
      </c>
      <c r="B436" s="84" t="s">
        <v>338</v>
      </c>
      <c r="C436" s="84">
        <v>2</v>
      </c>
      <c r="D436" s="123">
        <v>0.0015687930018269574</v>
      </c>
      <c r="E436" s="123">
        <v>3.0768224233427732</v>
      </c>
      <c r="F436" s="84" t="s">
        <v>3627</v>
      </c>
      <c r="G436" s="84" t="b">
        <v>0</v>
      </c>
      <c r="H436" s="84" t="b">
        <v>0</v>
      </c>
      <c r="I436" s="84" t="b">
        <v>0</v>
      </c>
      <c r="J436" s="84" t="b">
        <v>0</v>
      </c>
      <c r="K436" s="84" t="b">
        <v>0</v>
      </c>
      <c r="L436" s="84" t="b">
        <v>0</v>
      </c>
    </row>
    <row r="437" spans="1:12" ht="15">
      <c r="A437" s="84" t="s">
        <v>2858</v>
      </c>
      <c r="B437" s="84" t="s">
        <v>3584</v>
      </c>
      <c r="C437" s="84">
        <v>2</v>
      </c>
      <c r="D437" s="123">
        <v>0.0017994673280062534</v>
      </c>
      <c r="E437" s="123">
        <v>2.775792427678792</v>
      </c>
      <c r="F437" s="84" t="s">
        <v>3627</v>
      </c>
      <c r="G437" s="84" t="b">
        <v>0</v>
      </c>
      <c r="H437" s="84" t="b">
        <v>0</v>
      </c>
      <c r="I437" s="84" t="b">
        <v>0</v>
      </c>
      <c r="J437" s="84" t="b">
        <v>0</v>
      </c>
      <c r="K437" s="84" t="b">
        <v>0</v>
      </c>
      <c r="L437" s="84" t="b">
        <v>0</v>
      </c>
    </row>
    <row r="438" spans="1:12" ht="15">
      <c r="A438" s="84" t="s">
        <v>292</v>
      </c>
      <c r="B438" s="84" t="s">
        <v>3315</v>
      </c>
      <c r="C438" s="84">
        <v>2</v>
      </c>
      <c r="D438" s="123">
        <v>0.0015687930018269574</v>
      </c>
      <c r="E438" s="123">
        <v>0.9513411576421793</v>
      </c>
      <c r="F438" s="84" t="s">
        <v>3627</v>
      </c>
      <c r="G438" s="84" t="b">
        <v>0</v>
      </c>
      <c r="H438" s="84" t="b">
        <v>0</v>
      </c>
      <c r="I438" s="84" t="b">
        <v>0</v>
      </c>
      <c r="J438" s="84" t="b">
        <v>0</v>
      </c>
      <c r="K438" s="84" t="b">
        <v>0</v>
      </c>
      <c r="L438" s="84" t="b">
        <v>0</v>
      </c>
    </row>
    <row r="439" spans="1:12" ht="15">
      <c r="A439" s="84" t="s">
        <v>3298</v>
      </c>
      <c r="B439" s="84" t="s">
        <v>3585</v>
      </c>
      <c r="C439" s="84">
        <v>2</v>
      </c>
      <c r="D439" s="123">
        <v>0.0015687930018269574</v>
      </c>
      <c r="E439" s="123">
        <v>2.4236099095674297</v>
      </c>
      <c r="F439" s="84" t="s">
        <v>3627</v>
      </c>
      <c r="G439" s="84" t="b">
        <v>1</v>
      </c>
      <c r="H439" s="84" t="b">
        <v>0</v>
      </c>
      <c r="I439" s="84" t="b">
        <v>0</v>
      </c>
      <c r="J439" s="84" t="b">
        <v>0</v>
      </c>
      <c r="K439" s="84" t="b">
        <v>0</v>
      </c>
      <c r="L439" s="84" t="b">
        <v>0</v>
      </c>
    </row>
    <row r="440" spans="1:12" ht="15">
      <c r="A440" s="84" t="s">
        <v>3585</v>
      </c>
      <c r="B440" s="84" t="s">
        <v>3586</v>
      </c>
      <c r="C440" s="84">
        <v>2</v>
      </c>
      <c r="D440" s="123">
        <v>0.0015687930018269574</v>
      </c>
      <c r="E440" s="123">
        <v>3.0768224233427732</v>
      </c>
      <c r="F440" s="84" t="s">
        <v>3627</v>
      </c>
      <c r="G440" s="84" t="b">
        <v>0</v>
      </c>
      <c r="H440" s="84" t="b">
        <v>0</v>
      </c>
      <c r="I440" s="84" t="b">
        <v>0</v>
      </c>
      <c r="J440" s="84" t="b">
        <v>0</v>
      </c>
      <c r="K440" s="84" t="b">
        <v>0</v>
      </c>
      <c r="L440" s="84" t="b">
        <v>0</v>
      </c>
    </row>
    <row r="441" spans="1:12" ht="15">
      <c r="A441" s="84" t="s">
        <v>3586</v>
      </c>
      <c r="B441" s="84" t="s">
        <v>3587</v>
      </c>
      <c r="C441" s="84">
        <v>2</v>
      </c>
      <c r="D441" s="123">
        <v>0.0015687930018269574</v>
      </c>
      <c r="E441" s="123">
        <v>3.0768224233427732</v>
      </c>
      <c r="F441" s="84" t="s">
        <v>3627</v>
      </c>
      <c r="G441" s="84" t="b">
        <v>0</v>
      </c>
      <c r="H441" s="84" t="b">
        <v>0</v>
      </c>
      <c r="I441" s="84" t="b">
        <v>0</v>
      </c>
      <c r="J441" s="84" t="b">
        <v>0</v>
      </c>
      <c r="K441" s="84" t="b">
        <v>0</v>
      </c>
      <c r="L441" s="84" t="b">
        <v>0</v>
      </c>
    </row>
    <row r="442" spans="1:12" ht="15">
      <c r="A442" s="84" t="s">
        <v>3587</v>
      </c>
      <c r="B442" s="84" t="s">
        <v>3588</v>
      </c>
      <c r="C442" s="84">
        <v>2</v>
      </c>
      <c r="D442" s="123">
        <v>0.0015687930018269574</v>
      </c>
      <c r="E442" s="123">
        <v>3.0768224233427732</v>
      </c>
      <c r="F442" s="84" t="s">
        <v>3627</v>
      </c>
      <c r="G442" s="84" t="b">
        <v>0</v>
      </c>
      <c r="H442" s="84" t="b">
        <v>0</v>
      </c>
      <c r="I442" s="84" t="b">
        <v>0</v>
      </c>
      <c r="J442" s="84" t="b">
        <v>0</v>
      </c>
      <c r="K442" s="84" t="b">
        <v>0</v>
      </c>
      <c r="L442" s="84" t="b">
        <v>0</v>
      </c>
    </row>
    <row r="443" spans="1:12" ht="15">
      <c r="A443" s="84" t="s">
        <v>3588</v>
      </c>
      <c r="B443" s="84" t="s">
        <v>2903</v>
      </c>
      <c r="C443" s="84">
        <v>2</v>
      </c>
      <c r="D443" s="123">
        <v>0.0015687930018269574</v>
      </c>
      <c r="E443" s="123">
        <v>2.775792427678792</v>
      </c>
      <c r="F443" s="84" t="s">
        <v>3627</v>
      </c>
      <c r="G443" s="84" t="b">
        <v>0</v>
      </c>
      <c r="H443" s="84" t="b">
        <v>0</v>
      </c>
      <c r="I443" s="84" t="b">
        <v>0</v>
      </c>
      <c r="J443" s="84" t="b">
        <v>0</v>
      </c>
      <c r="K443" s="84" t="b">
        <v>0</v>
      </c>
      <c r="L443" s="84" t="b">
        <v>0</v>
      </c>
    </row>
    <row r="444" spans="1:12" ht="15">
      <c r="A444" s="84" t="s">
        <v>2903</v>
      </c>
      <c r="B444" s="84" t="s">
        <v>2904</v>
      </c>
      <c r="C444" s="84">
        <v>2</v>
      </c>
      <c r="D444" s="123">
        <v>0.0015687930018269574</v>
      </c>
      <c r="E444" s="123">
        <v>2.474762432014811</v>
      </c>
      <c r="F444" s="84" t="s">
        <v>3627</v>
      </c>
      <c r="G444" s="84" t="b">
        <v>0</v>
      </c>
      <c r="H444" s="84" t="b">
        <v>0</v>
      </c>
      <c r="I444" s="84" t="b">
        <v>0</v>
      </c>
      <c r="J444" s="84" t="b">
        <v>0</v>
      </c>
      <c r="K444" s="84" t="b">
        <v>0</v>
      </c>
      <c r="L444" s="84" t="b">
        <v>0</v>
      </c>
    </row>
    <row r="445" spans="1:12" ht="15">
      <c r="A445" s="84" t="s">
        <v>2904</v>
      </c>
      <c r="B445" s="84" t="s">
        <v>3589</v>
      </c>
      <c r="C445" s="84">
        <v>2</v>
      </c>
      <c r="D445" s="123">
        <v>0.0015687930018269574</v>
      </c>
      <c r="E445" s="123">
        <v>2.775792427678792</v>
      </c>
      <c r="F445" s="84" t="s">
        <v>3627</v>
      </c>
      <c r="G445" s="84" t="b">
        <v>0</v>
      </c>
      <c r="H445" s="84" t="b">
        <v>0</v>
      </c>
      <c r="I445" s="84" t="b">
        <v>0</v>
      </c>
      <c r="J445" s="84" t="b">
        <v>0</v>
      </c>
      <c r="K445" s="84" t="b">
        <v>0</v>
      </c>
      <c r="L445" s="84" t="b">
        <v>0</v>
      </c>
    </row>
    <row r="446" spans="1:12" ht="15">
      <c r="A446" s="84" t="s">
        <v>3589</v>
      </c>
      <c r="B446" s="84" t="s">
        <v>2903</v>
      </c>
      <c r="C446" s="84">
        <v>2</v>
      </c>
      <c r="D446" s="123">
        <v>0.0015687930018269574</v>
      </c>
      <c r="E446" s="123">
        <v>2.775792427678792</v>
      </c>
      <c r="F446" s="84" t="s">
        <v>3627</v>
      </c>
      <c r="G446" s="84" t="b">
        <v>0</v>
      </c>
      <c r="H446" s="84" t="b">
        <v>0</v>
      </c>
      <c r="I446" s="84" t="b">
        <v>0</v>
      </c>
      <c r="J446" s="84" t="b">
        <v>0</v>
      </c>
      <c r="K446" s="84" t="b">
        <v>0</v>
      </c>
      <c r="L446" s="84" t="b">
        <v>0</v>
      </c>
    </row>
    <row r="447" spans="1:12" ht="15">
      <c r="A447" s="84" t="s">
        <v>2903</v>
      </c>
      <c r="B447" s="84" t="s">
        <v>2905</v>
      </c>
      <c r="C447" s="84">
        <v>2</v>
      </c>
      <c r="D447" s="123">
        <v>0.0015687930018269574</v>
      </c>
      <c r="E447" s="123">
        <v>2.474762432014811</v>
      </c>
      <c r="F447" s="84" t="s">
        <v>3627</v>
      </c>
      <c r="G447" s="84" t="b">
        <v>0</v>
      </c>
      <c r="H447" s="84" t="b">
        <v>0</v>
      </c>
      <c r="I447" s="84" t="b">
        <v>0</v>
      </c>
      <c r="J447" s="84" t="b">
        <v>0</v>
      </c>
      <c r="K447" s="84" t="b">
        <v>0</v>
      </c>
      <c r="L447" s="84" t="b">
        <v>0</v>
      </c>
    </row>
    <row r="448" spans="1:12" ht="15">
      <c r="A448" s="84" t="s">
        <v>2905</v>
      </c>
      <c r="B448" s="84" t="s">
        <v>337</v>
      </c>
      <c r="C448" s="84">
        <v>2</v>
      </c>
      <c r="D448" s="123">
        <v>0.0015687930018269574</v>
      </c>
      <c r="E448" s="123">
        <v>2.474762432014811</v>
      </c>
      <c r="F448" s="84" t="s">
        <v>3627</v>
      </c>
      <c r="G448" s="84" t="b">
        <v>0</v>
      </c>
      <c r="H448" s="84" t="b">
        <v>0</v>
      </c>
      <c r="I448" s="84" t="b">
        <v>0</v>
      </c>
      <c r="J448" s="84" t="b">
        <v>0</v>
      </c>
      <c r="K448" s="84" t="b">
        <v>0</v>
      </c>
      <c r="L448" s="84" t="b">
        <v>0</v>
      </c>
    </row>
    <row r="449" spans="1:12" ht="15">
      <c r="A449" s="84" t="s">
        <v>337</v>
      </c>
      <c r="B449" s="84" t="s">
        <v>292</v>
      </c>
      <c r="C449" s="84">
        <v>2</v>
      </c>
      <c r="D449" s="123">
        <v>0.0015687930018269574</v>
      </c>
      <c r="E449" s="123">
        <v>0.9464886548477673</v>
      </c>
      <c r="F449" s="84" t="s">
        <v>3627</v>
      </c>
      <c r="G449" s="84" t="b">
        <v>0</v>
      </c>
      <c r="H449" s="84" t="b">
        <v>0</v>
      </c>
      <c r="I449" s="84" t="b">
        <v>0</v>
      </c>
      <c r="J449" s="84" t="b">
        <v>0</v>
      </c>
      <c r="K449" s="84" t="b">
        <v>0</v>
      </c>
      <c r="L449" s="84" t="b">
        <v>0</v>
      </c>
    </row>
    <row r="450" spans="1:12" ht="15">
      <c r="A450" s="84" t="s">
        <v>292</v>
      </c>
      <c r="B450" s="84" t="s">
        <v>3590</v>
      </c>
      <c r="C450" s="84">
        <v>2</v>
      </c>
      <c r="D450" s="123">
        <v>0.0015687930018269574</v>
      </c>
      <c r="E450" s="123">
        <v>1.4284624123618417</v>
      </c>
      <c r="F450" s="84" t="s">
        <v>3627</v>
      </c>
      <c r="G450" s="84" t="b">
        <v>0</v>
      </c>
      <c r="H450" s="84" t="b">
        <v>0</v>
      </c>
      <c r="I450" s="84" t="b">
        <v>0</v>
      </c>
      <c r="J450" s="84" t="b">
        <v>0</v>
      </c>
      <c r="K450" s="84" t="b">
        <v>0</v>
      </c>
      <c r="L450" s="84" t="b">
        <v>0</v>
      </c>
    </row>
    <row r="451" spans="1:12" ht="15">
      <c r="A451" s="84" t="s">
        <v>3590</v>
      </c>
      <c r="B451" s="84" t="s">
        <v>2904</v>
      </c>
      <c r="C451" s="84">
        <v>2</v>
      </c>
      <c r="D451" s="123">
        <v>0.0015687930018269574</v>
      </c>
      <c r="E451" s="123">
        <v>2.775792427678792</v>
      </c>
      <c r="F451" s="84" t="s">
        <v>3627</v>
      </c>
      <c r="G451" s="84" t="b">
        <v>0</v>
      </c>
      <c r="H451" s="84" t="b">
        <v>0</v>
      </c>
      <c r="I451" s="84" t="b">
        <v>0</v>
      </c>
      <c r="J451" s="84" t="b">
        <v>0</v>
      </c>
      <c r="K451" s="84" t="b">
        <v>0</v>
      </c>
      <c r="L451" s="84" t="b">
        <v>0</v>
      </c>
    </row>
    <row r="452" spans="1:12" ht="15">
      <c r="A452" s="84" t="s">
        <v>2904</v>
      </c>
      <c r="B452" s="84" t="s">
        <v>3591</v>
      </c>
      <c r="C452" s="84">
        <v>2</v>
      </c>
      <c r="D452" s="123">
        <v>0.0015687930018269574</v>
      </c>
      <c r="E452" s="123">
        <v>2.775792427678792</v>
      </c>
      <c r="F452" s="84" t="s">
        <v>3627</v>
      </c>
      <c r="G452" s="84" t="b">
        <v>0</v>
      </c>
      <c r="H452" s="84" t="b">
        <v>0</v>
      </c>
      <c r="I452" s="84" t="b">
        <v>0</v>
      </c>
      <c r="J452" s="84" t="b">
        <v>0</v>
      </c>
      <c r="K452" s="84" t="b">
        <v>1</v>
      </c>
      <c r="L452" s="84" t="b">
        <v>0</v>
      </c>
    </row>
    <row r="453" spans="1:12" ht="15">
      <c r="A453" s="84" t="s">
        <v>3591</v>
      </c>
      <c r="B453" s="84" t="s">
        <v>3592</v>
      </c>
      <c r="C453" s="84">
        <v>2</v>
      </c>
      <c r="D453" s="123">
        <v>0.0015687930018269574</v>
      </c>
      <c r="E453" s="123">
        <v>3.0768224233427732</v>
      </c>
      <c r="F453" s="84" t="s">
        <v>3627</v>
      </c>
      <c r="G453" s="84" t="b">
        <v>0</v>
      </c>
      <c r="H453" s="84" t="b">
        <v>1</v>
      </c>
      <c r="I453" s="84" t="b">
        <v>0</v>
      </c>
      <c r="J453" s="84" t="b">
        <v>0</v>
      </c>
      <c r="K453" s="84" t="b">
        <v>0</v>
      </c>
      <c r="L453" s="84" t="b">
        <v>0</v>
      </c>
    </row>
    <row r="454" spans="1:12" ht="15">
      <c r="A454" s="84" t="s">
        <v>3592</v>
      </c>
      <c r="B454" s="84" t="s">
        <v>3593</v>
      </c>
      <c r="C454" s="84">
        <v>2</v>
      </c>
      <c r="D454" s="123">
        <v>0.0015687930018269574</v>
      </c>
      <c r="E454" s="123">
        <v>3.0768224233427732</v>
      </c>
      <c r="F454" s="84" t="s">
        <v>3627</v>
      </c>
      <c r="G454" s="84" t="b">
        <v>0</v>
      </c>
      <c r="H454" s="84" t="b">
        <v>0</v>
      </c>
      <c r="I454" s="84" t="b">
        <v>0</v>
      </c>
      <c r="J454" s="84" t="b">
        <v>0</v>
      </c>
      <c r="K454" s="84" t="b">
        <v>0</v>
      </c>
      <c r="L454" s="84" t="b">
        <v>0</v>
      </c>
    </row>
    <row r="455" spans="1:12" ht="15">
      <c r="A455" s="84" t="s">
        <v>3593</v>
      </c>
      <c r="B455" s="84" t="s">
        <v>3594</v>
      </c>
      <c r="C455" s="84">
        <v>2</v>
      </c>
      <c r="D455" s="123">
        <v>0.0015687930018269574</v>
      </c>
      <c r="E455" s="123">
        <v>3.0768224233427732</v>
      </c>
      <c r="F455" s="84" t="s">
        <v>3627</v>
      </c>
      <c r="G455" s="84" t="b">
        <v>0</v>
      </c>
      <c r="H455" s="84" t="b">
        <v>0</v>
      </c>
      <c r="I455" s="84" t="b">
        <v>0</v>
      </c>
      <c r="J455" s="84" t="b">
        <v>0</v>
      </c>
      <c r="K455" s="84" t="b">
        <v>0</v>
      </c>
      <c r="L455" s="84" t="b">
        <v>0</v>
      </c>
    </row>
    <row r="456" spans="1:12" ht="15">
      <c r="A456" s="84" t="s">
        <v>3594</v>
      </c>
      <c r="B456" s="84" t="s">
        <v>2905</v>
      </c>
      <c r="C456" s="84">
        <v>2</v>
      </c>
      <c r="D456" s="123">
        <v>0.0015687930018269574</v>
      </c>
      <c r="E456" s="123">
        <v>2.775792427678792</v>
      </c>
      <c r="F456" s="84" t="s">
        <v>3627</v>
      </c>
      <c r="G456" s="84" t="b">
        <v>0</v>
      </c>
      <c r="H456" s="84" t="b">
        <v>0</v>
      </c>
      <c r="I456" s="84" t="b">
        <v>0</v>
      </c>
      <c r="J456" s="84" t="b">
        <v>0</v>
      </c>
      <c r="K456" s="84" t="b">
        <v>0</v>
      </c>
      <c r="L456" s="84" t="b">
        <v>0</v>
      </c>
    </row>
    <row r="457" spans="1:12" ht="15">
      <c r="A457" s="84" t="s">
        <v>2905</v>
      </c>
      <c r="B457" s="84" t="s">
        <v>3595</v>
      </c>
      <c r="C457" s="84">
        <v>2</v>
      </c>
      <c r="D457" s="123">
        <v>0.0015687930018269574</v>
      </c>
      <c r="E457" s="123">
        <v>2.775792427678792</v>
      </c>
      <c r="F457" s="84" t="s">
        <v>3627</v>
      </c>
      <c r="G457" s="84" t="b">
        <v>0</v>
      </c>
      <c r="H457" s="84" t="b">
        <v>0</v>
      </c>
      <c r="I457" s="84" t="b">
        <v>0</v>
      </c>
      <c r="J457" s="84" t="b">
        <v>0</v>
      </c>
      <c r="K457" s="84" t="b">
        <v>0</v>
      </c>
      <c r="L457" s="84" t="b">
        <v>0</v>
      </c>
    </row>
    <row r="458" spans="1:12" ht="15">
      <c r="A458" s="84" t="s">
        <v>3595</v>
      </c>
      <c r="B458" s="84" t="s">
        <v>3395</v>
      </c>
      <c r="C458" s="84">
        <v>2</v>
      </c>
      <c r="D458" s="123">
        <v>0.0015687930018269574</v>
      </c>
      <c r="E458" s="123">
        <v>2.775792427678792</v>
      </c>
      <c r="F458" s="84" t="s">
        <v>3627</v>
      </c>
      <c r="G458" s="84" t="b">
        <v>0</v>
      </c>
      <c r="H458" s="84" t="b">
        <v>0</v>
      </c>
      <c r="I458" s="84" t="b">
        <v>0</v>
      </c>
      <c r="J458" s="84" t="b">
        <v>0</v>
      </c>
      <c r="K458" s="84" t="b">
        <v>0</v>
      </c>
      <c r="L458" s="84" t="b">
        <v>0</v>
      </c>
    </row>
    <row r="459" spans="1:12" ht="15">
      <c r="A459" s="84" t="s">
        <v>3395</v>
      </c>
      <c r="B459" s="84" t="s">
        <v>3596</v>
      </c>
      <c r="C459" s="84">
        <v>2</v>
      </c>
      <c r="D459" s="123">
        <v>0.0015687930018269574</v>
      </c>
      <c r="E459" s="123">
        <v>2.775792427678792</v>
      </c>
      <c r="F459" s="84" t="s">
        <v>3627</v>
      </c>
      <c r="G459" s="84" t="b">
        <v>0</v>
      </c>
      <c r="H459" s="84" t="b">
        <v>0</v>
      </c>
      <c r="I459" s="84" t="b">
        <v>0</v>
      </c>
      <c r="J459" s="84" t="b">
        <v>0</v>
      </c>
      <c r="K459" s="84" t="b">
        <v>0</v>
      </c>
      <c r="L459" s="84" t="b">
        <v>0</v>
      </c>
    </row>
    <row r="460" spans="1:12" ht="15">
      <c r="A460" s="84" t="s">
        <v>280</v>
      </c>
      <c r="B460" s="84" t="s">
        <v>3465</v>
      </c>
      <c r="C460" s="84">
        <v>2</v>
      </c>
      <c r="D460" s="123">
        <v>0.0015687930018269574</v>
      </c>
      <c r="E460" s="123">
        <v>2.775792427678792</v>
      </c>
      <c r="F460" s="84" t="s">
        <v>3627</v>
      </c>
      <c r="G460" s="84" t="b">
        <v>0</v>
      </c>
      <c r="H460" s="84" t="b">
        <v>0</v>
      </c>
      <c r="I460" s="84" t="b">
        <v>0</v>
      </c>
      <c r="J460" s="84" t="b">
        <v>0</v>
      </c>
      <c r="K460" s="84" t="b">
        <v>0</v>
      </c>
      <c r="L460" s="84" t="b">
        <v>0</v>
      </c>
    </row>
    <row r="461" spans="1:12" ht="15">
      <c r="A461" s="84" t="s">
        <v>3597</v>
      </c>
      <c r="B461" s="84" t="s">
        <v>3598</v>
      </c>
      <c r="C461" s="84">
        <v>2</v>
      </c>
      <c r="D461" s="123">
        <v>0.0015687930018269574</v>
      </c>
      <c r="E461" s="123">
        <v>3.0768224233427732</v>
      </c>
      <c r="F461" s="84" t="s">
        <v>3627</v>
      </c>
      <c r="G461" s="84" t="b">
        <v>0</v>
      </c>
      <c r="H461" s="84" t="b">
        <v>0</v>
      </c>
      <c r="I461" s="84" t="b">
        <v>0</v>
      </c>
      <c r="J461" s="84" t="b">
        <v>0</v>
      </c>
      <c r="K461" s="84" t="b">
        <v>0</v>
      </c>
      <c r="L461" s="84" t="b">
        <v>0</v>
      </c>
    </row>
    <row r="462" spans="1:12" ht="15">
      <c r="A462" s="84" t="s">
        <v>3598</v>
      </c>
      <c r="B462" s="84" t="s">
        <v>3286</v>
      </c>
      <c r="C462" s="84">
        <v>2</v>
      </c>
      <c r="D462" s="123">
        <v>0.0015687930018269574</v>
      </c>
      <c r="E462" s="123">
        <v>2.263909066699918</v>
      </c>
      <c r="F462" s="84" t="s">
        <v>3627</v>
      </c>
      <c r="G462" s="84" t="b">
        <v>0</v>
      </c>
      <c r="H462" s="84" t="b">
        <v>0</v>
      </c>
      <c r="I462" s="84" t="b">
        <v>0</v>
      </c>
      <c r="J462" s="84" t="b">
        <v>0</v>
      </c>
      <c r="K462" s="84" t="b">
        <v>0</v>
      </c>
      <c r="L462" s="84" t="b">
        <v>0</v>
      </c>
    </row>
    <row r="463" spans="1:12" ht="15">
      <c r="A463" s="84" t="s">
        <v>3286</v>
      </c>
      <c r="B463" s="84" t="s">
        <v>3599</v>
      </c>
      <c r="C463" s="84">
        <v>2</v>
      </c>
      <c r="D463" s="123">
        <v>0.0015687930018269574</v>
      </c>
      <c r="E463" s="123">
        <v>2.263909066699918</v>
      </c>
      <c r="F463" s="84" t="s">
        <v>3627</v>
      </c>
      <c r="G463" s="84" t="b">
        <v>0</v>
      </c>
      <c r="H463" s="84" t="b">
        <v>0</v>
      </c>
      <c r="I463" s="84" t="b">
        <v>0</v>
      </c>
      <c r="J463" s="84" t="b">
        <v>0</v>
      </c>
      <c r="K463" s="84" t="b">
        <v>0</v>
      </c>
      <c r="L463" s="84" t="b">
        <v>0</v>
      </c>
    </row>
    <row r="464" spans="1:12" ht="15">
      <c r="A464" s="84" t="s">
        <v>3599</v>
      </c>
      <c r="B464" s="84" t="s">
        <v>3600</v>
      </c>
      <c r="C464" s="84">
        <v>2</v>
      </c>
      <c r="D464" s="123">
        <v>0.0015687930018269574</v>
      </c>
      <c r="E464" s="123">
        <v>3.0768224233427732</v>
      </c>
      <c r="F464" s="84" t="s">
        <v>3627</v>
      </c>
      <c r="G464" s="84" t="b">
        <v>0</v>
      </c>
      <c r="H464" s="84" t="b">
        <v>0</v>
      </c>
      <c r="I464" s="84" t="b">
        <v>0</v>
      </c>
      <c r="J464" s="84" t="b">
        <v>0</v>
      </c>
      <c r="K464" s="84" t="b">
        <v>0</v>
      </c>
      <c r="L464" s="84" t="b">
        <v>0</v>
      </c>
    </row>
    <row r="465" spans="1:12" ht="15">
      <c r="A465" s="84" t="s">
        <v>3600</v>
      </c>
      <c r="B465" s="84" t="s">
        <v>3601</v>
      </c>
      <c r="C465" s="84">
        <v>2</v>
      </c>
      <c r="D465" s="123">
        <v>0.0015687930018269574</v>
      </c>
      <c r="E465" s="123">
        <v>3.0768224233427732</v>
      </c>
      <c r="F465" s="84" t="s">
        <v>3627</v>
      </c>
      <c r="G465" s="84" t="b">
        <v>0</v>
      </c>
      <c r="H465" s="84" t="b">
        <v>0</v>
      </c>
      <c r="I465" s="84" t="b">
        <v>0</v>
      </c>
      <c r="J465" s="84" t="b">
        <v>0</v>
      </c>
      <c r="K465" s="84" t="b">
        <v>0</v>
      </c>
      <c r="L465" s="84" t="b">
        <v>0</v>
      </c>
    </row>
    <row r="466" spans="1:12" ht="15">
      <c r="A466" s="84" t="s">
        <v>3601</v>
      </c>
      <c r="B466" s="84" t="s">
        <v>3350</v>
      </c>
      <c r="C466" s="84">
        <v>2</v>
      </c>
      <c r="D466" s="123">
        <v>0.0015687930018269574</v>
      </c>
      <c r="E466" s="123">
        <v>2.900731164287092</v>
      </c>
      <c r="F466" s="84" t="s">
        <v>3627</v>
      </c>
      <c r="G466" s="84" t="b">
        <v>0</v>
      </c>
      <c r="H466" s="84" t="b">
        <v>0</v>
      </c>
      <c r="I466" s="84" t="b">
        <v>0</v>
      </c>
      <c r="J466" s="84" t="b">
        <v>1</v>
      </c>
      <c r="K466" s="84" t="b">
        <v>0</v>
      </c>
      <c r="L466" s="84" t="b">
        <v>0</v>
      </c>
    </row>
    <row r="467" spans="1:12" ht="15">
      <c r="A467" s="84" t="s">
        <v>3387</v>
      </c>
      <c r="B467" s="84" t="s">
        <v>3602</v>
      </c>
      <c r="C467" s="84">
        <v>2</v>
      </c>
      <c r="D467" s="123">
        <v>0.0015687930018269574</v>
      </c>
      <c r="E467" s="123">
        <v>2.775792427678792</v>
      </c>
      <c r="F467" s="84" t="s">
        <v>3627</v>
      </c>
      <c r="G467" s="84" t="b">
        <v>0</v>
      </c>
      <c r="H467" s="84" t="b">
        <v>0</v>
      </c>
      <c r="I467" s="84" t="b">
        <v>0</v>
      </c>
      <c r="J467" s="84" t="b">
        <v>0</v>
      </c>
      <c r="K467" s="84" t="b">
        <v>0</v>
      </c>
      <c r="L467" s="84" t="b">
        <v>0</v>
      </c>
    </row>
    <row r="468" spans="1:12" ht="15">
      <c r="A468" s="84" t="s">
        <v>3602</v>
      </c>
      <c r="B468" s="84" t="s">
        <v>3603</v>
      </c>
      <c r="C468" s="84">
        <v>2</v>
      </c>
      <c r="D468" s="123">
        <v>0.0015687930018269574</v>
      </c>
      <c r="E468" s="123">
        <v>3.0768224233427732</v>
      </c>
      <c r="F468" s="84" t="s">
        <v>3627</v>
      </c>
      <c r="G468" s="84" t="b">
        <v>0</v>
      </c>
      <c r="H468" s="84" t="b">
        <v>0</v>
      </c>
      <c r="I468" s="84" t="b">
        <v>0</v>
      </c>
      <c r="J468" s="84" t="b">
        <v>0</v>
      </c>
      <c r="K468" s="84" t="b">
        <v>0</v>
      </c>
      <c r="L468" s="84" t="b">
        <v>0</v>
      </c>
    </row>
    <row r="469" spans="1:12" ht="15">
      <c r="A469" s="84" t="s">
        <v>3299</v>
      </c>
      <c r="B469" s="84" t="s">
        <v>2836</v>
      </c>
      <c r="C469" s="84">
        <v>2</v>
      </c>
      <c r="D469" s="123">
        <v>0.0015687930018269574</v>
      </c>
      <c r="E469" s="123">
        <v>2.4236099095674297</v>
      </c>
      <c r="F469" s="84" t="s">
        <v>3627</v>
      </c>
      <c r="G469" s="84" t="b">
        <v>0</v>
      </c>
      <c r="H469" s="84" t="b">
        <v>0</v>
      </c>
      <c r="I469" s="84" t="b">
        <v>0</v>
      </c>
      <c r="J469" s="84" t="b">
        <v>0</v>
      </c>
      <c r="K469" s="84" t="b">
        <v>0</v>
      </c>
      <c r="L469" s="84" t="b">
        <v>0</v>
      </c>
    </row>
    <row r="470" spans="1:12" ht="15">
      <c r="A470" s="84" t="s">
        <v>2836</v>
      </c>
      <c r="B470" s="84" t="s">
        <v>3317</v>
      </c>
      <c r="C470" s="84">
        <v>2</v>
      </c>
      <c r="D470" s="123">
        <v>0.0015687930018269574</v>
      </c>
      <c r="E470" s="123">
        <v>2.5327543789924976</v>
      </c>
      <c r="F470" s="84" t="s">
        <v>3627</v>
      </c>
      <c r="G470" s="84" t="b">
        <v>0</v>
      </c>
      <c r="H470" s="84" t="b">
        <v>0</v>
      </c>
      <c r="I470" s="84" t="b">
        <v>0</v>
      </c>
      <c r="J470" s="84" t="b">
        <v>0</v>
      </c>
      <c r="K470" s="84" t="b">
        <v>0</v>
      </c>
      <c r="L470" s="84" t="b">
        <v>0</v>
      </c>
    </row>
    <row r="471" spans="1:12" ht="15">
      <c r="A471" s="84" t="s">
        <v>3318</v>
      </c>
      <c r="B471" s="84" t="s">
        <v>292</v>
      </c>
      <c r="C471" s="84">
        <v>2</v>
      </c>
      <c r="D471" s="123">
        <v>0.0015687930018269574</v>
      </c>
      <c r="E471" s="123">
        <v>0.7034506061614727</v>
      </c>
      <c r="F471" s="84" t="s">
        <v>3627</v>
      </c>
      <c r="G471" s="84" t="b">
        <v>0</v>
      </c>
      <c r="H471" s="84" t="b">
        <v>0</v>
      </c>
      <c r="I471" s="84" t="b">
        <v>0</v>
      </c>
      <c r="J471" s="84" t="b">
        <v>0</v>
      </c>
      <c r="K471" s="84" t="b">
        <v>0</v>
      </c>
      <c r="L471" s="84" t="b">
        <v>0</v>
      </c>
    </row>
    <row r="472" spans="1:12" ht="15">
      <c r="A472" s="84" t="s">
        <v>292</v>
      </c>
      <c r="B472" s="84" t="s">
        <v>3319</v>
      </c>
      <c r="C472" s="84">
        <v>2</v>
      </c>
      <c r="D472" s="123">
        <v>0.0015687930018269574</v>
      </c>
      <c r="E472" s="123">
        <v>0.8843943680115661</v>
      </c>
      <c r="F472" s="84" t="s">
        <v>3627</v>
      </c>
      <c r="G472" s="84" t="b">
        <v>0</v>
      </c>
      <c r="H472" s="84" t="b">
        <v>0</v>
      </c>
      <c r="I472" s="84" t="b">
        <v>0</v>
      </c>
      <c r="J472" s="84" t="b">
        <v>0</v>
      </c>
      <c r="K472" s="84" t="b">
        <v>0</v>
      </c>
      <c r="L472" s="84" t="b">
        <v>0</v>
      </c>
    </row>
    <row r="473" spans="1:12" ht="15">
      <c r="A473" s="84" t="s">
        <v>223</v>
      </c>
      <c r="B473" s="84" t="s">
        <v>319</v>
      </c>
      <c r="C473" s="84">
        <v>2</v>
      </c>
      <c r="D473" s="123">
        <v>0.0015687930018269574</v>
      </c>
      <c r="E473" s="123">
        <v>3.0768224233427732</v>
      </c>
      <c r="F473" s="84" t="s">
        <v>3627</v>
      </c>
      <c r="G473" s="84" t="b">
        <v>0</v>
      </c>
      <c r="H473" s="84" t="b">
        <v>0</v>
      </c>
      <c r="I473" s="84" t="b">
        <v>0</v>
      </c>
      <c r="J473" s="84" t="b">
        <v>0</v>
      </c>
      <c r="K473" s="84" t="b">
        <v>0</v>
      </c>
      <c r="L473" s="84" t="b">
        <v>0</v>
      </c>
    </row>
    <row r="474" spans="1:12" ht="15">
      <c r="A474" s="84" t="s">
        <v>224</v>
      </c>
      <c r="B474" s="84" t="s">
        <v>3605</v>
      </c>
      <c r="C474" s="84">
        <v>2</v>
      </c>
      <c r="D474" s="123">
        <v>0.0015687930018269574</v>
      </c>
      <c r="E474" s="123">
        <v>2.900731164287092</v>
      </c>
      <c r="F474" s="84" t="s">
        <v>3627</v>
      </c>
      <c r="G474" s="84" t="b">
        <v>0</v>
      </c>
      <c r="H474" s="84" t="b">
        <v>0</v>
      </c>
      <c r="I474" s="84" t="b">
        <v>0</v>
      </c>
      <c r="J474" s="84" t="b">
        <v>0</v>
      </c>
      <c r="K474" s="84" t="b">
        <v>0</v>
      </c>
      <c r="L474" s="84" t="b">
        <v>0</v>
      </c>
    </row>
    <row r="475" spans="1:12" ht="15">
      <c r="A475" s="84" t="s">
        <v>3606</v>
      </c>
      <c r="B475" s="84" t="s">
        <v>3462</v>
      </c>
      <c r="C475" s="84">
        <v>2</v>
      </c>
      <c r="D475" s="123">
        <v>0.0015687930018269574</v>
      </c>
      <c r="E475" s="123">
        <v>2.900731164287092</v>
      </c>
      <c r="F475" s="84" t="s">
        <v>3627</v>
      </c>
      <c r="G475" s="84" t="b">
        <v>0</v>
      </c>
      <c r="H475" s="84" t="b">
        <v>1</v>
      </c>
      <c r="I475" s="84" t="b">
        <v>0</v>
      </c>
      <c r="J475" s="84" t="b">
        <v>0</v>
      </c>
      <c r="K475" s="84" t="b">
        <v>0</v>
      </c>
      <c r="L475" s="84" t="b">
        <v>0</v>
      </c>
    </row>
    <row r="476" spans="1:12" ht="15">
      <c r="A476" s="84" t="s">
        <v>3462</v>
      </c>
      <c r="B476" s="84" t="s">
        <v>3607</v>
      </c>
      <c r="C476" s="84">
        <v>2</v>
      </c>
      <c r="D476" s="123">
        <v>0.0015687930018269574</v>
      </c>
      <c r="E476" s="123">
        <v>2.900731164287092</v>
      </c>
      <c r="F476" s="84" t="s">
        <v>3627</v>
      </c>
      <c r="G476" s="84" t="b">
        <v>0</v>
      </c>
      <c r="H476" s="84" t="b">
        <v>0</v>
      </c>
      <c r="I476" s="84" t="b">
        <v>0</v>
      </c>
      <c r="J476" s="84" t="b">
        <v>0</v>
      </c>
      <c r="K476" s="84" t="b">
        <v>1</v>
      </c>
      <c r="L476" s="84" t="b">
        <v>0</v>
      </c>
    </row>
    <row r="477" spans="1:12" ht="15">
      <c r="A477" s="84" t="s">
        <v>3607</v>
      </c>
      <c r="B477" s="84" t="s">
        <v>292</v>
      </c>
      <c r="C477" s="84">
        <v>2</v>
      </c>
      <c r="D477" s="123">
        <v>0.0015687930018269574</v>
      </c>
      <c r="E477" s="123">
        <v>1.2475186505117486</v>
      </c>
      <c r="F477" s="84" t="s">
        <v>3627</v>
      </c>
      <c r="G477" s="84" t="b">
        <v>0</v>
      </c>
      <c r="H477" s="84" t="b">
        <v>1</v>
      </c>
      <c r="I477" s="84" t="b">
        <v>0</v>
      </c>
      <c r="J477" s="84" t="b">
        <v>0</v>
      </c>
      <c r="K477" s="84" t="b">
        <v>0</v>
      </c>
      <c r="L477" s="84" t="b">
        <v>0</v>
      </c>
    </row>
    <row r="478" spans="1:12" ht="15">
      <c r="A478" s="84" t="s">
        <v>3444</v>
      </c>
      <c r="B478" s="84" t="s">
        <v>3386</v>
      </c>
      <c r="C478" s="84">
        <v>2</v>
      </c>
      <c r="D478" s="123">
        <v>0.0015687930018269574</v>
      </c>
      <c r="E478" s="123">
        <v>2.724639905231411</v>
      </c>
      <c r="F478" s="84" t="s">
        <v>3627</v>
      </c>
      <c r="G478" s="84" t="b">
        <v>0</v>
      </c>
      <c r="H478" s="84" t="b">
        <v>0</v>
      </c>
      <c r="I478" s="84" t="b">
        <v>0</v>
      </c>
      <c r="J478" s="84" t="b">
        <v>0</v>
      </c>
      <c r="K478" s="84" t="b">
        <v>0</v>
      </c>
      <c r="L478" s="84" t="b">
        <v>0</v>
      </c>
    </row>
    <row r="479" spans="1:12" ht="15">
      <c r="A479" s="84" t="s">
        <v>3386</v>
      </c>
      <c r="B479" s="84" t="s">
        <v>3382</v>
      </c>
      <c r="C479" s="84">
        <v>2</v>
      </c>
      <c r="D479" s="123">
        <v>0.0015687930018269574</v>
      </c>
      <c r="E479" s="123">
        <v>2.474762432014811</v>
      </c>
      <c r="F479" s="84" t="s">
        <v>3627</v>
      </c>
      <c r="G479" s="84" t="b">
        <v>0</v>
      </c>
      <c r="H479" s="84" t="b">
        <v>0</v>
      </c>
      <c r="I479" s="84" t="b">
        <v>0</v>
      </c>
      <c r="J479" s="84" t="b">
        <v>0</v>
      </c>
      <c r="K479" s="84" t="b">
        <v>0</v>
      </c>
      <c r="L479" s="84" t="b">
        <v>0</v>
      </c>
    </row>
    <row r="480" spans="1:12" ht="15">
      <c r="A480" s="84" t="s">
        <v>3383</v>
      </c>
      <c r="B480" s="84" t="s">
        <v>292</v>
      </c>
      <c r="C480" s="84">
        <v>2</v>
      </c>
      <c r="D480" s="123">
        <v>0.0015687930018269574</v>
      </c>
      <c r="E480" s="123">
        <v>0.9464886548477673</v>
      </c>
      <c r="F480" s="84" t="s">
        <v>3627</v>
      </c>
      <c r="G480" s="84" t="b">
        <v>0</v>
      </c>
      <c r="H480" s="84" t="b">
        <v>0</v>
      </c>
      <c r="I480" s="84" t="b">
        <v>0</v>
      </c>
      <c r="J480" s="84" t="b">
        <v>0</v>
      </c>
      <c r="K480" s="84" t="b">
        <v>0</v>
      </c>
      <c r="L480" s="84" t="b">
        <v>0</v>
      </c>
    </row>
    <row r="481" spans="1:12" ht="15">
      <c r="A481" s="84" t="s">
        <v>3472</v>
      </c>
      <c r="B481" s="84" t="s">
        <v>3369</v>
      </c>
      <c r="C481" s="84">
        <v>2</v>
      </c>
      <c r="D481" s="123">
        <v>0.0015687930018269574</v>
      </c>
      <c r="E481" s="123">
        <v>2.5027911556150544</v>
      </c>
      <c r="F481" s="84" t="s">
        <v>3627</v>
      </c>
      <c r="G481" s="84" t="b">
        <v>0</v>
      </c>
      <c r="H481" s="84" t="b">
        <v>0</v>
      </c>
      <c r="I481" s="84" t="b">
        <v>0</v>
      </c>
      <c r="J481" s="84" t="b">
        <v>0</v>
      </c>
      <c r="K481" s="84" t="b">
        <v>0</v>
      </c>
      <c r="L481" s="84" t="b">
        <v>0</v>
      </c>
    </row>
    <row r="482" spans="1:12" ht="15">
      <c r="A482" s="84" t="s">
        <v>3369</v>
      </c>
      <c r="B482" s="84" t="s">
        <v>3360</v>
      </c>
      <c r="C482" s="84">
        <v>2</v>
      </c>
      <c r="D482" s="123">
        <v>0.0015687930018269574</v>
      </c>
      <c r="E482" s="123">
        <v>2.2809424059986982</v>
      </c>
      <c r="F482" s="84" t="s">
        <v>3627</v>
      </c>
      <c r="G482" s="84" t="b">
        <v>0</v>
      </c>
      <c r="H482" s="84" t="b">
        <v>0</v>
      </c>
      <c r="I482" s="84" t="b">
        <v>0</v>
      </c>
      <c r="J482" s="84" t="b">
        <v>0</v>
      </c>
      <c r="K482" s="84" t="b">
        <v>0</v>
      </c>
      <c r="L482" s="84" t="b">
        <v>0</v>
      </c>
    </row>
    <row r="483" spans="1:12" ht="15">
      <c r="A483" s="84" t="s">
        <v>3360</v>
      </c>
      <c r="B483" s="84" t="s">
        <v>3608</v>
      </c>
      <c r="C483" s="84">
        <v>2</v>
      </c>
      <c r="D483" s="123">
        <v>0.0015687930018269574</v>
      </c>
      <c r="E483" s="123">
        <v>2.6788824146707357</v>
      </c>
      <c r="F483" s="84" t="s">
        <v>3627</v>
      </c>
      <c r="G483" s="84" t="b">
        <v>0</v>
      </c>
      <c r="H483" s="84" t="b">
        <v>0</v>
      </c>
      <c r="I483" s="84" t="b">
        <v>0</v>
      </c>
      <c r="J483" s="84" t="b">
        <v>0</v>
      </c>
      <c r="K483" s="84" t="b">
        <v>0</v>
      </c>
      <c r="L483" s="84" t="b">
        <v>0</v>
      </c>
    </row>
    <row r="484" spans="1:12" ht="15">
      <c r="A484" s="84" t="s">
        <v>3608</v>
      </c>
      <c r="B484" s="84" t="s">
        <v>292</v>
      </c>
      <c r="C484" s="84">
        <v>2</v>
      </c>
      <c r="D484" s="123">
        <v>0.0015687930018269574</v>
      </c>
      <c r="E484" s="123">
        <v>1.2475186505117486</v>
      </c>
      <c r="F484" s="84" t="s">
        <v>3627</v>
      </c>
      <c r="G484" s="84" t="b">
        <v>0</v>
      </c>
      <c r="H484" s="84" t="b">
        <v>0</v>
      </c>
      <c r="I484" s="84" t="b">
        <v>0</v>
      </c>
      <c r="J484" s="84" t="b">
        <v>0</v>
      </c>
      <c r="K484" s="84" t="b">
        <v>0</v>
      </c>
      <c r="L484" s="84" t="b">
        <v>0</v>
      </c>
    </row>
    <row r="485" spans="1:12" ht="15">
      <c r="A485" s="84" t="s">
        <v>3609</v>
      </c>
      <c r="B485" s="84" t="s">
        <v>3610</v>
      </c>
      <c r="C485" s="84">
        <v>2</v>
      </c>
      <c r="D485" s="123">
        <v>0.0015687930018269574</v>
      </c>
      <c r="E485" s="123">
        <v>3.0768224233427732</v>
      </c>
      <c r="F485" s="84" t="s">
        <v>3627</v>
      </c>
      <c r="G485" s="84" t="b">
        <v>0</v>
      </c>
      <c r="H485" s="84" t="b">
        <v>0</v>
      </c>
      <c r="I485" s="84" t="b">
        <v>0</v>
      </c>
      <c r="J485" s="84" t="b">
        <v>0</v>
      </c>
      <c r="K485" s="84" t="b">
        <v>1</v>
      </c>
      <c r="L485" s="84" t="b">
        <v>0</v>
      </c>
    </row>
    <row r="486" spans="1:12" ht="15">
      <c r="A486" s="84" t="s">
        <v>3610</v>
      </c>
      <c r="B486" s="84" t="s">
        <v>3611</v>
      </c>
      <c r="C486" s="84">
        <v>2</v>
      </c>
      <c r="D486" s="123">
        <v>0.0015687930018269574</v>
      </c>
      <c r="E486" s="123">
        <v>3.0768224233427732</v>
      </c>
      <c r="F486" s="84" t="s">
        <v>3627</v>
      </c>
      <c r="G486" s="84" t="b">
        <v>0</v>
      </c>
      <c r="H486" s="84" t="b">
        <v>1</v>
      </c>
      <c r="I486" s="84" t="b">
        <v>0</v>
      </c>
      <c r="J486" s="84" t="b">
        <v>0</v>
      </c>
      <c r="K486" s="84" t="b">
        <v>0</v>
      </c>
      <c r="L486" s="84" t="b">
        <v>0</v>
      </c>
    </row>
    <row r="487" spans="1:12" ht="15">
      <c r="A487" s="84" t="s">
        <v>3611</v>
      </c>
      <c r="B487" s="84" t="s">
        <v>3612</v>
      </c>
      <c r="C487" s="84">
        <v>2</v>
      </c>
      <c r="D487" s="123">
        <v>0.0015687930018269574</v>
      </c>
      <c r="E487" s="123">
        <v>3.0768224233427732</v>
      </c>
      <c r="F487" s="84" t="s">
        <v>3627</v>
      </c>
      <c r="G487" s="84" t="b">
        <v>0</v>
      </c>
      <c r="H487" s="84" t="b">
        <v>0</v>
      </c>
      <c r="I487" s="84" t="b">
        <v>0</v>
      </c>
      <c r="J487" s="84" t="b">
        <v>0</v>
      </c>
      <c r="K487" s="84" t="b">
        <v>0</v>
      </c>
      <c r="L487" s="84" t="b">
        <v>0</v>
      </c>
    </row>
    <row r="488" spans="1:12" ht="15">
      <c r="A488" s="84" t="s">
        <v>3612</v>
      </c>
      <c r="B488" s="84" t="s">
        <v>3613</v>
      </c>
      <c r="C488" s="84">
        <v>2</v>
      </c>
      <c r="D488" s="123">
        <v>0.0015687930018269574</v>
      </c>
      <c r="E488" s="123">
        <v>3.0768224233427732</v>
      </c>
      <c r="F488" s="84" t="s">
        <v>3627</v>
      </c>
      <c r="G488" s="84" t="b">
        <v>0</v>
      </c>
      <c r="H488" s="84" t="b">
        <v>0</v>
      </c>
      <c r="I488" s="84" t="b">
        <v>0</v>
      </c>
      <c r="J488" s="84" t="b">
        <v>0</v>
      </c>
      <c r="K488" s="84" t="b">
        <v>0</v>
      </c>
      <c r="L488" s="84" t="b">
        <v>0</v>
      </c>
    </row>
    <row r="489" spans="1:12" ht="15">
      <c r="A489" s="84" t="s">
        <v>3613</v>
      </c>
      <c r="B489" s="84" t="s">
        <v>292</v>
      </c>
      <c r="C489" s="84">
        <v>2</v>
      </c>
      <c r="D489" s="123">
        <v>0.0015687930018269574</v>
      </c>
      <c r="E489" s="123">
        <v>1.2475186505117486</v>
      </c>
      <c r="F489" s="84" t="s">
        <v>3627</v>
      </c>
      <c r="G489" s="84" t="b">
        <v>0</v>
      </c>
      <c r="H489" s="84" t="b">
        <v>0</v>
      </c>
      <c r="I489" s="84" t="b">
        <v>0</v>
      </c>
      <c r="J489" s="84" t="b">
        <v>0</v>
      </c>
      <c r="K489" s="84" t="b">
        <v>0</v>
      </c>
      <c r="L489" s="84" t="b">
        <v>0</v>
      </c>
    </row>
    <row r="490" spans="1:12" ht="15">
      <c r="A490" s="84" t="s">
        <v>3473</v>
      </c>
      <c r="B490" s="84" t="s">
        <v>3614</v>
      </c>
      <c r="C490" s="84">
        <v>2</v>
      </c>
      <c r="D490" s="123">
        <v>0.0015687930018269574</v>
      </c>
      <c r="E490" s="123">
        <v>2.900731164287092</v>
      </c>
      <c r="F490" s="84" t="s">
        <v>3627</v>
      </c>
      <c r="G490" s="84" t="b">
        <v>0</v>
      </c>
      <c r="H490" s="84" t="b">
        <v>0</v>
      </c>
      <c r="I490" s="84" t="b">
        <v>0</v>
      </c>
      <c r="J490" s="84" t="b">
        <v>0</v>
      </c>
      <c r="K490" s="84" t="b">
        <v>0</v>
      </c>
      <c r="L490" s="84" t="b">
        <v>0</v>
      </c>
    </row>
    <row r="491" spans="1:12" ht="15">
      <c r="A491" s="84" t="s">
        <v>3614</v>
      </c>
      <c r="B491" s="84" t="s">
        <v>3379</v>
      </c>
      <c r="C491" s="84">
        <v>2</v>
      </c>
      <c r="D491" s="123">
        <v>0.0015687930018269574</v>
      </c>
      <c r="E491" s="123">
        <v>2.775792427678792</v>
      </c>
      <c r="F491" s="84" t="s">
        <v>3627</v>
      </c>
      <c r="G491" s="84" t="b">
        <v>0</v>
      </c>
      <c r="H491" s="84" t="b">
        <v>0</v>
      </c>
      <c r="I491" s="84" t="b">
        <v>0</v>
      </c>
      <c r="J491" s="84" t="b">
        <v>0</v>
      </c>
      <c r="K491" s="84" t="b">
        <v>0</v>
      </c>
      <c r="L491" s="84" t="b">
        <v>0</v>
      </c>
    </row>
    <row r="492" spans="1:12" ht="15">
      <c r="A492" s="84" t="s">
        <v>3379</v>
      </c>
      <c r="B492" s="84" t="s">
        <v>292</v>
      </c>
      <c r="C492" s="84">
        <v>2</v>
      </c>
      <c r="D492" s="123">
        <v>0.0015687930018269574</v>
      </c>
      <c r="E492" s="123">
        <v>0.9464886548477673</v>
      </c>
      <c r="F492" s="84" t="s">
        <v>3627</v>
      </c>
      <c r="G492" s="84" t="b">
        <v>0</v>
      </c>
      <c r="H492" s="84" t="b">
        <v>0</v>
      </c>
      <c r="I492" s="84" t="b">
        <v>0</v>
      </c>
      <c r="J492" s="84" t="b">
        <v>0</v>
      </c>
      <c r="K492" s="84" t="b">
        <v>0</v>
      </c>
      <c r="L492" s="84" t="b">
        <v>0</v>
      </c>
    </row>
    <row r="493" spans="1:12" ht="15">
      <c r="A493" s="84" t="s">
        <v>3394</v>
      </c>
      <c r="B493" s="84" t="s">
        <v>3615</v>
      </c>
      <c r="C493" s="84">
        <v>2</v>
      </c>
      <c r="D493" s="123">
        <v>0.0015687930018269574</v>
      </c>
      <c r="E493" s="123">
        <v>2.775792427678792</v>
      </c>
      <c r="F493" s="84" t="s">
        <v>3627</v>
      </c>
      <c r="G493" s="84" t="b">
        <v>1</v>
      </c>
      <c r="H493" s="84" t="b">
        <v>0</v>
      </c>
      <c r="I493" s="84" t="b">
        <v>0</v>
      </c>
      <c r="J493" s="84" t="b">
        <v>0</v>
      </c>
      <c r="K493" s="84" t="b">
        <v>0</v>
      </c>
      <c r="L493" s="84" t="b">
        <v>0</v>
      </c>
    </row>
    <row r="494" spans="1:12" ht="15">
      <c r="A494" s="84" t="s">
        <v>3615</v>
      </c>
      <c r="B494" s="84" t="s">
        <v>3475</v>
      </c>
      <c r="C494" s="84">
        <v>2</v>
      </c>
      <c r="D494" s="123">
        <v>0.0015687930018269574</v>
      </c>
      <c r="E494" s="123">
        <v>2.900731164287092</v>
      </c>
      <c r="F494" s="84" t="s">
        <v>3627</v>
      </c>
      <c r="G494" s="84" t="b">
        <v>0</v>
      </c>
      <c r="H494" s="84" t="b">
        <v>0</v>
      </c>
      <c r="I494" s="84" t="b">
        <v>0</v>
      </c>
      <c r="J494" s="84" t="b">
        <v>0</v>
      </c>
      <c r="K494" s="84" t="b">
        <v>0</v>
      </c>
      <c r="L494" s="84" t="b">
        <v>0</v>
      </c>
    </row>
    <row r="495" spans="1:12" ht="15">
      <c r="A495" s="84" t="s">
        <v>3475</v>
      </c>
      <c r="B495" s="84" t="s">
        <v>3616</v>
      </c>
      <c r="C495" s="84">
        <v>2</v>
      </c>
      <c r="D495" s="123">
        <v>0.0015687930018269574</v>
      </c>
      <c r="E495" s="123">
        <v>2.900731164287092</v>
      </c>
      <c r="F495" s="84" t="s">
        <v>3627</v>
      </c>
      <c r="G495" s="84" t="b">
        <v>0</v>
      </c>
      <c r="H495" s="84" t="b">
        <v>0</v>
      </c>
      <c r="I495" s="84" t="b">
        <v>0</v>
      </c>
      <c r="J495" s="84" t="b">
        <v>1</v>
      </c>
      <c r="K495" s="84" t="b">
        <v>0</v>
      </c>
      <c r="L495" s="84" t="b">
        <v>0</v>
      </c>
    </row>
    <row r="496" spans="1:12" ht="15">
      <c r="A496" s="84" t="s">
        <v>3616</v>
      </c>
      <c r="B496" s="84" t="s">
        <v>292</v>
      </c>
      <c r="C496" s="84">
        <v>2</v>
      </c>
      <c r="D496" s="123">
        <v>0.0015687930018269574</v>
      </c>
      <c r="E496" s="123">
        <v>1.2475186505117486</v>
      </c>
      <c r="F496" s="84" t="s">
        <v>3627</v>
      </c>
      <c r="G496" s="84" t="b">
        <v>1</v>
      </c>
      <c r="H496" s="84" t="b">
        <v>0</v>
      </c>
      <c r="I496" s="84" t="b">
        <v>0</v>
      </c>
      <c r="J496" s="84" t="b">
        <v>0</v>
      </c>
      <c r="K496" s="84" t="b">
        <v>0</v>
      </c>
      <c r="L496" s="84" t="b">
        <v>0</v>
      </c>
    </row>
    <row r="497" spans="1:12" ht="15">
      <c r="A497" s="84" t="s">
        <v>309</v>
      </c>
      <c r="B497" s="84" t="s">
        <v>2881</v>
      </c>
      <c r="C497" s="84">
        <v>2</v>
      </c>
      <c r="D497" s="123">
        <v>0.0015687930018269574</v>
      </c>
      <c r="E497" s="123">
        <v>1.1750917316135545</v>
      </c>
      <c r="F497" s="84" t="s">
        <v>3627</v>
      </c>
      <c r="G497" s="84" t="b">
        <v>0</v>
      </c>
      <c r="H497" s="84" t="b">
        <v>0</v>
      </c>
      <c r="I497" s="84" t="b">
        <v>0</v>
      </c>
      <c r="J497" s="84" t="b">
        <v>0</v>
      </c>
      <c r="K497" s="84" t="b">
        <v>0</v>
      </c>
      <c r="L497" s="84" t="b">
        <v>0</v>
      </c>
    </row>
    <row r="498" spans="1:12" ht="15">
      <c r="A498" s="84" t="s">
        <v>3458</v>
      </c>
      <c r="B498" s="84" t="s">
        <v>3617</v>
      </c>
      <c r="C498" s="84">
        <v>2</v>
      </c>
      <c r="D498" s="123">
        <v>0.0015687930018269574</v>
      </c>
      <c r="E498" s="123">
        <v>2.900731164287092</v>
      </c>
      <c r="F498" s="84" t="s">
        <v>3627</v>
      </c>
      <c r="G498" s="84" t="b">
        <v>0</v>
      </c>
      <c r="H498" s="84" t="b">
        <v>0</v>
      </c>
      <c r="I498" s="84" t="b">
        <v>0</v>
      </c>
      <c r="J498" s="84" t="b">
        <v>0</v>
      </c>
      <c r="K498" s="84" t="b">
        <v>0</v>
      </c>
      <c r="L498" s="84" t="b">
        <v>0</v>
      </c>
    </row>
    <row r="499" spans="1:12" ht="15">
      <c r="A499" s="84" t="s">
        <v>3617</v>
      </c>
      <c r="B499" s="84" t="s">
        <v>3618</v>
      </c>
      <c r="C499" s="84">
        <v>2</v>
      </c>
      <c r="D499" s="123">
        <v>0.0015687930018269574</v>
      </c>
      <c r="E499" s="123">
        <v>3.0768224233427732</v>
      </c>
      <c r="F499" s="84" t="s">
        <v>3627</v>
      </c>
      <c r="G499" s="84" t="b">
        <v>0</v>
      </c>
      <c r="H499" s="84" t="b">
        <v>0</v>
      </c>
      <c r="I499" s="84" t="b">
        <v>0</v>
      </c>
      <c r="J499" s="84" t="b">
        <v>0</v>
      </c>
      <c r="K499" s="84" t="b">
        <v>1</v>
      </c>
      <c r="L499" s="84" t="b">
        <v>0</v>
      </c>
    </row>
    <row r="500" spans="1:12" ht="15">
      <c r="A500" s="84" t="s">
        <v>3618</v>
      </c>
      <c r="B500" s="84" t="s">
        <v>3619</v>
      </c>
      <c r="C500" s="84">
        <v>2</v>
      </c>
      <c r="D500" s="123">
        <v>0.0015687930018269574</v>
      </c>
      <c r="E500" s="123">
        <v>3.0768224233427732</v>
      </c>
      <c r="F500" s="84" t="s">
        <v>3627</v>
      </c>
      <c r="G500" s="84" t="b">
        <v>0</v>
      </c>
      <c r="H500" s="84" t="b">
        <v>1</v>
      </c>
      <c r="I500" s="84" t="b">
        <v>0</v>
      </c>
      <c r="J500" s="84" t="b">
        <v>0</v>
      </c>
      <c r="K500" s="84" t="b">
        <v>0</v>
      </c>
      <c r="L500" s="84" t="b">
        <v>0</v>
      </c>
    </row>
    <row r="501" spans="1:12" ht="15">
      <c r="A501" s="84" t="s">
        <v>3619</v>
      </c>
      <c r="B501" s="84" t="s">
        <v>3620</v>
      </c>
      <c r="C501" s="84">
        <v>2</v>
      </c>
      <c r="D501" s="123">
        <v>0.0015687930018269574</v>
      </c>
      <c r="E501" s="123">
        <v>3.0768224233427732</v>
      </c>
      <c r="F501" s="84" t="s">
        <v>3627</v>
      </c>
      <c r="G501" s="84" t="b">
        <v>0</v>
      </c>
      <c r="H501" s="84" t="b">
        <v>0</v>
      </c>
      <c r="I501" s="84" t="b">
        <v>0</v>
      </c>
      <c r="J501" s="84" t="b">
        <v>0</v>
      </c>
      <c r="K501" s="84" t="b">
        <v>0</v>
      </c>
      <c r="L501" s="84" t="b">
        <v>0</v>
      </c>
    </row>
    <row r="502" spans="1:12" ht="15">
      <c r="A502" s="84" t="s">
        <v>303</v>
      </c>
      <c r="B502" s="84" t="s">
        <v>2882</v>
      </c>
      <c r="C502" s="84">
        <v>2</v>
      </c>
      <c r="D502" s="123">
        <v>0.0015687930018269574</v>
      </c>
      <c r="E502" s="123">
        <v>1.0464251224860115</v>
      </c>
      <c r="F502" s="84" t="s">
        <v>3627</v>
      </c>
      <c r="G502" s="84" t="b">
        <v>0</v>
      </c>
      <c r="H502" s="84" t="b">
        <v>0</v>
      </c>
      <c r="I502" s="84" t="b">
        <v>0</v>
      </c>
      <c r="J502" s="84" t="b">
        <v>0</v>
      </c>
      <c r="K502" s="84" t="b">
        <v>0</v>
      </c>
      <c r="L502" s="84" t="b">
        <v>0</v>
      </c>
    </row>
    <row r="503" spans="1:12" ht="15">
      <c r="A503" s="84" t="s">
        <v>301</v>
      </c>
      <c r="B503" s="84" t="s">
        <v>3307</v>
      </c>
      <c r="C503" s="84">
        <v>2</v>
      </c>
      <c r="D503" s="123">
        <v>0.0015687930018269574</v>
      </c>
      <c r="E503" s="123">
        <v>2.29867117295913</v>
      </c>
      <c r="F503" s="84" t="s">
        <v>3627</v>
      </c>
      <c r="G503" s="84" t="b">
        <v>0</v>
      </c>
      <c r="H503" s="84" t="b">
        <v>0</v>
      </c>
      <c r="I503" s="84" t="b">
        <v>0</v>
      </c>
      <c r="J503" s="84" t="b">
        <v>0</v>
      </c>
      <c r="K503" s="84" t="b">
        <v>0</v>
      </c>
      <c r="L503" s="84" t="b">
        <v>0</v>
      </c>
    </row>
    <row r="504" spans="1:12" ht="15">
      <c r="A504" s="84" t="s">
        <v>3322</v>
      </c>
      <c r="B504" s="84" t="s">
        <v>3297</v>
      </c>
      <c r="C504" s="84">
        <v>2</v>
      </c>
      <c r="D504" s="123">
        <v>0.0015687930018269574</v>
      </c>
      <c r="E504" s="123">
        <v>2.0556331242728354</v>
      </c>
      <c r="F504" s="84" t="s">
        <v>3627</v>
      </c>
      <c r="G504" s="84" t="b">
        <v>0</v>
      </c>
      <c r="H504" s="84" t="b">
        <v>0</v>
      </c>
      <c r="I504" s="84" t="b">
        <v>0</v>
      </c>
      <c r="J504" s="84" t="b">
        <v>0</v>
      </c>
      <c r="K504" s="84" t="b">
        <v>0</v>
      </c>
      <c r="L504" s="84" t="b">
        <v>0</v>
      </c>
    </row>
    <row r="505" spans="1:12" ht="15">
      <c r="A505" s="84" t="s">
        <v>3396</v>
      </c>
      <c r="B505" s="84" t="s">
        <v>3621</v>
      </c>
      <c r="C505" s="84">
        <v>2</v>
      </c>
      <c r="D505" s="123">
        <v>0.0015687930018269574</v>
      </c>
      <c r="E505" s="123">
        <v>2.775792427678792</v>
      </c>
      <c r="F505" s="84" t="s">
        <v>3627</v>
      </c>
      <c r="G505" s="84" t="b">
        <v>1</v>
      </c>
      <c r="H505" s="84" t="b">
        <v>0</v>
      </c>
      <c r="I505" s="84" t="b">
        <v>0</v>
      </c>
      <c r="J505" s="84" t="b">
        <v>0</v>
      </c>
      <c r="K505" s="84" t="b">
        <v>0</v>
      </c>
      <c r="L505" s="84" t="b">
        <v>0</v>
      </c>
    </row>
    <row r="506" spans="1:12" ht="15">
      <c r="A506" s="84" t="s">
        <v>3621</v>
      </c>
      <c r="B506" s="84" t="s">
        <v>3622</v>
      </c>
      <c r="C506" s="84">
        <v>2</v>
      </c>
      <c r="D506" s="123">
        <v>0.0015687930018269574</v>
      </c>
      <c r="E506" s="123">
        <v>3.0768224233427732</v>
      </c>
      <c r="F506" s="84" t="s">
        <v>3627</v>
      </c>
      <c r="G506" s="84" t="b">
        <v>0</v>
      </c>
      <c r="H506" s="84" t="b">
        <v>0</v>
      </c>
      <c r="I506" s="84" t="b">
        <v>0</v>
      </c>
      <c r="J506" s="84" t="b">
        <v>0</v>
      </c>
      <c r="K506" s="84" t="b">
        <v>0</v>
      </c>
      <c r="L506" s="84" t="b">
        <v>0</v>
      </c>
    </row>
    <row r="507" spans="1:12" ht="15">
      <c r="A507" s="84" t="s">
        <v>3622</v>
      </c>
      <c r="B507" s="84" t="s">
        <v>318</v>
      </c>
      <c r="C507" s="84">
        <v>2</v>
      </c>
      <c r="D507" s="123">
        <v>0.0015687930018269574</v>
      </c>
      <c r="E507" s="123">
        <v>2.6788824146707357</v>
      </c>
      <c r="F507" s="84" t="s">
        <v>3627</v>
      </c>
      <c r="G507" s="84" t="b">
        <v>0</v>
      </c>
      <c r="H507" s="84" t="b">
        <v>0</v>
      </c>
      <c r="I507" s="84" t="b">
        <v>0</v>
      </c>
      <c r="J507" s="84" t="b">
        <v>0</v>
      </c>
      <c r="K507" s="84" t="b">
        <v>0</v>
      </c>
      <c r="L507" s="84" t="b">
        <v>0</v>
      </c>
    </row>
    <row r="508" spans="1:12" ht="15">
      <c r="A508" s="84" t="s">
        <v>318</v>
      </c>
      <c r="B508" s="84" t="s">
        <v>3414</v>
      </c>
      <c r="C508" s="84">
        <v>2</v>
      </c>
      <c r="D508" s="123">
        <v>0.0015687930018269574</v>
      </c>
      <c r="E508" s="123">
        <v>2.5027911556150544</v>
      </c>
      <c r="F508" s="84" t="s">
        <v>3627</v>
      </c>
      <c r="G508" s="84" t="b">
        <v>0</v>
      </c>
      <c r="H508" s="84" t="b">
        <v>0</v>
      </c>
      <c r="I508" s="84" t="b">
        <v>0</v>
      </c>
      <c r="J508" s="84" t="b">
        <v>0</v>
      </c>
      <c r="K508" s="84" t="b">
        <v>0</v>
      </c>
      <c r="L508" s="84" t="b">
        <v>0</v>
      </c>
    </row>
    <row r="509" spans="1:12" ht="15">
      <c r="A509" s="84" t="s">
        <v>3342</v>
      </c>
      <c r="B509" s="84" t="s">
        <v>292</v>
      </c>
      <c r="C509" s="84">
        <v>2</v>
      </c>
      <c r="D509" s="123">
        <v>0.0015687930018269574</v>
      </c>
      <c r="E509" s="123">
        <v>0.8495786418397109</v>
      </c>
      <c r="F509" s="84" t="s">
        <v>3627</v>
      </c>
      <c r="G509" s="84" t="b">
        <v>0</v>
      </c>
      <c r="H509" s="84" t="b">
        <v>0</v>
      </c>
      <c r="I509" s="84" t="b">
        <v>0</v>
      </c>
      <c r="J509" s="84" t="b">
        <v>0</v>
      </c>
      <c r="K509" s="84" t="b">
        <v>0</v>
      </c>
      <c r="L509" s="84" t="b">
        <v>0</v>
      </c>
    </row>
    <row r="510" spans="1:12" ht="15">
      <c r="A510" s="84" t="s">
        <v>292</v>
      </c>
      <c r="B510" s="84" t="s">
        <v>3623</v>
      </c>
      <c r="C510" s="84">
        <v>2</v>
      </c>
      <c r="D510" s="123">
        <v>0.0015687930018269574</v>
      </c>
      <c r="E510" s="123">
        <v>1.4284624123618417</v>
      </c>
      <c r="F510" s="84" t="s">
        <v>3627</v>
      </c>
      <c r="G510" s="84" t="b">
        <v>0</v>
      </c>
      <c r="H510" s="84" t="b">
        <v>0</v>
      </c>
      <c r="I510" s="84" t="b">
        <v>0</v>
      </c>
      <c r="J510" s="84" t="b">
        <v>0</v>
      </c>
      <c r="K510" s="84" t="b">
        <v>0</v>
      </c>
      <c r="L510" s="84" t="b">
        <v>0</v>
      </c>
    </row>
    <row r="511" spans="1:12" ht="15">
      <c r="A511" s="84" t="s">
        <v>3623</v>
      </c>
      <c r="B511" s="84" t="s">
        <v>3288</v>
      </c>
      <c r="C511" s="84">
        <v>2</v>
      </c>
      <c r="D511" s="123">
        <v>0.0015687930018269574</v>
      </c>
      <c r="E511" s="123">
        <v>2.29867117295913</v>
      </c>
      <c r="F511" s="84" t="s">
        <v>3627</v>
      </c>
      <c r="G511" s="84" t="b">
        <v>0</v>
      </c>
      <c r="H511" s="84" t="b">
        <v>0</v>
      </c>
      <c r="I511" s="84" t="b">
        <v>0</v>
      </c>
      <c r="J511" s="84" t="b">
        <v>0</v>
      </c>
      <c r="K511" s="84" t="b">
        <v>0</v>
      </c>
      <c r="L511" s="84" t="b">
        <v>0</v>
      </c>
    </row>
    <row r="512" spans="1:12" ht="15">
      <c r="A512" s="84" t="s">
        <v>3288</v>
      </c>
      <c r="B512" s="84" t="s">
        <v>3309</v>
      </c>
      <c r="C512" s="84">
        <v>2</v>
      </c>
      <c r="D512" s="123">
        <v>0.0015687930018269574</v>
      </c>
      <c r="E512" s="123">
        <v>1.7546031286088541</v>
      </c>
      <c r="F512" s="84" t="s">
        <v>3627</v>
      </c>
      <c r="G512" s="84" t="b">
        <v>0</v>
      </c>
      <c r="H512" s="84" t="b">
        <v>0</v>
      </c>
      <c r="I512" s="84" t="b">
        <v>0</v>
      </c>
      <c r="J512" s="84" t="b">
        <v>0</v>
      </c>
      <c r="K512" s="84" t="b">
        <v>0</v>
      </c>
      <c r="L512" s="84" t="b">
        <v>0</v>
      </c>
    </row>
    <row r="513" spans="1:12" ht="15">
      <c r="A513" s="84" t="s">
        <v>3309</v>
      </c>
      <c r="B513" s="84" t="s">
        <v>2851</v>
      </c>
      <c r="C513" s="84">
        <v>2</v>
      </c>
      <c r="D513" s="123">
        <v>0.0015687930018269574</v>
      </c>
      <c r="E513" s="123">
        <v>1.9306943876645353</v>
      </c>
      <c r="F513" s="84" t="s">
        <v>3627</v>
      </c>
      <c r="G513" s="84" t="b">
        <v>0</v>
      </c>
      <c r="H513" s="84" t="b">
        <v>0</v>
      </c>
      <c r="I513" s="84" t="b">
        <v>0</v>
      </c>
      <c r="J513" s="84" t="b">
        <v>0</v>
      </c>
      <c r="K513" s="84" t="b">
        <v>0</v>
      </c>
      <c r="L513" s="84" t="b">
        <v>0</v>
      </c>
    </row>
    <row r="514" spans="1:12" ht="15">
      <c r="A514" s="84" t="s">
        <v>292</v>
      </c>
      <c r="B514" s="84" t="s">
        <v>3338</v>
      </c>
      <c r="C514" s="84">
        <v>2</v>
      </c>
      <c r="D514" s="123">
        <v>0.0015687930018269574</v>
      </c>
      <c r="E514" s="123">
        <v>1.0305224036898042</v>
      </c>
      <c r="F514" s="84" t="s">
        <v>3627</v>
      </c>
      <c r="G514" s="84" t="b">
        <v>0</v>
      </c>
      <c r="H514" s="84" t="b">
        <v>0</v>
      </c>
      <c r="I514" s="84" t="b">
        <v>0</v>
      </c>
      <c r="J514" s="84" t="b">
        <v>0</v>
      </c>
      <c r="K514" s="84" t="b">
        <v>0</v>
      </c>
      <c r="L514" s="84" t="b">
        <v>0</v>
      </c>
    </row>
    <row r="515" spans="1:12" ht="15">
      <c r="A515" s="84" t="s">
        <v>2879</v>
      </c>
      <c r="B515" s="84" t="s">
        <v>2880</v>
      </c>
      <c r="C515" s="84">
        <v>10</v>
      </c>
      <c r="D515" s="123">
        <v>0.01050420168067227</v>
      </c>
      <c r="E515" s="123">
        <v>1.889046909608475</v>
      </c>
      <c r="F515" s="84" t="s">
        <v>2751</v>
      </c>
      <c r="G515" s="84" t="b">
        <v>0</v>
      </c>
      <c r="H515" s="84" t="b">
        <v>0</v>
      </c>
      <c r="I515" s="84" t="b">
        <v>0</v>
      </c>
      <c r="J515" s="84" t="b">
        <v>0</v>
      </c>
      <c r="K515" s="84" t="b">
        <v>0</v>
      </c>
      <c r="L515" s="84" t="b">
        <v>0</v>
      </c>
    </row>
    <row r="516" spans="1:12" ht="15">
      <c r="A516" s="84" t="s">
        <v>2881</v>
      </c>
      <c r="B516" s="84" t="s">
        <v>2875</v>
      </c>
      <c r="C516" s="84">
        <v>10</v>
      </c>
      <c r="D516" s="123">
        <v>0.01050420168067227</v>
      </c>
      <c r="E516" s="123">
        <v>1.4990758306077128</v>
      </c>
      <c r="F516" s="84" t="s">
        <v>2751</v>
      </c>
      <c r="G516" s="84" t="b">
        <v>0</v>
      </c>
      <c r="H516" s="84" t="b">
        <v>0</v>
      </c>
      <c r="I516" s="84" t="b">
        <v>0</v>
      </c>
      <c r="J516" s="84" t="b">
        <v>0</v>
      </c>
      <c r="K516" s="84" t="b">
        <v>0</v>
      </c>
      <c r="L516" s="84" t="b">
        <v>0</v>
      </c>
    </row>
    <row r="517" spans="1:12" ht="15">
      <c r="A517" s="84" t="s">
        <v>395</v>
      </c>
      <c r="B517" s="84" t="s">
        <v>394</v>
      </c>
      <c r="C517" s="84">
        <v>7</v>
      </c>
      <c r="D517" s="123">
        <v>0.00849192617636576</v>
      </c>
      <c r="E517" s="123">
        <v>2.085341554752443</v>
      </c>
      <c r="F517" s="84" t="s">
        <v>2751</v>
      </c>
      <c r="G517" s="84" t="b">
        <v>0</v>
      </c>
      <c r="H517" s="84" t="b">
        <v>0</v>
      </c>
      <c r="I517" s="84" t="b">
        <v>0</v>
      </c>
      <c r="J517" s="84" t="b">
        <v>0</v>
      </c>
      <c r="K517" s="84" t="b">
        <v>0</v>
      </c>
      <c r="L517" s="84" t="b">
        <v>0</v>
      </c>
    </row>
    <row r="518" spans="1:12" ht="15">
      <c r="A518" s="84" t="s">
        <v>394</v>
      </c>
      <c r="B518" s="84" t="s">
        <v>393</v>
      </c>
      <c r="C518" s="84">
        <v>7</v>
      </c>
      <c r="D518" s="123">
        <v>0.00849192617636576</v>
      </c>
      <c r="E518" s="123">
        <v>2.085341554752443</v>
      </c>
      <c r="F518" s="84" t="s">
        <v>2751</v>
      </c>
      <c r="G518" s="84" t="b">
        <v>0</v>
      </c>
      <c r="H518" s="84" t="b">
        <v>0</v>
      </c>
      <c r="I518" s="84" t="b">
        <v>0</v>
      </c>
      <c r="J518" s="84" t="b">
        <v>0</v>
      </c>
      <c r="K518" s="84" t="b">
        <v>0</v>
      </c>
      <c r="L518" s="84" t="b">
        <v>0</v>
      </c>
    </row>
    <row r="519" spans="1:12" ht="15">
      <c r="A519" s="84" t="s">
        <v>2875</v>
      </c>
      <c r="B519" s="84" t="s">
        <v>2879</v>
      </c>
      <c r="C519" s="84">
        <v>6</v>
      </c>
      <c r="D519" s="123">
        <v>0.007700727413548465</v>
      </c>
      <c r="E519" s="123">
        <v>1.2358343958331313</v>
      </c>
      <c r="F519" s="84" t="s">
        <v>2751</v>
      </c>
      <c r="G519" s="84" t="b">
        <v>0</v>
      </c>
      <c r="H519" s="84" t="b">
        <v>0</v>
      </c>
      <c r="I519" s="84" t="b">
        <v>0</v>
      </c>
      <c r="J519" s="84" t="b">
        <v>0</v>
      </c>
      <c r="K519" s="84" t="b">
        <v>0</v>
      </c>
      <c r="L519" s="84" t="b">
        <v>0</v>
      </c>
    </row>
    <row r="520" spans="1:12" ht="15">
      <c r="A520" s="84" t="s">
        <v>3289</v>
      </c>
      <c r="B520" s="84" t="s">
        <v>3295</v>
      </c>
      <c r="C520" s="84">
        <v>6</v>
      </c>
      <c r="D520" s="123">
        <v>0.007700727413548465</v>
      </c>
      <c r="E520" s="123">
        <v>2.1522883443830563</v>
      </c>
      <c r="F520" s="84" t="s">
        <v>2751</v>
      </c>
      <c r="G520" s="84" t="b">
        <v>0</v>
      </c>
      <c r="H520" s="84" t="b">
        <v>0</v>
      </c>
      <c r="I520" s="84" t="b">
        <v>0</v>
      </c>
      <c r="J520" s="84" t="b">
        <v>0</v>
      </c>
      <c r="K520" s="84" t="b">
        <v>0</v>
      </c>
      <c r="L520" s="84" t="b">
        <v>0</v>
      </c>
    </row>
    <row r="521" spans="1:12" ht="15">
      <c r="A521" s="84" t="s">
        <v>292</v>
      </c>
      <c r="B521" s="84" t="s">
        <v>395</v>
      </c>
      <c r="C521" s="84">
        <v>6</v>
      </c>
      <c r="D521" s="123">
        <v>0.007700727413548465</v>
      </c>
      <c r="E521" s="123">
        <v>1.3194247607858112</v>
      </c>
      <c r="F521" s="84" t="s">
        <v>2751</v>
      </c>
      <c r="G521" s="84" t="b">
        <v>0</v>
      </c>
      <c r="H521" s="84" t="b">
        <v>0</v>
      </c>
      <c r="I521" s="84" t="b">
        <v>0</v>
      </c>
      <c r="J521" s="84" t="b">
        <v>0</v>
      </c>
      <c r="K521" s="84" t="b">
        <v>0</v>
      </c>
      <c r="L521" s="84" t="b">
        <v>0</v>
      </c>
    </row>
    <row r="522" spans="1:12" ht="15">
      <c r="A522" s="84" t="s">
        <v>2875</v>
      </c>
      <c r="B522" s="84" t="s">
        <v>3291</v>
      </c>
      <c r="C522" s="84">
        <v>5</v>
      </c>
      <c r="D522" s="123">
        <v>0.006833140733529314</v>
      </c>
      <c r="E522" s="123">
        <v>1.4198945845600879</v>
      </c>
      <c r="F522" s="84" t="s">
        <v>2751</v>
      </c>
      <c r="G522" s="84" t="b">
        <v>0</v>
      </c>
      <c r="H522" s="84" t="b">
        <v>0</v>
      </c>
      <c r="I522" s="84" t="b">
        <v>0</v>
      </c>
      <c r="J522" s="84" t="b">
        <v>0</v>
      </c>
      <c r="K522" s="84" t="b">
        <v>0</v>
      </c>
      <c r="L522" s="84" t="b">
        <v>0</v>
      </c>
    </row>
    <row r="523" spans="1:12" ht="15">
      <c r="A523" s="84" t="s">
        <v>3291</v>
      </c>
      <c r="B523" s="84" t="s">
        <v>3339</v>
      </c>
      <c r="C523" s="84">
        <v>5</v>
      </c>
      <c r="D523" s="123">
        <v>0.006833140733529314</v>
      </c>
      <c r="E523" s="123">
        <v>2.1522883443830563</v>
      </c>
      <c r="F523" s="84" t="s">
        <v>2751</v>
      </c>
      <c r="G523" s="84" t="b">
        <v>0</v>
      </c>
      <c r="H523" s="84" t="b">
        <v>0</v>
      </c>
      <c r="I523" s="84" t="b">
        <v>0</v>
      </c>
      <c r="J523" s="84" t="b">
        <v>0</v>
      </c>
      <c r="K523" s="84" t="b">
        <v>0</v>
      </c>
      <c r="L523" s="84" t="b">
        <v>0</v>
      </c>
    </row>
    <row r="524" spans="1:12" ht="15">
      <c r="A524" s="84" t="s">
        <v>3354</v>
      </c>
      <c r="B524" s="84" t="s">
        <v>3284</v>
      </c>
      <c r="C524" s="84">
        <v>5</v>
      </c>
      <c r="D524" s="123">
        <v>0.006833140733529314</v>
      </c>
      <c r="E524" s="123">
        <v>2.0273496077747564</v>
      </c>
      <c r="F524" s="84" t="s">
        <v>2751</v>
      </c>
      <c r="G524" s="84" t="b">
        <v>0</v>
      </c>
      <c r="H524" s="84" t="b">
        <v>0</v>
      </c>
      <c r="I524" s="84" t="b">
        <v>0</v>
      </c>
      <c r="J524" s="84" t="b">
        <v>0</v>
      </c>
      <c r="K524" s="84" t="b">
        <v>0</v>
      </c>
      <c r="L524" s="84" t="b">
        <v>0</v>
      </c>
    </row>
    <row r="525" spans="1:12" ht="15">
      <c r="A525" s="84" t="s">
        <v>3293</v>
      </c>
      <c r="B525" s="84" t="s">
        <v>3325</v>
      </c>
      <c r="C525" s="84">
        <v>5</v>
      </c>
      <c r="D525" s="123">
        <v>0.006833140733529314</v>
      </c>
      <c r="E525" s="123">
        <v>2.0273496077747564</v>
      </c>
      <c r="F525" s="84" t="s">
        <v>2751</v>
      </c>
      <c r="G525" s="84" t="b">
        <v>1</v>
      </c>
      <c r="H525" s="84" t="b">
        <v>0</v>
      </c>
      <c r="I525" s="84" t="b">
        <v>0</v>
      </c>
      <c r="J525" s="84" t="b">
        <v>0</v>
      </c>
      <c r="K525" s="84" t="b">
        <v>0</v>
      </c>
      <c r="L525" s="84" t="b">
        <v>0</v>
      </c>
    </row>
    <row r="526" spans="1:12" ht="15">
      <c r="A526" s="84" t="s">
        <v>3325</v>
      </c>
      <c r="B526" s="84" t="s">
        <v>292</v>
      </c>
      <c r="C526" s="84">
        <v>5</v>
      </c>
      <c r="D526" s="123">
        <v>0.006833140733529314</v>
      </c>
      <c r="E526" s="123">
        <v>1.1980458349437315</v>
      </c>
      <c r="F526" s="84" t="s">
        <v>2751</v>
      </c>
      <c r="G526" s="84" t="b">
        <v>0</v>
      </c>
      <c r="H526" s="84" t="b">
        <v>0</v>
      </c>
      <c r="I526" s="84" t="b">
        <v>0</v>
      </c>
      <c r="J526" s="84" t="b">
        <v>0</v>
      </c>
      <c r="K526" s="84" t="b">
        <v>0</v>
      </c>
      <c r="L526" s="84" t="b">
        <v>0</v>
      </c>
    </row>
    <row r="527" spans="1:12" ht="15">
      <c r="A527" s="84" t="s">
        <v>3338</v>
      </c>
      <c r="B527" s="84" t="s">
        <v>2878</v>
      </c>
      <c r="C527" s="84">
        <v>4</v>
      </c>
      <c r="D527" s="123">
        <v>0.00587369751542873</v>
      </c>
      <c r="E527" s="123">
        <v>1.889046909608475</v>
      </c>
      <c r="F527" s="84" t="s">
        <v>2751</v>
      </c>
      <c r="G527" s="84" t="b">
        <v>0</v>
      </c>
      <c r="H527" s="84" t="b">
        <v>0</v>
      </c>
      <c r="I527" s="84" t="b">
        <v>0</v>
      </c>
      <c r="J527" s="84" t="b">
        <v>0</v>
      </c>
      <c r="K527" s="84" t="b">
        <v>0</v>
      </c>
      <c r="L527" s="84" t="b">
        <v>0</v>
      </c>
    </row>
    <row r="528" spans="1:12" ht="15">
      <c r="A528" s="84" t="s">
        <v>2878</v>
      </c>
      <c r="B528" s="84" t="s">
        <v>3300</v>
      </c>
      <c r="C528" s="84">
        <v>4</v>
      </c>
      <c r="D528" s="123">
        <v>0.00587369751542873</v>
      </c>
      <c r="E528" s="123">
        <v>1.7129556505527939</v>
      </c>
      <c r="F528" s="84" t="s">
        <v>2751</v>
      </c>
      <c r="G528" s="84" t="b">
        <v>0</v>
      </c>
      <c r="H528" s="84" t="b">
        <v>0</v>
      </c>
      <c r="I528" s="84" t="b">
        <v>0</v>
      </c>
      <c r="J528" s="84" t="b">
        <v>0</v>
      </c>
      <c r="K528" s="84" t="b">
        <v>0</v>
      </c>
      <c r="L528" s="84" t="b">
        <v>0</v>
      </c>
    </row>
    <row r="529" spans="1:12" ht="15">
      <c r="A529" s="84" t="s">
        <v>3300</v>
      </c>
      <c r="B529" s="84" t="s">
        <v>2879</v>
      </c>
      <c r="C529" s="84">
        <v>4</v>
      </c>
      <c r="D529" s="123">
        <v>0.00587369751542873</v>
      </c>
      <c r="E529" s="123">
        <v>1.7129556505527939</v>
      </c>
      <c r="F529" s="84" t="s">
        <v>2751</v>
      </c>
      <c r="G529" s="84" t="b">
        <v>0</v>
      </c>
      <c r="H529" s="84" t="b">
        <v>0</v>
      </c>
      <c r="I529" s="84" t="b">
        <v>0</v>
      </c>
      <c r="J529" s="84" t="b">
        <v>0</v>
      </c>
      <c r="K529" s="84" t="b">
        <v>0</v>
      </c>
      <c r="L529" s="84" t="b">
        <v>0</v>
      </c>
    </row>
    <row r="530" spans="1:12" ht="15">
      <c r="A530" s="84" t="s">
        <v>2880</v>
      </c>
      <c r="B530" s="84" t="s">
        <v>3372</v>
      </c>
      <c r="C530" s="84">
        <v>4</v>
      </c>
      <c r="D530" s="123">
        <v>0.00587369751542873</v>
      </c>
      <c r="E530" s="123">
        <v>1.9304395947667001</v>
      </c>
      <c r="F530" s="84" t="s">
        <v>2751</v>
      </c>
      <c r="G530" s="84" t="b">
        <v>0</v>
      </c>
      <c r="H530" s="84" t="b">
        <v>0</v>
      </c>
      <c r="I530" s="84" t="b">
        <v>0</v>
      </c>
      <c r="J530" s="84" t="b">
        <v>0</v>
      </c>
      <c r="K530" s="84" t="b">
        <v>0</v>
      </c>
      <c r="L530" s="84" t="b">
        <v>0</v>
      </c>
    </row>
    <row r="531" spans="1:12" ht="15">
      <c r="A531" s="84" t="s">
        <v>3372</v>
      </c>
      <c r="B531" s="84" t="s">
        <v>2881</v>
      </c>
      <c r="C531" s="84">
        <v>4</v>
      </c>
      <c r="D531" s="123">
        <v>0.00587369751542873</v>
      </c>
      <c r="E531" s="123">
        <v>2.0273496077747564</v>
      </c>
      <c r="F531" s="84" t="s">
        <v>2751</v>
      </c>
      <c r="G531" s="84" t="b">
        <v>0</v>
      </c>
      <c r="H531" s="84" t="b">
        <v>0</v>
      </c>
      <c r="I531" s="84" t="b">
        <v>0</v>
      </c>
      <c r="J531" s="84" t="b">
        <v>0</v>
      </c>
      <c r="K531" s="84" t="b">
        <v>0</v>
      </c>
      <c r="L531" s="84" t="b">
        <v>0</v>
      </c>
    </row>
    <row r="532" spans="1:12" ht="15">
      <c r="A532" s="84" t="s">
        <v>2875</v>
      </c>
      <c r="B532" s="84" t="s">
        <v>2883</v>
      </c>
      <c r="C532" s="84">
        <v>4</v>
      </c>
      <c r="D532" s="123">
        <v>0.00587369751542873</v>
      </c>
      <c r="E532" s="123">
        <v>1.1980458349437315</v>
      </c>
      <c r="F532" s="84" t="s">
        <v>2751</v>
      </c>
      <c r="G532" s="84" t="b">
        <v>0</v>
      </c>
      <c r="H532" s="84" t="b">
        <v>0</v>
      </c>
      <c r="I532" s="84" t="b">
        <v>0</v>
      </c>
      <c r="J532" s="84" t="b">
        <v>0</v>
      </c>
      <c r="K532" s="84" t="b">
        <v>0</v>
      </c>
      <c r="L532" s="84" t="b">
        <v>0</v>
      </c>
    </row>
    <row r="533" spans="1:12" ht="15">
      <c r="A533" s="84" t="s">
        <v>2883</v>
      </c>
      <c r="B533" s="84" t="s">
        <v>3344</v>
      </c>
      <c r="C533" s="84">
        <v>4</v>
      </c>
      <c r="D533" s="123">
        <v>0.00587369751542873</v>
      </c>
      <c r="E533" s="123">
        <v>1.9304395947667001</v>
      </c>
      <c r="F533" s="84" t="s">
        <v>2751</v>
      </c>
      <c r="G533" s="84" t="b">
        <v>0</v>
      </c>
      <c r="H533" s="84" t="b">
        <v>0</v>
      </c>
      <c r="I533" s="84" t="b">
        <v>0</v>
      </c>
      <c r="J533" s="84" t="b">
        <v>0</v>
      </c>
      <c r="K533" s="84" t="b">
        <v>0</v>
      </c>
      <c r="L533" s="84" t="b">
        <v>0</v>
      </c>
    </row>
    <row r="534" spans="1:12" ht="15">
      <c r="A534" s="84" t="s">
        <v>3344</v>
      </c>
      <c r="B534" s="84" t="s">
        <v>3321</v>
      </c>
      <c r="C534" s="84">
        <v>4</v>
      </c>
      <c r="D534" s="123">
        <v>0.00587369751542873</v>
      </c>
      <c r="E534" s="123">
        <v>2.134559577422625</v>
      </c>
      <c r="F534" s="84" t="s">
        <v>2751</v>
      </c>
      <c r="G534" s="84" t="b">
        <v>0</v>
      </c>
      <c r="H534" s="84" t="b">
        <v>0</v>
      </c>
      <c r="I534" s="84" t="b">
        <v>0</v>
      </c>
      <c r="J534" s="84" t="b">
        <v>0</v>
      </c>
      <c r="K534" s="84" t="b">
        <v>0</v>
      </c>
      <c r="L534" s="84" t="b">
        <v>0</v>
      </c>
    </row>
    <row r="535" spans="1:12" ht="15">
      <c r="A535" s="84" t="s">
        <v>3321</v>
      </c>
      <c r="B535" s="84" t="s">
        <v>3375</v>
      </c>
      <c r="C535" s="84">
        <v>4</v>
      </c>
      <c r="D535" s="123">
        <v>0.00587369751542873</v>
      </c>
      <c r="E535" s="123">
        <v>2.2314695904306814</v>
      </c>
      <c r="F535" s="84" t="s">
        <v>2751</v>
      </c>
      <c r="G535" s="84" t="b">
        <v>0</v>
      </c>
      <c r="H535" s="84" t="b">
        <v>0</v>
      </c>
      <c r="I535" s="84" t="b">
        <v>0</v>
      </c>
      <c r="J535" s="84" t="b">
        <v>0</v>
      </c>
      <c r="K535" s="84" t="b">
        <v>0</v>
      </c>
      <c r="L535" s="84" t="b">
        <v>0</v>
      </c>
    </row>
    <row r="536" spans="1:12" ht="15">
      <c r="A536" s="84" t="s">
        <v>3375</v>
      </c>
      <c r="B536" s="84" t="s">
        <v>292</v>
      </c>
      <c r="C536" s="84">
        <v>4</v>
      </c>
      <c r="D536" s="123">
        <v>0.00587369751542873</v>
      </c>
      <c r="E536" s="123">
        <v>1.1980458349437315</v>
      </c>
      <c r="F536" s="84" t="s">
        <v>2751</v>
      </c>
      <c r="G536" s="84" t="b">
        <v>0</v>
      </c>
      <c r="H536" s="84" t="b">
        <v>0</v>
      </c>
      <c r="I536" s="84" t="b">
        <v>0</v>
      </c>
      <c r="J536" s="84" t="b">
        <v>0</v>
      </c>
      <c r="K536" s="84" t="b">
        <v>0</v>
      </c>
      <c r="L536" s="84" t="b">
        <v>0</v>
      </c>
    </row>
    <row r="537" spans="1:12" ht="15">
      <c r="A537" s="84" t="s">
        <v>3290</v>
      </c>
      <c r="B537" s="84" t="s">
        <v>3286</v>
      </c>
      <c r="C537" s="84">
        <v>4</v>
      </c>
      <c r="D537" s="123">
        <v>0.00587369751542873</v>
      </c>
      <c r="E537" s="123">
        <v>2.2314695904306814</v>
      </c>
      <c r="F537" s="84" t="s">
        <v>2751</v>
      </c>
      <c r="G537" s="84" t="b">
        <v>0</v>
      </c>
      <c r="H537" s="84" t="b">
        <v>0</v>
      </c>
      <c r="I537" s="84" t="b">
        <v>0</v>
      </c>
      <c r="J537" s="84" t="b">
        <v>0</v>
      </c>
      <c r="K537" s="84" t="b">
        <v>0</v>
      </c>
      <c r="L537" s="84" t="b">
        <v>0</v>
      </c>
    </row>
    <row r="538" spans="1:12" ht="15">
      <c r="A538" s="84" t="s">
        <v>2880</v>
      </c>
      <c r="B538" s="84" t="s">
        <v>3306</v>
      </c>
      <c r="C538" s="84">
        <v>4</v>
      </c>
      <c r="D538" s="123">
        <v>0.00587369751542873</v>
      </c>
      <c r="E538" s="123">
        <v>1.9304395947667001</v>
      </c>
      <c r="F538" s="84" t="s">
        <v>2751</v>
      </c>
      <c r="G538" s="84" t="b">
        <v>0</v>
      </c>
      <c r="H538" s="84" t="b">
        <v>0</v>
      </c>
      <c r="I538" s="84" t="b">
        <v>0</v>
      </c>
      <c r="J538" s="84" t="b">
        <v>0</v>
      </c>
      <c r="K538" s="84" t="b">
        <v>0</v>
      </c>
      <c r="L538" s="84" t="b">
        <v>0</v>
      </c>
    </row>
    <row r="539" spans="1:12" ht="15">
      <c r="A539" s="84" t="s">
        <v>3306</v>
      </c>
      <c r="B539" s="84" t="s">
        <v>2878</v>
      </c>
      <c r="C539" s="84">
        <v>4</v>
      </c>
      <c r="D539" s="123">
        <v>0.00587369751542873</v>
      </c>
      <c r="E539" s="123">
        <v>1.889046909608475</v>
      </c>
      <c r="F539" s="84" t="s">
        <v>2751</v>
      </c>
      <c r="G539" s="84" t="b">
        <v>0</v>
      </c>
      <c r="H539" s="84" t="b">
        <v>0</v>
      </c>
      <c r="I539" s="84" t="b">
        <v>0</v>
      </c>
      <c r="J539" s="84" t="b">
        <v>0</v>
      </c>
      <c r="K539" s="84" t="b">
        <v>0</v>
      </c>
      <c r="L539" s="84" t="b">
        <v>0</v>
      </c>
    </row>
    <row r="540" spans="1:12" ht="15">
      <c r="A540" s="84" t="s">
        <v>2878</v>
      </c>
      <c r="B540" s="84" t="s">
        <v>3288</v>
      </c>
      <c r="C540" s="84">
        <v>4</v>
      </c>
      <c r="D540" s="123">
        <v>0.00587369751542873</v>
      </c>
      <c r="E540" s="123">
        <v>1.7921368966004187</v>
      </c>
      <c r="F540" s="84" t="s">
        <v>2751</v>
      </c>
      <c r="G540" s="84" t="b">
        <v>0</v>
      </c>
      <c r="H540" s="84" t="b">
        <v>0</v>
      </c>
      <c r="I540" s="84" t="b">
        <v>0</v>
      </c>
      <c r="J540" s="84" t="b">
        <v>0</v>
      </c>
      <c r="K540" s="84" t="b">
        <v>0</v>
      </c>
      <c r="L540" s="84" t="b">
        <v>0</v>
      </c>
    </row>
    <row r="541" spans="1:12" ht="15">
      <c r="A541" s="84" t="s">
        <v>3288</v>
      </c>
      <c r="B541" s="84" t="s">
        <v>3289</v>
      </c>
      <c r="C541" s="84">
        <v>4</v>
      </c>
      <c r="D541" s="123">
        <v>0.00587369751542873</v>
      </c>
      <c r="E541" s="123">
        <v>2.055378331375</v>
      </c>
      <c r="F541" s="84" t="s">
        <v>2751</v>
      </c>
      <c r="G541" s="84" t="b">
        <v>0</v>
      </c>
      <c r="H541" s="84" t="b">
        <v>0</v>
      </c>
      <c r="I541" s="84" t="b">
        <v>0</v>
      </c>
      <c r="J541" s="84" t="b">
        <v>0</v>
      </c>
      <c r="K541" s="84" t="b">
        <v>0</v>
      </c>
      <c r="L541" s="84" t="b">
        <v>0</v>
      </c>
    </row>
    <row r="542" spans="1:12" ht="15">
      <c r="A542" s="84" t="s">
        <v>3295</v>
      </c>
      <c r="B542" s="84" t="s">
        <v>292</v>
      </c>
      <c r="C542" s="84">
        <v>4</v>
      </c>
      <c r="D542" s="123">
        <v>0.00587369751542873</v>
      </c>
      <c r="E542" s="123">
        <v>1.0219545758880504</v>
      </c>
      <c r="F542" s="84" t="s">
        <v>2751</v>
      </c>
      <c r="G542" s="84" t="b">
        <v>0</v>
      </c>
      <c r="H542" s="84" t="b">
        <v>0</v>
      </c>
      <c r="I542" s="84" t="b">
        <v>0</v>
      </c>
      <c r="J542" s="84" t="b">
        <v>0</v>
      </c>
      <c r="K542" s="84" t="b">
        <v>0</v>
      </c>
      <c r="L542" s="84" t="b">
        <v>0</v>
      </c>
    </row>
    <row r="543" spans="1:12" ht="15">
      <c r="A543" s="84" t="s">
        <v>3309</v>
      </c>
      <c r="B543" s="84" t="s">
        <v>3385</v>
      </c>
      <c r="C543" s="84">
        <v>4</v>
      </c>
      <c r="D543" s="123">
        <v>0.00587369751542873</v>
      </c>
      <c r="E543" s="123">
        <v>2.3283796034387376</v>
      </c>
      <c r="F543" s="84" t="s">
        <v>2751</v>
      </c>
      <c r="G543" s="84" t="b">
        <v>0</v>
      </c>
      <c r="H543" s="84" t="b">
        <v>0</v>
      </c>
      <c r="I543" s="84" t="b">
        <v>0</v>
      </c>
      <c r="J543" s="84" t="b">
        <v>0</v>
      </c>
      <c r="K543" s="84" t="b">
        <v>0</v>
      </c>
      <c r="L543" s="84" t="b">
        <v>0</v>
      </c>
    </row>
    <row r="544" spans="1:12" ht="15">
      <c r="A544" s="84" t="s">
        <v>309</v>
      </c>
      <c r="B544" s="84" t="s">
        <v>292</v>
      </c>
      <c r="C544" s="84">
        <v>4</v>
      </c>
      <c r="D544" s="123">
        <v>0.00587369751542873</v>
      </c>
      <c r="E544" s="123">
        <v>0.9550077862574372</v>
      </c>
      <c r="F544" s="84" t="s">
        <v>2751</v>
      </c>
      <c r="G544" s="84" t="b">
        <v>0</v>
      </c>
      <c r="H544" s="84" t="b">
        <v>0</v>
      </c>
      <c r="I544" s="84" t="b">
        <v>0</v>
      </c>
      <c r="J544" s="84" t="b">
        <v>0</v>
      </c>
      <c r="K544" s="84" t="b">
        <v>0</v>
      </c>
      <c r="L544" s="84" t="b">
        <v>0</v>
      </c>
    </row>
    <row r="545" spans="1:12" ht="15">
      <c r="A545" s="84" t="s">
        <v>2891</v>
      </c>
      <c r="B545" s="84" t="s">
        <v>2876</v>
      </c>
      <c r="C545" s="84">
        <v>4</v>
      </c>
      <c r="D545" s="123">
        <v>0.00587369751542873</v>
      </c>
      <c r="E545" s="123">
        <v>2.0273496077747564</v>
      </c>
      <c r="F545" s="84" t="s">
        <v>2751</v>
      </c>
      <c r="G545" s="84" t="b">
        <v>0</v>
      </c>
      <c r="H545" s="84" t="b">
        <v>0</v>
      </c>
      <c r="I545" s="84" t="b">
        <v>0</v>
      </c>
      <c r="J545" s="84" t="b">
        <v>0</v>
      </c>
      <c r="K545" s="84" t="b">
        <v>0</v>
      </c>
      <c r="L545" s="84" t="b">
        <v>0</v>
      </c>
    </row>
    <row r="546" spans="1:12" ht="15">
      <c r="A546" s="84" t="s">
        <v>2876</v>
      </c>
      <c r="B546" s="84" t="s">
        <v>2893</v>
      </c>
      <c r="C546" s="84">
        <v>4</v>
      </c>
      <c r="D546" s="123">
        <v>0.00587369751542873</v>
      </c>
      <c r="E546" s="123">
        <v>2.0273496077747564</v>
      </c>
      <c r="F546" s="84" t="s">
        <v>2751</v>
      </c>
      <c r="G546" s="84" t="b">
        <v>0</v>
      </c>
      <c r="H546" s="84" t="b">
        <v>0</v>
      </c>
      <c r="I546" s="84" t="b">
        <v>0</v>
      </c>
      <c r="J546" s="84" t="b">
        <v>0</v>
      </c>
      <c r="K546" s="84" t="b">
        <v>0</v>
      </c>
      <c r="L546" s="84" t="b">
        <v>0</v>
      </c>
    </row>
    <row r="547" spans="1:12" ht="15">
      <c r="A547" s="84" t="s">
        <v>3283</v>
      </c>
      <c r="B547" s="84" t="s">
        <v>292</v>
      </c>
      <c r="C547" s="84">
        <v>4</v>
      </c>
      <c r="D547" s="123">
        <v>0.00587369751542873</v>
      </c>
      <c r="E547" s="123">
        <v>1.0219545758880504</v>
      </c>
      <c r="F547" s="84" t="s">
        <v>2751</v>
      </c>
      <c r="G547" s="84" t="b">
        <v>0</v>
      </c>
      <c r="H547" s="84" t="b">
        <v>0</v>
      </c>
      <c r="I547" s="84" t="b">
        <v>0</v>
      </c>
      <c r="J547" s="84" t="b">
        <v>0</v>
      </c>
      <c r="K547" s="84" t="b">
        <v>0</v>
      </c>
      <c r="L547" s="84" t="b">
        <v>0</v>
      </c>
    </row>
    <row r="548" spans="1:12" ht="15">
      <c r="A548" s="84" t="s">
        <v>3339</v>
      </c>
      <c r="B548" s="84" t="s">
        <v>292</v>
      </c>
      <c r="C548" s="84">
        <v>3</v>
      </c>
      <c r="D548" s="123">
        <v>0.00479898764269014</v>
      </c>
      <c r="E548" s="123">
        <v>1.0731070983354316</v>
      </c>
      <c r="F548" s="84" t="s">
        <v>2751</v>
      </c>
      <c r="G548" s="84" t="b">
        <v>0</v>
      </c>
      <c r="H548" s="84" t="b">
        <v>0</v>
      </c>
      <c r="I548" s="84" t="b">
        <v>0</v>
      </c>
      <c r="J548" s="84" t="b">
        <v>0</v>
      </c>
      <c r="K548" s="84" t="b">
        <v>0</v>
      </c>
      <c r="L548" s="84" t="b">
        <v>0</v>
      </c>
    </row>
    <row r="549" spans="1:12" ht="15">
      <c r="A549" s="84" t="s">
        <v>3326</v>
      </c>
      <c r="B549" s="84" t="s">
        <v>3290</v>
      </c>
      <c r="C549" s="84">
        <v>3</v>
      </c>
      <c r="D549" s="123">
        <v>0.00479898764269014</v>
      </c>
      <c r="E549" s="123">
        <v>2.2314695904306814</v>
      </c>
      <c r="F549" s="84" t="s">
        <v>2751</v>
      </c>
      <c r="G549" s="84" t="b">
        <v>0</v>
      </c>
      <c r="H549" s="84" t="b">
        <v>0</v>
      </c>
      <c r="I549" s="84" t="b">
        <v>0</v>
      </c>
      <c r="J549" s="84" t="b">
        <v>0</v>
      </c>
      <c r="K549" s="84" t="b">
        <v>0</v>
      </c>
      <c r="L549" s="84" t="b">
        <v>0</v>
      </c>
    </row>
    <row r="550" spans="1:12" ht="15">
      <c r="A550" s="84" t="s">
        <v>3286</v>
      </c>
      <c r="B550" s="84" t="s">
        <v>3327</v>
      </c>
      <c r="C550" s="84">
        <v>3</v>
      </c>
      <c r="D550" s="123">
        <v>0.00479898764269014</v>
      </c>
      <c r="E550" s="123">
        <v>2.3283796034387376</v>
      </c>
      <c r="F550" s="84" t="s">
        <v>2751</v>
      </c>
      <c r="G550" s="84" t="b">
        <v>0</v>
      </c>
      <c r="H550" s="84" t="b">
        <v>0</v>
      </c>
      <c r="I550" s="84" t="b">
        <v>0</v>
      </c>
      <c r="J550" s="84" t="b">
        <v>0</v>
      </c>
      <c r="K550" s="84" t="b">
        <v>0</v>
      </c>
      <c r="L550" s="84" t="b">
        <v>0</v>
      </c>
    </row>
    <row r="551" spans="1:12" ht="15">
      <c r="A551" s="84" t="s">
        <v>3330</v>
      </c>
      <c r="B551" s="84" t="s">
        <v>2885</v>
      </c>
      <c r="C551" s="84">
        <v>3</v>
      </c>
      <c r="D551" s="123">
        <v>0.00479898764269014</v>
      </c>
      <c r="E551" s="123">
        <v>2.1522883443830563</v>
      </c>
      <c r="F551" s="84" t="s">
        <v>2751</v>
      </c>
      <c r="G551" s="84" t="b">
        <v>0</v>
      </c>
      <c r="H551" s="84" t="b">
        <v>0</v>
      </c>
      <c r="I551" s="84" t="b">
        <v>0</v>
      </c>
      <c r="J551" s="84" t="b">
        <v>0</v>
      </c>
      <c r="K551" s="84" t="b">
        <v>0</v>
      </c>
      <c r="L551" s="84" t="b">
        <v>0</v>
      </c>
    </row>
    <row r="552" spans="1:12" ht="15">
      <c r="A552" s="84" t="s">
        <v>3296</v>
      </c>
      <c r="B552" s="84" t="s">
        <v>3294</v>
      </c>
      <c r="C552" s="84">
        <v>3</v>
      </c>
      <c r="D552" s="123">
        <v>0.00479898764269014</v>
      </c>
      <c r="E552" s="123">
        <v>2.4533183400470375</v>
      </c>
      <c r="F552" s="84" t="s">
        <v>2751</v>
      </c>
      <c r="G552" s="84" t="b">
        <v>0</v>
      </c>
      <c r="H552" s="84" t="b">
        <v>0</v>
      </c>
      <c r="I552" s="84" t="b">
        <v>0</v>
      </c>
      <c r="J552" s="84" t="b">
        <v>0</v>
      </c>
      <c r="K552" s="84" t="b">
        <v>0</v>
      </c>
      <c r="L552" s="84" t="b">
        <v>0</v>
      </c>
    </row>
    <row r="553" spans="1:12" ht="15">
      <c r="A553" s="84" t="s">
        <v>381</v>
      </c>
      <c r="B553" s="84" t="s">
        <v>380</v>
      </c>
      <c r="C553" s="84">
        <v>3</v>
      </c>
      <c r="D553" s="123">
        <v>0.00479898764269014</v>
      </c>
      <c r="E553" s="123">
        <v>2.1065308538223815</v>
      </c>
      <c r="F553" s="84" t="s">
        <v>2751</v>
      </c>
      <c r="G553" s="84" t="b">
        <v>0</v>
      </c>
      <c r="H553" s="84" t="b">
        <v>0</v>
      </c>
      <c r="I553" s="84" t="b">
        <v>0</v>
      </c>
      <c r="J553" s="84" t="b">
        <v>0</v>
      </c>
      <c r="K553" s="84" t="b">
        <v>0</v>
      </c>
      <c r="L553" s="84" t="b">
        <v>0</v>
      </c>
    </row>
    <row r="554" spans="1:12" ht="15">
      <c r="A554" s="84" t="s">
        <v>380</v>
      </c>
      <c r="B554" s="84" t="s">
        <v>3292</v>
      </c>
      <c r="C554" s="84">
        <v>3</v>
      </c>
      <c r="D554" s="123">
        <v>0.00479898764269014</v>
      </c>
      <c r="E554" s="123">
        <v>2.2314695904306814</v>
      </c>
      <c r="F554" s="84" t="s">
        <v>2751</v>
      </c>
      <c r="G554" s="84" t="b">
        <v>0</v>
      </c>
      <c r="H554" s="84" t="b">
        <v>0</v>
      </c>
      <c r="I554" s="84" t="b">
        <v>0</v>
      </c>
      <c r="J554" s="84" t="b">
        <v>0</v>
      </c>
      <c r="K554" s="84" t="b">
        <v>0</v>
      </c>
      <c r="L554" s="84" t="b">
        <v>0</v>
      </c>
    </row>
    <row r="555" spans="1:12" ht="15">
      <c r="A555" s="84" t="s">
        <v>3292</v>
      </c>
      <c r="B555" s="84" t="s">
        <v>2889</v>
      </c>
      <c r="C555" s="84">
        <v>3</v>
      </c>
      <c r="D555" s="123">
        <v>0.00479898764269014</v>
      </c>
      <c r="E555" s="123">
        <v>2.2314695904306814</v>
      </c>
      <c r="F555" s="84" t="s">
        <v>2751</v>
      </c>
      <c r="G555" s="84" t="b">
        <v>0</v>
      </c>
      <c r="H555" s="84" t="b">
        <v>0</v>
      </c>
      <c r="I555" s="84" t="b">
        <v>0</v>
      </c>
      <c r="J555" s="84" t="b">
        <v>0</v>
      </c>
      <c r="K555" s="84" t="b">
        <v>0</v>
      </c>
      <c r="L555" s="84" t="b">
        <v>0</v>
      </c>
    </row>
    <row r="556" spans="1:12" ht="15">
      <c r="A556" s="84" t="s">
        <v>2893</v>
      </c>
      <c r="B556" s="84" t="s">
        <v>3282</v>
      </c>
      <c r="C556" s="84">
        <v>3</v>
      </c>
      <c r="D556" s="123">
        <v>0.00479898764269014</v>
      </c>
      <c r="E556" s="123">
        <v>2.3283796034387376</v>
      </c>
      <c r="F556" s="84" t="s">
        <v>2751</v>
      </c>
      <c r="G556" s="84" t="b">
        <v>0</v>
      </c>
      <c r="H556" s="84" t="b">
        <v>0</v>
      </c>
      <c r="I556" s="84" t="b">
        <v>0</v>
      </c>
      <c r="J556" s="84" t="b">
        <v>0</v>
      </c>
      <c r="K556" s="84" t="b">
        <v>0</v>
      </c>
      <c r="L556" s="84" t="b">
        <v>0</v>
      </c>
    </row>
    <row r="557" spans="1:12" ht="15">
      <c r="A557" s="84" t="s">
        <v>3282</v>
      </c>
      <c r="B557" s="84" t="s">
        <v>2875</v>
      </c>
      <c r="C557" s="84">
        <v>3</v>
      </c>
      <c r="D557" s="123">
        <v>0.00479898764269014</v>
      </c>
      <c r="E557" s="123">
        <v>1.4990758306077128</v>
      </c>
      <c r="F557" s="84" t="s">
        <v>2751</v>
      </c>
      <c r="G557" s="84" t="b">
        <v>0</v>
      </c>
      <c r="H557" s="84" t="b">
        <v>0</v>
      </c>
      <c r="I557" s="84" t="b">
        <v>0</v>
      </c>
      <c r="J557" s="84" t="b">
        <v>0</v>
      </c>
      <c r="K557" s="84" t="b">
        <v>0</v>
      </c>
      <c r="L557" s="84" t="b">
        <v>0</v>
      </c>
    </row>
    <row r="558" spans="1:12" ht="15">
      <c r="A558" s="84" t="s">
        <v>3392</v>
      </c>
      <c r="B558" s="84" t="s">
        <v>292</v>
      </c>
      <c r="C558" s="84">
        <v>3</v>
      </c>
      <c r="D558" s="123">
        <v>0.00479898764269014</v>
      </c>
      <c r="E558" s="123">
        <v>1.1980458349437317</v>
      </c>
      <c r="F558" s="84" t="s">
        <v>2751</v>
      </c>
      <c r="G558" s="84" t="b">
        <v>0</v>
      </c>
      <c r="H558" s="84" t="b">
        <v>0</v>
      </c>
      <c r="I558" s="84" t="b">
        <v>0</v>
      </c>
      <c r="J558" s="84" t="b">
        <v>0</v>
      </c>
      <c r="K558" s="84" t="b">
        <v>0</v>
      </c>
      <c r="L558" s="84" t="b">
        <v>0</v>
      </c>
    </row>
    <row r="559" spans="1:12" ht="15">
      <c r="A559" s="84" t="s">
        <v>294</v>
      </c>
      <c r="B559" s="84" t="s">
        <v>3293</v>
      </c>
      <c r="C559" s="84">
        <v>3</v>
      </c>
      <c r="D559" s="123">
        <v>0.00479898764269014</v>
      </c>
      <c r="E559" s="123">
        <v>1.764108173000175</v>
      </c>
      <c r="F559" s="84" t="s">
        <v>2751</v>
      </c>
      <c r="G559" s="84" t="b">
        <v>0</v>
      </c>
      <c r="H559" s="84" t="b">
        <v>0</v>
      </c>
      <c r="I559" s="84" t="b">
        <v>0</v>
      </c>
      <c r="J559" s="84" t="b">
        <v>1</v>
      </c>
      <c r="K559" s="84" t="b">
        <v>0</v>
      </c>
      <c r="L559" s="84" t="b">
        <v>0</v>
      </c>
    </row>
    <row r="560" spans="1:12" ht="15">
      <c r="A560" s="84" t="s">
        <v>393</v>
      </c>
      <c r="B560" s="84" t="s">
        <v>3390</v>
      </c>
      <c r="C560" s="84">
        <v>3</v>
      </c>
      <c r="D560" s="123">
        <v>0.00479898764269014</v>
      </c>
      <c r="E560" s="123">
        <v>2.1522883443830563</v>
      </c>
      <c r="F560" s="84" t="s">
        <v>2751</v>
      </c>
      <c r="G560" s="84" t="b">
        <v>0</v>
      </c>
      <c r="H560" s="84" t="b">
        <v>0</v>
      </c>
      <c r="I560" s="84" t="b">
        <v>0</v>
      </c>
      <c r="J560" s="84" t="b">
        <v>1</v>
      </c>
      <c r="K560" s="84" t="b">
        <v>0</v>
      </c>
      <c r="L560" s="84" t="b">
        <v>0</v>
      </c>
    </row>
    <row r="561" spans="1:12" ht="15">
      <c r="A561" s="84" t="s">
        <v>3390</v>
      </c>
      <c r="B561" s="84" t="s">
        <v>3391</v>
      </c>
      <c r="C561" s="84">
        <v>3</v>
      </c>
      <c r="D561" s="123">
        <v>0.00479898764269014</v>
      </c>
      <c r="E561" s="123">
        <v>2.4533183400470375</v>
      </c>
      <c r="F561" s="84" t="s">
        <v>2751</v>
      </c>
      <c r="G561" s="84" t="b">
        <v>1</v>
      </c>
      <c r="H561" s="84" t="b">
        <v>0</v>
      </c>
      <c r="I561" s="84" t="b">
        <v>0</v>
      </c>
      <c r="J561" s="84" t="b">
        <v>0</v>
      </c>
      <c r="K561" s="84" t="b">
        <v>0</v>
      </c>
      <c r="L561" s="84" t="b">
        <v>0</v>
      </c>
    </row>
    <row r="562" spans="1:12" ht="15">
      <c r="A562" s="84" t="s">
        <v>3391</v>
      </c>
      <c r="B562" s="84" t="s">
        <v>2878</v>
      </c>
      <c r="C562" s="84">
        <v>3</v>
      </c>
      <c r="D562" s="123">
        <v>0.00479898764269014</v>
      </c>
      <c r="E562" s="123">
        <v>1.889046909608475</v>
      </c>
      <c r="F562" s="84" t="s">
        <v>2751</v>
      </c>
      <c r="G562" s="84" t="b">
        <v>0</v>
      </c>
      <c r="H562" s="84" t="b">
        <v>0</v>
      </c>
      <c r="I562" s="84" t="b">
        <v>0</v>
      </c>
      <c r="J562" s="84" t="b">
        <v>0</v>
      </c>
      <c r="K562" s="84" t="b">
        <v>0</v>
      </c>
      <c r="L562" s="84" t="b">
        <v>0</v>
      </c>
    </row>
    <row r="563" spans="1:12" ht="15">
      <c r="A563" s="84" t="s">
        <v>416</v>
      </c>
      <c r="B563" s="84" t="s">
        <v>415</v>
      </c>
      <c r="C563" s="84">
        <v>3</v>
      </c>
      <c r="D563" s="123">
        <v>0.00479898764269014</v>
      </c>
      <c r="E563" s="123">
        <v>2.4533183400470375</v>
      </c>
      <c r="F563" s="84" t="s">
        <v>2751</v>
      </c>
      <c r="G563" s="84" t="b">
        <v>0</v>
      </c>
      <c r="H563" s="84" t="b">
        <v>0</v>
      </c>
      <c r="I563" s="84" t="b">
        <v>0</v>
      </c>
      <c r="J563" s="84" t="b">
        <v>0</v>
      </c>
      <c r="K563" s="84" t="b">
        <v>0</v>
      </c>
      <c r="L563" s="84" t="b">
        <v>0</v>
      </c>
    </row>
    <row r="564" spans="1:12" ht="15">
      <c r="A564" s="84" t="s">
        <v>2882</v>
      </c>
      <c r="B564" s="84" t="s">
        <v>3338</v>
      </c>
      <c r="C564" s="84">
        <v>2</v>
      </c>
      <c r="D564" s="123">
        <v>0.0035692647149916357</v>
      </c>
      <c r="E564" s="123">
        <v>1.7263196121107753</v>
      </c>
      <c r="F564" s="84" t="s">
        <v>2751</v>
      </c>
      <c r="G564" s="84" t="b">
        <v>0</v>
      </c>
      <c r="H564" s="84" t="b">
        <v>0</v>
      </c>
      <c r="I564" s="84" t="b">
        <v>0</v>
      </c>
      <c r="J564" s="84" t="b">
        <v>0</v>
      </c>
      <c r="K564" s="84" t="b">
        <v>0</v>
      </c>
      <c r="L564" s="84" t="b">
        <v>0</v>
      </c>
    </row>
    <row r="565" spans="1:12" ht="15">
      <c r="A565" s="84" t="s">
        <v>3487</v>
      </c>
      <c r="B565" s="84" t="s">
        <v>3488</v>
      </c>
      <c r="C565" s="84">
        <v>2</v>
      </c>
      <c r="D565" s="123">
        <v>0.0035692647149916357</v>
      </c>
      <c r="E565" s="123">
        <v>2.629409599102719</v>
      </c>
      <c r="F565" s="84" t="s">
        <v>2751</v>
      </c>
      <c r="G565" s="84" t="b">
        <v>0</v>
      </c>
      <c r="H565" s="84" t="b">
        <v>0</v>
      </c>
      <c r="I565" s="84" t="b">
        <v>0</v>
      </c>
      <c r="J565" s="84" t="b">
        <v>0</v>
      </c>
      <c r="K565" s="84" t="b">
        <v>0</v>
      </c>
      <c r="L565" s="84" t="b">
        <v>0</v>
      </c>
    </row>
    <row r="566" spans="1:12" ht="15">
      <c r="A566" s="84" t="s">
        <v>3488</v>
      </c>
      <c r="B566" s="84" t="s">
        <v>3415</v>
      </c>
      <c r="C566" s="84">
        <v>2</v>
      </c>
      <c r="D566" s="123">
        <v>0.0035692647149916357</v>
      </c>
      <c r="E566" s="123">
        <v>2.4533183400470375</v>
      </c>
      <c r="F566" s="84" t="s">
        <v>2751</v>
      </c>
      <c r="G566" s="84" t="b">
        <v>0</v>
      </c>
      <c r="H566" s="84" t="b">
        <v>0</v>
      </c>
      <c r="I566" s="84" t="b">
        <v>0</v>
      </c>
      <c r="J566" s="84" t="b">
        <v>0</v>
      </c>
      <c r="K566" s="84" t="b">
        <v>0</v>
      </c>
      <c r="L566" s="84" t="b">
        <v>0</v>
      </c>
    </row>
    <row r="567" spans="1:12" ht="15">
      <c r="A567" s="84" t="s">
        <v>3415</v>
      </c>
      <c r="B567" s="84" t="s">
        <v>3376</v>
      </c>
      <c r="C567" s="84">
        <v>2</v>
      </c>
      <c r="D567" s="123">
        <v>0.0035692647149916357</v>
      </c>
      <c r="E567" s="123">
        <v>2.2772270809913566</v>
      </c>
      <c r="F567" s="84" t="s">
        <v>2751</v>
      </c>
      <c r="G567" s="84" t="b">
        <v>0</v>
      </c>
      <c r="H567" s="84" t="b">
        <v>0</v>
      </c>
      <c r="I567" s="84" t="b">
        <v>0</v>
      </c>
      <c r="J567" s="84" t="b">
        <v>0</v>
      </c>
      <c r="K567" s="84" t="b">
        <v>0</v>
      </c>
      <c r="L567" s="84" t="b">
        <v>0</v>
      </c>
    </row>
    <row r="568" spans="1:12" ht="15">
      <c r="A568" s="84" t="s">
        <v>3376</v>
      </c>
      <c r="B568" s="84" t="s">
        <v>2875</v>
      </c>
      <c r="C568" s="84">
        <v>2</v>
      </c>
      <c r="D568" s="123">
        <v>0.0035692647149916357</v>
      </c>
      <c r="E568" s="123">
        <v>1.3229845715520316</v>
      </c>
      <c r="F568" s="84" t="s">
        <v>2751</v>
      </c>
      <c r="G568" s="84" t="b">
        <v>0</v>
      </c>
      <c r="H568" s="84" t="b">
        <v>0</v>
      </c>
      <c r="I568" s="84" t="b">
        <v>0</v>
      </c>
      <c r="J568" s="84" t="b">
        <v>0</v>
      </c>
      <c r="K568" s="84" t="b">
        <v>0</v>
      </c>
      <c r="L568" s="84" t="b">
        <v>0</v>
      </c>
    </row>
    <row r="569" spans="1:12" ht="15">
      <c r="A569" s="84" t="s">
        <v>3452</v>
      </c>
      <c r="B569" s="84" t="s">
        <v>3393</v>
      </c>
      <c r="C569" s="84">
        <v>2</v>
      </c>
      <c r="D569" s="123">
        <v>0.0035692647149916357</v>
      </c>
      <c r="E569" s="123">
        <v>2.4533183400470375</v>
      </c>
      <c r="F569" s="84" t="s">
        <v>2751</v>
      </c>
      <c r="G569" s="84" t="b">
        <v>0</v>
      </c>
      <c r="H569" s="84" t="b">
        <v>0</v>
      </c>
      <c r="I569" s="84" t="b">
        <v>0</v>
      </c>
      <c r="J569" s="84" t="b">
        <v>0</v>
      </c>
      <c r="K569" s="84" t="b">
        <v>0</v>
      </c>
      <c r="L569" s="84" t="b">
        <v>0</v>
      </c>
    </row>
    <row r="570" spans="1:12" ht="15">
      <c r="A570" s="84" t="s">
        <v>3393</v>
      </c>
      <c r="B570" s="84" t="s">
        <v>3330</v>
      </c>
      <c r="C570" s="84">
        <v>2</v>
      </c>
      <c r="D570" s="123">
        <v>0.0035692647149916357</v>
      </c>
      <c r="E570" s="123">
        <v>2.2772270809913566</v>
      </c>
      <c r="F570" s="84" t="s">
        <v>2751</v>
      </c>
      <c r="G570" s="84" t="b">
        <v>0</v>
      </c>
      <c r="H570" s="84" t="b">
        <v>0</v>
      </c>
      <c r="I570" s="84" t="b">
        <v>0</v>
      </c>
      <c r="J570" s="84" t="b">
        <v>0</v>
      </c>
      <c r="K570" s="84" t="b">
        <v>0</v>
      </c>
      <c r="L570" s="84" t="b">
        <v>0</v>
      </c>
    </row>
    <row r="571" spans="1:12" ht="15">
      <c r="A571" s="84" t="s">
        <v>2885</v>
      </c>
      <c r="B571" s="84" t="s">
        <v>3331</v>
      </c>
      <c r="C571" s="84">
        <v>2</v>
      </c>
      <c r="D571" s="123">
        <v>0.0035692647149916357</v>
      </c>
      <c r="E571" s="123">
        <v>1.9761970853273754</v>
      </c>
      <c r="F571" s="84" t="s">
        <v>2751</v>
      </c>
      <c r="G571" s="84" t="b">
        <v>0</v>
      </c>
      <c r="H571" s="84" t="b">
        <v>0</v>
      </c>
      <c r="I571" s="84" t="b">
        <v>0</v>
      </c>
      <c r="J571" s="84" t="b">
        <v>0</v>
      </c>
      <c r="K571" s="84" t="b">
        <v>0</v>
      </c>
      <c r="L571" s="84" t="b">
        <v>0</v>
      </c>
    </row>
    <row r="572" spans="1:12" ht="15">
      <c r="A572" s="84" t="s">
        <v>3315</v>
      </c>
      <c r="B572" s="84" t="s">
        <v>2881</v>
      </c>
      <c r="C572" s="84">
        <v>2</v>
      </c>
      <c r="D572" s="123">
        <v>0.0035692647149916357</v>
      </c>
      <c r="E572" s="123">
        <v>1.7263196121107753</v>
      </c>
      <c r="F572" s="84" t="s">
        <v>2751</v>
      </c>
      <c r="G572" s="84" t="b">
        <v>0</v>
      </c>
      <c r="H572" s="84" t="b">
        <v>0</v>
      </c>
      <c r="I572" s="84" t="b">
        <v>0</v>
      </c>
      <c r="J572" s="84" t="b">
        <v>0</v>
      </c>
      <c r="K572" s="84" t="b">
        <v>0</v>
      </c>
      <c r="L572" s="84" t="b">
        <v>0</v>
      </c>
    </row>
    <row r="573" spans="1:12" ht="15">
      <c r="A573" s="84" t="s">
        <v>2880</v>
      </c>
      <c r="B573" s="84" t="s">
        <v>3289</v>
      </c>
      <c r="C573" s="84">
        <v>2</v>
      </c>
      <c r="D573" s="123">
        <v>0.0035692647149916357</v>
      </c>
      <c r="E573" s="123">
        <v>1.4533183400470377</v>
      </c>
      <c r="F573" s="84" t="s">
        <v>2751</v>
      </c>
      <c r="G573" s="84" t="b">
        <v>0</v>
      </c>
      <c r="H573" s="84" t="b">
        <v>0</v>
      </c>
      <c r="I573" s="84" t="b">
        <v>0</v>
      </c>
      <c r="J573" s="84" t="b">
        <v>0</v>
      </c>
      <c r="K573" s="84" t="b">
        <v>0</v>
      </c>
      <c r="L573" s="84" t="b">
        <v>0</v>
      </c>
    </row>
    <row r="574" spans="1:12" ht="15">
      <c r="A574" s="84" t="s">
        <v>3295</v>
      </c>
      <c r="B574" s="84" t="s">
        <v>2882</v>
      </c>
      <c r="C574" s="84">
        <v>2</v>
      </c>
      <c r="D574" s="123">
        <v>0.0035692647149916357</v>
      </c>
      <c r="E574" s="123">
        <v>1.6751670896633941</v>
      </c>
      <c r="F574" s="84" t="s">
        <v>2751</v>
      </c>
      <c r="G574" s="84" t="b">
        <v>0</v>
      </c>
      <c r="H574" s="84" t="b">
        <v>0</v>
      </c>
      <c r="I574" s="84" t="b">
        <v>0</v>
      </c>
      <c r="J574" s="84" t="b">
        <v>0</v>
      </c>
      <c r="K574" s="84" t="b">
        <v>0</v>
      </c>
      <c r="L574" s="84" t="b">
        <v>0</v>
      </c>
    </row>
    <row r="575" spans="1:12" ht="15">
      <c r="A575" s="84" t="s">
        <v>2882</v>
      </c>
      <c r="B575" s="84" t="s">
        <v>3324</v>
      </c>
      <c r="C575" s="84">
        <v>2</v>
      </c>
      <c r="D575" s="123">
        <v>0.0035692647149916357</v>
      </c>
      <c r="E575" s="123">
        <v>1.7263196121107753</v>
      </c>
      <c r="F575" s="84" t="s">
        <v>2751</v>
      </c>
      <c r="G575" s="84" t="b">
        <v>0</v>
      </c>
      <c r="H575" s="84" t="b">
        <v>0</v>
      </c>
      <c r="I575" s="84" t="b">
        <v>0</v>
      </c>
      <c r="J575" s="84" t="b">
        <v>0</v>
      </c>
      <c r="K575" s="84" t="b">
        <v>0</v>
      </c>
      <c r="L575" s="84" t="b">
        <v>0</v>
      </c>
    </row>
    <row r="576" spans="1:12" ht="15">
      <c r="A576" s="84" t="s">
        <v>2886</v>
      </c>
      <c r="B576" s="84" t="s">
        <v>3315</v>
      </c>
      <c r="C576" s="84">
        <v>2</v>
      </c>
      <c r="D576" s="123">
        <v>0.0035692647149916357</v>
      </c>
      <c r="E576" s="123">
        <v>1.9761970853273754</v>
      </c>
      <c r="F576" s="84" t="s">
        <v>2751</v>
      </c>
      <c r="G576" s="84" t="b">
        <v>0</v>
      </c>
      <c r="H576" s="84" t="b">
        <v>0</v>
      </c>
      <c r="I576" s="84" t="b">
        <v>0</v>
      </c>
      <c r="J576" s="84" t="b">
        <v>0</v>
      </c>
      <c r="K576" s="84" t="b">
        <v>0</v>
      </c>
      <c r="L576" s="84" t="b">
        <v>0</v>
      </c>
    </row>
    <row r="577" spans="1:12" ht="15">
      <c r="A577" s="84" t="s">
        <v>3315</v>
      </c>
      <c r="B577" s="84" t="s">
        <v>3473</v>
      </c>
      <c r="C577" s="84">
        <v>2</v>
      </c>
      <c r="D577" s="123">
        <v>0.0035692647149916357</v>
      </c>
      <c r="E577" s="123">
        <v>2.3283796034387376</v>
      </c>
      <c r="F577" s="84" t="s">
        <v>2751</v>
      </c>
      <c r="G577" s="84" t="b">
        <v>0</v>
      </c>
      <c r="H577" s="84" t="b">
        <v>0</v>
      </c>
      <c r="I577" s="84" t="b">
        <v>0</v>
      </c>
      <c r="J577" s="84" t="b">
        <v>0</v>
      </c>
      <c r="K577" s="84" t="b">
        <v>0</v>
      </c>
      <c r="L577" s="84" t="b">
        <v>0</v>
      </c>
    </row>
    <row r="578" spans="1:12" ht="15">
      <c r="A578" s="84" t="s">
        <v>355</v>
      </c>
      <c r="B578" s="84" t="s">
        <v>3309</v>
      </c>
      <c r="C578" s="84">
        <v>2</v>
      </c>
      <c r="D578" s="123">
        <v>0.0035692647149916357</v>
      </c>
      <c r="E578" s="123">
        <v>2.1522883443830563</v>
      </c>
      <c r="F578" s="84" t="s">
        <v>2751</v>
      </c>
      <c r="G578" s="84" t="b">
        <v>0</v>
      </c>
      <c r="H578" s="84" t="b">
        <v>0</v>
      </c>
      <c r="I578" s="84" t="b">
        <v>0</v>
      </c>
      <c r="J578" s="84" t="b">
        <v>0</v>
      </c>
      <c r="K578" s="84" t="b">
        <v>0</v>
      </c>
      <c r="L578" s="84" t="b">
        <v>0</v>
      </c>
    </row>
    <row r="579" spans="1:12" ht="15">
      <c r="A579" s="84" t="s">
        <v>3385</v>
      </c>
      <c r="B579" s="84" t="s">
        <v>3555</v>
      </c>
      <c r="C579" s="84">
        <v>2</v>
      </c>
      <c r="D579" s="123">
        <v>0.0035692647149916357</v>
      </c>
      <c r="E579" s="123">
        <v>2.3283796034387376</v>
      </c>
      <c r="F579" s="84" t="s">
        <v>2751</v>
      </c>
      <c r="G579" s="84" t="b">
        <v>0</v>
      </c>
      <c r="H579" s="84" t="b">
        <v>0</v>
      </c>
      <c r="I579" s="84" t="b">
        <v>0</v>
      </c>
      <c r="J579" s="84" t="b">
        <v>0</v>
      </c>
      <c r="K579" s="84" t="b">
        <v>0</v>
      </c>
      <c r="L579" s="84" t="b">
        <v>0</v>
      </c>
    </row>
    <row r="580" spans="1:12" ht="15">
      <c r="A580" s="84" t="s">
        <v>3450</v>
      </c>
      <c r="B580" s="84" t="s">
        <v>3451</v>
      </c>
      <c r="C580" s="84">
        <v>2</v>
      </c>
      <c r="D580" s="123">
        <v>0.0035692647149916357</v>
      </c>
      <c r="E580" s="123">
        <v>2.629409599102719</v>
      </c>
      <c r="F580" s="84" t="s">
        <v>2751</v>
      </c>
      <c r="G580" s="84" t="b">
        <v>0</v>
      </c>
      <c r="H580" s="84" t="b">
        <v>0</v>
      </c>
      <c r="I580" s="84" t="b">
        <v>0</v>
      </c>
      <c r="J580" s="84" t="b">
        <v>0</v>
      </c>
      <c r="K580" s="84" t="b">
        <v>0</v>
      </c>
      <c r="L580" s="84" t="b">
        <v>0</v>
      </c>
    </row>
    <row r="581" spans="1:12" ht="15">
      <c r="A581" s="84" t="s">
        <v>3451</v>
      </c>
      <c r="B581" s="84" t="s">
        <v>3556</v>
      </c>
      <c r="C581" s="84">
        <v>2</v>
      </c>
      <c r="D581" s="123">
        <v>0.0035692647149916357</v>
      </c>
      <c r="E581" s="123">
        <v>2.629409599102719</v>
      </c>
      <c r="F581" s="84" t="s">
        <v>2751</v>
      </c>
      <c r="G581" s="84" t="b">
        <v>0</v>
      </c>
      <c r="H581" s="84" t="b">
        <v>0</v>
      </c>
      <c r="I581" s="84" t="b">
        <v>0</v>
      </c>
      <c r="J581" s="84" t="b">
        <v>0</v>
      </c>
      <c r="K581" s="84" t="b">
        <v>0</v>
      </c>
      <c r="L581" s="84" t="b">
        <v>0</v>
      </c>
    </row>
    <row r="582" spans="1:12" ht="15">
      <c r="A582" s="84" t="s">
        <v>3463</v>
      </c>
      <c r="B582" s="84" t="s">
        <v>3454</v>
      </c>
      <c r="C582" s="84">
        <v>2</v>
      </c>
      <c r="D582" s="123">
        <v>0.0035692647149916357</v>
      </c>
      <c r="E582" s="123">
        <v>2.629409599102719</v>
      </c>
      <c r="F582" s="84" t="s">
        <v>2751</v>
      </c>
      <c r="G582" s="84" t="b">
        <v>0</v>
      </c>
      <c r="H582" s="84" t="b">
        <v>0</v>
      </c>
      <c r="I582" s="84" t="b">
        <v>0</v>
      </c>
      <c r="J582" s="84" t="b">
        <v>0</v>
      </c>
      <c r="K582" s="84" t="b">
        <v>0</v>
      </c>
      <c r="L582" s="84" t="b">
        <v>0</v>
      </c>
    </row>
    <row r="583" spans="1:12" ht="15">
      <c r="A583" s="84" t="s">
        <v>3454</v>
      </c>
      <c r="B583" s="84" t="s">
        <v>3578</v>
      </c>
      <c r="C583" s="84">
        <v>2</v>
      </c>
      <c r="D583" s="123">
        <v>0.0035692647149916357</v>
      </c>
      <c r="E583" s="123">
        <v>2.629409599102719</v>
      </c>
      <c r="F583" s="84" t="s">
        <v>2751</v>
      </c>
      <c r="G583" s="84" t="b">
        <v>0</v>
      </c>
      <c r="H583" s="84" t="b">
        <v>0</v>
      </c>
      <c r="I583" s="84" t="b">
        <v>0</v>
      </c>
      <c r="J583" s="84" t="b">
        <v>0</v>
      </c>
      <c r="K583" s="84" t="b">
        <v>0</v>
      </c>
      <c r="L583" s="84" t="b">
        <v>0</v>
      </c>
    </row>
    <row r="584" spans="1:12" ht="15">
      <c r="A584" s="84" t="s">
        <v>3578</v>
      </c>
      <c r="B584" s="84" t="s">
        <v>3579</v>
      </c>
      <c r="C584" s="84">
        <v>2</v>
      </c>
      <c r="D584" s="123">
        <v>0.0035692647149916357</v>
      </c>
      <c r="E584" s="123">
        <v>2.629409599102719</v>
      </c>
      <c r="F584" s="84" t="s">
        <v>2751</v>
      </c>
      <c r="G584" s="84" t="b">
        <v>0</v>
      </c>
      <c r="H584" s="84" t="b">
        <v>0</v>
      </c>
      <c r="I584" s="84" t="b">
        <v>0</v>
      </c>
      <c r="J584" s="84" t="b">
        <v>0</v>
      </c>
      <c r="K584" s="84" t="b">
        <v>0</v>
      </c>
      <c r="L584" s="84" t="b">
        <v>0</v>
      </c>
    </row>
    <row r="585" spans="1:12" ht="15">
      <c r="A585" s="84" t="s">
        <v>3579</v>
      </c>
      <c r="B585" s="84" t="s">
        <v>379</v>
      </c>
      <c r="C585" s="84">
        <v>2</v>
      </c>
      <c r="D585" s="123">
        <v>0.0035692647149916357</v>
      </c>
      <c r="E585" s="123">
        <v>2.629409599102719</v>
      </c>
      <c r="F585" s="84" t="s">
        <v>2751</v>
      </c>
      <c r="G585" s="84" t="b">
        <v>0</v>
      </c>
      <c r="H585" s="84" t="b">
        <v>0</v>
      </c>
      <c r="I585" s="84" t="b">
        <v>0</v>
      </c>
      <c r="J585" s="84" t="b">
        <v>0</v>
      </c>
      <c r="K585" s="84" t="b">
        <v>0</v>
      </c>
      <c r="L585" s="84" t="b">
        <v>0</v>
      </c>
    </row>
    <row r="586" spans="1:12" ht="15">
      <c r="A586" s="84" t="s">
        <v>3301</v>
      </c>
      <c r="B586" s="84" t="s">
        <v>3328</v>
      </c>
      <c r="C586" s="84">
        <v>2</v>
      </c>
      <c r="D586" s="123">
        <v>0.0035692647149916357</v>
      </c>
      <c r="E586" s="123">
        <v>2.3283796034387376</v>
      </c>
      <c r="F586" s="84" t="s">
        <v>2751</v>
      </c>
      <c r="G586" s="84" t="b">
        <v>0</v>
      </c>
      <c r="H586" s="84" t="b">
        <v>0</v>
      </c>
      <c r="I586" s="84" t="b">
        <v>0</v>
      </c>
      <c r="J586" s="84" t="b">
        <v>1</v>
      </c>
      <c r="K586" s="84" t="b">
        <v>0</v>
      </c>
      <c r="L586" s="84" t="b">
        <v>0</v>
      </c>
    </row>
    <row r="587" spans="1:12" ht="15">
      <c r="A587" s="84" t="s">
        <v>3328</v>
      </c>
      <c r="B587" s="84" t="s">
        <v>3329</v>
      </c>
      <c r="C587" s="84">
        <v>2</v>
      </c>
      <c r="D587" s="123">
        <v>0.0035692647149916357</v>
      </c>
      <c r="E587" s="123">
        <v>2.629409599102719</v>
      </c>
      <c r="F587" s="84" t="s">
        <v>2751</v>
      </c>
      <c r="G587" s="84" t="b">
        <v>1</v>
      </c>
      <c r="H587" s="84" t="b">
        <v>0</v>
      </c>
      <c r="I587" s="84" t="b">
        <v>0</v>
      </c>
      <c r="J587" s="84" t="b">
        <v>0</v>
      </c>
      <c r="K587" s="84" t="b">
        <v>0</v>
      </c>
      <c r="L587" s="84" t="b">
        <v>0</v>
      </c>
    </row>
    <row r="588" spans="1:12" ht="15">
      <c r="A588" s="84" t="s">
        <v>3329</v>
      </c>
      <c r="B588" s="84" t="s">
        <v>3355</v>
      </c>
      <c r="C588" s="84">
        <v>2</v>
      </c>
      <c r="D588" s="123">
        <v>0.0035692647149916357</v>
      </c>
      <c r="E588" s="123">
        <v>2.629409599102719</v>
      </c>
      <c r="F588" s="84" t="s">
        <v>2751</v>
      </c>
      <c r="G588" s="84" t="b">
        <v>0</v>
      </c>
      <c r="H588" s="84" t="b">
        <v>0</v>
      </c>
      <c r="I588" s="84" t="b">
        <v>0</v>
      </c>
      <c r="J588" s="84" t="b">
        <v>0</v>
      </c>
      <c r="K588" s="84" t="b">
        <v>0</v>
      </c>
      <c r="L588" s="84" t="b">
        <v>0</v>
      </c>
    </row>
    <row r="589" spans="1:12" ht="15">
      <c r="A589" s="84" t="s">
        <v>3355</v>
      </c>
      <c r="B589" s="84" t="s">
        <v>381</v>
      </c>
      <c r="C589" s="84">
        <v>2</v>
      </c>
      <c r="D589" s="123">
        <v>0.0035692647149916357</v>
      </c>
      <c r="E589" s="123">
        <v>2.3283796034387376</v>
      </c>
      <c r="F589" s="84" t="s">
        <v>2751</v>
      </c>
      <c r="G589" s="84" t="b">
        <v>0</v>
      </c>
      <c r="H589" s="84" t="b">
        <v>0</v>
      </c>
      <c r="I589" s="84" t="b">
        <v>0</v>
      </c>
      <c r="J589" s="84" t="b">
        <v>0</v>
      </c>
      <c r="K589" s="84" t="b">
        <v>0</v>
      </c>
      <c r="L589" s="84" t="b">
        <v>0</v>
      </c>
    </row>
    <row r="590" spans="1:12" ht="15">
      <c r="A590" s="84" t="s">
        <v>2889</v>
      </c>
      <c r="B590" s="84" t="s">
        <v>2891</v>
      </c>
      <c r="C590" s="84">
        <v>2</v>
      </c>
      <c r="D590" s="123">
        <v>0.0035692647149916357</v>
      </c>
      <c r="E590" s="123">
        <v>1.9304395947667001</v>
      </c>
      <c r="F590" s="84" t="s">
        <v>2751</v>
      </c>
      <c r="G590" s="84" t="b">
        <v>0</v>
      </c>
      <c r="H590" s="84" t="b">
        <v>0</v>
      </c>
      <c r="I590" s="84" t="b">
        <v>0</v>
      </c>
      <c r="J590" s="84" t="b">
        <v>0</v>
      </c>
      <c r="K590" s="84" t="b">
        <v>0</v>
      </c>
      <c r="L590" s="84" t="b">
        <v>0</v>
      </c>
    </row>
    <row r="591" spans="1:12" ht="15">
      <c r="A591" s="84" t="s">
        <v>2875</v>
      </c>
      <c r="B591" s="84" t="s">
        <v>2890</v>
      </c>
      <c r="C591" s="84">
        <v>2</v>
      </c>
      <c r="D591" s="123">
        <v>0.0035692647149916357</v>
      </c>
      <c r="E591" s="123">
        <v>1.4990758306077128</v>
      </c>
      <c r="F591" s="84" t="s">
        <v>2751</v>
      </c>
      <c r="G591" s="84" t="b">
        <v>0</v>
      </c>
      <c r="H591" s="84" t="b">
        <v>0</v>
      </c>
      <c r="I591" s="84" t="b">
        <v>0</v>
      </c>
      <c r="J591" s="84" t="b">
        <v>1</v>
      </c>
      <c r="K591" s="84" t="b">
        <v>0</v>
      </c>
      <c r="L591" s="84" t="b">
        <v>0</v>
      </c>
    </row>
    <row r="592" spans="1:12" ht="15">
      <c r="A592" s="84" t="s">
        <v>3287</v>
      </c>
      <c r="B592" s="84" t="s">
        <v>2891</v>
      </c>
      <c r="C592" s="84">
        <v>2</v>
      </c>
      <c r="D592" s="123">
        <v>0.0035692647149916357</v>
      </c>
      <c r="E592" s="123">
        <v>2.3283796034387376</v>
      </c>
      <c r="F592" s="84" t="s">
        <v>2751</v>
      </c>
      <c r="G592" s="84" t="b">
        <v>0</v>
      </c>
      <c r="H592" s="84" t="b">
        <v>0</v>
      </c>
      <c r="I592" s="84" t="b">
        <v>0</v>
      </c>
      <c r="J592" s="84" t="b">
        <v>0</v>
      </c>
      <c r="K592" s="84" t="b">
        <v>0</v>
      </c>
      <c r="L592" s="84" t="b">
        <v>0</v>
      </c>
    </row>
    <row r="593" spans="1:12" ht="15">
      <c r="A593" s="84" t="s">
        <v>3558</v>
      </c>
      <c r="B593" s="84" t="s">
        <v>292</v>
      </c>
      <c r="C593" s="84">
        <v>2</v>
      </c>
      <c r="D593" s="123">
        <v>0.0035692647149916357</v>
      </c>
      <c r="E593" s="123">
        <v>1.1980458349437315</v>
      </c>
      <c r="F593" s="84" t="s">
        <v>2751</v>
      </c>
      <c r="G593" s="84" t="b">
        <v>0</v>
      </c>
      <c r="H593" s="84" t="b">
        <v>0</v>
      </c>
      <c r="I593" s="84" t="b">
        <v>0</v>
      </c>
      <c r="J593" s="84" t="b">
        <v>0</v>
      </c>
      <c r="K593" s="84" t="b">
        <v>0</v>
      </c>
      <c r="L593" s="84" t="b">
        <v>0</v>
      </c>
    </row>
    <row r="594" spans="1:12" ht="15">
      <c r="A594" s="84" t="s">
        <v>292</v>
      </c>
      <c r="B594" s="84" t="s">
        <v>3299</v>
      </c>
      <c r="C594" s="84">
        <v>2</v>
      </c>
      <c r="D594" s="123">
        <v>0.0035692647149916357</v>
      </c>
      <c r="E594" s="123">
        <v>1.210280291360743</v>
      </c>
      <c r="F594" s="84" t="s">
        <v>2751</v>
      </c>
      <c r="G594" s="84" t="b">
        <v>0</v>
      </c>
      <c r="H594" s="84" t="b">
        <v>0</v>
      </c>
      <c r="I594" s="84" t="b">
        <v>0</v>
      </c>
      <c r="J594" s="84" t="b">
        <v>0</v>
      </c>
      <c r="K594" s="84" t="b">
        <v>0</v>
      </c>
      <c r="L594" s="84" t="b">
        <v>0</v>
      </c>
    </row>
    <row r="595" spans="1:12" ht="15">
      <c r="A595" s="84" t="s">
        <v>3299</v>
      </c>
      <c r="B595" s="84" t="s">
        <v>3349</v>
      </c>
      <c r="C595" s="84">
        <v>2</v>
      </c>
      <c r="D595" s="123">
        <v>0.0035692647149916357</v>
      </c>
      <c r="E595" s="123">
        <v>2.1522883443830563</v>
      </c>
      <c r="F595" s="84" t="s">
        <v>2751</v>
      </c>
      <c r="G595" s="84" t="b">
        <v>0</v>
      </c>
      <c r="H595" s="84" t="b">
        <v>0</v>
      </c>
      <c r="I595" s="84" t="b">
        <v>0</v>
      </c>
      <c r="J595" s="84" t="b">
        <v>0</v>
      </c>
      <c r="K595" s="84" t="b">
        <v>0</v>
      </c>
      <c r="L595" s="84" t="b">
        <v>0</v>
      </c>
    </row>
    <row r="596" spans="1:12" ht="15">
      <c r="A596" s="84" t="s">
        <v>3349</v>
      </c>
      <c r="B596" s="84" t="s">
        <v>3559</v>
      </c>
      <c r="C596" s="84">
        <v>2</v>
      </c>
      <c r="D596" s="123">
        <v>0.0035692647149916357</v>
      </c>
      <c r="E596" s="123">
        <v>2.3283796034387376</v>
      </c>
      <c r="F596" s="84" t="s">
        <v>2751</v>
      </c>
      <c r="G596" s="84" t="b">
        <v>0</v>
      </c>
      <c r="H596" s="84" t="b">
        <v>0</v>
      </c>
      <c r="I596" s="84" t="b">
        <v>0</v>
      </c>
      <c r="J596" s="84" t="b">
        <v>0</v>
      </c>
      <c r="K596" s="84" t="b">
        <v>0</v>
      </c>
      <c r="L596" s="84" t="b">
        <v>0</v>
      </c>
    </row>
    <row r="597" spans="1:12" ht="15">
      <c r="A597" s="84" t="s">
        <v>3559</v>
      </c>
      <c r="B597" s="84" t="s">
        <v>3560</v>
      </c>
      <c r="C597" s="84">
        <v>2</v>
      </c>
      <c r="D597" s="123">
        <v>0.0035692647149916357</v>
      </c>
      <c r="E597" s="123">
        <v>2.629409599102719</v>
      </c>
      <c r="F597" s="84" t="s">
        <v>2751</v>
      </c>
      <c r="G597" s="84" t="b">
        <v>0</v>
      </c>
      <c r="H597" s="84" t="b">
        <v>0</v>
      </c>
      <c r="I597" s="84" t="b">
        <v>0</v>
      </c>
      <c r="J597" s="84" t="b">
        <v>0</v>
      </c>
      <c r="K597" s="84" t="b">
        <v>0</v>
      </c>
      <c r="L597" s="84" t="b">
        <v>0</v>
      </c>
    </row>
    <row r="598" spans="1:12" ht="15">
      <c r="A598" s="84" t="s">
        <v>3560</v>
      </c>
      <c r="B598" s="84" t="s">
        <v>3303</v>
      </c>
      <c r="C598" s="84">
        <v>2</v>
      </c>
      <c r="D598" s="123">
        <v>0.0035692647149916357</v>
      </c>
      <c r="E598" s="123">
        <v>2.2314695904306814</v>
      </c>
      <c r="F598" s="84" t="s">
        <v>2751</v>
      </c>
      <c r="G598" s="84" t="b">
        <v>0</v>
      </c>
      <c r="H598" s="84" t="b">
        <v>0</v>
      </c>
      <c r="I598" s="84" t="b">
        <v>0</v>
      </c>
      <c r="J598" s="84" t="b">
        <v>0</v>
      </c>
      <c r="K598" s="84" t="b">
        <v>0</v>
      </c>
      <c r="L598" s="84" t="b">
        <v>0</v>
      </c>
    </row>
    <row r="599" spans="1:12" ht="15">
      <c r="A599" s="84" t="s">
        <v>3303</v>
      </c>
      <c r="B599" s="84" t="s">
        <v>3561</v>
      </c>
      <c r="C599" s="84">
        <v>2</v>
      </c>
      <c r="D599" s="123">
        <v>0.0035692647149916357</v>
      </c>
      <c r="E599" s="123">
        <v>2.2314695904306814</v>
      </c>
      <c r="F599" s="84" t="s">
        <v>2751</v>
      </c>
      <c r="G599" s="84" t="b">
        <v>0</v>
      </c>
      <c r="H599" s="84" t="b">
        <v>0</v>
      </c>
      <c r="I599" s="84" t="b">
        <v>0</v>
      </c>
      <c r="J599" s="84" t="b">
        <v>0</v>
      </c>
      <c r="K599" s="84" t="b">
        <v>0</v>
      </c>
      <c r="L599" s="84" t="b">
        <v>0</v>
      </c>
    </row>
    <row r="600" spans="1:12" ht="15">
      <c r="A600" s="84" t="s">
        <v>3561</v>
      </c>
      <c r="B600" s="84" t="s">
        <v>3453</v>
      </c>
      <c r="C600" s="84">
        <v>2</v>
      </c>
      <c r="D600" s="123">
        <v>0.0035692647149916357</v>
      </c>
      <c r="E600" s="123">
        <v>2.4533183400470375</v>
      </c>
      <c r="F600" s="84" t="s">
        <v>2751</v>
      </c>
      <c r="G600" s="84" t="b">
        <v>0</v>
      </c>
      <c r="H600" s="84" t="b">
        <v>0</v>
      </c>
      <c r="I600" s="84" t="b">
        <v>0</v>
      </c>
      <c r="J600" s="84" t="b">
        <v>0</v>
      </c>
      <c r="K600" s="84" t="b">
        <v>0</v>
      </c>
      <c r="L600" s="84" t="b">
        <v>0</v>
      </c>
    </row>
    <row r="601" spans="1:12" ht="15">
      <c r="A601" s="84" t="s">
        <v>3453</v>
      </c>
      <c r="B601" s="84" t="s">
        <v>3562</v>
      </c>
      <c r="C601" s="84">
        <v>2</v>
      </c>
      <c r="D601" s="123">
        <v>0.0035692647149916357</v>
      </c>
      <c r="E601" s="123">
        <v>2.4533183400470375</v>
      </c>
      <c r="F601" s="84" t="s">
        <v>2751</v>
      </c>
      <c r="G601" s="84" t="b">
        <v>0</v>
      </c>
      <c r="H601" s="84" t="b">
        <v>0</v>
      </c>
      <c r="I601" s="84" t="b">
        <v>0</v>
      </c>
      <c r="J601" s="84" t="b">
        <v>0</v>
      </c>
      <c r="K601" s="84" t="b">
        <v>0</v>
      </c>
      <c r="L601" s="84" t="b">
        <v>0</v>
      </c>
    </row>
    <row r="602" spans="1:12" ht="15">
      <c r="A602" s="84" t="s">
        <v>3562</v>
      </c>
      <c r="B602" s="84" t="s">
        <v>2883</v>
      </c>
      <c r="C602" s="84">
        <v>2</v>
      </c>
      <c r="D602" s="123">
        <v>0.0035692647149916357</v>
      </c>
      <c r="E602" s="123">
        <v>2.0273496077747564</v>
      </c>
      <c r="F602" s="84" t="s">
        <v>2751</v>
      </c>
      <c r="G602" s="84" t="b">
        <v>0</v>
      </c>
      <c r="H602" s="84" t="b">
        <v>0</v>
      </c>
      <c r="I602" s="84" t="b">
        <v>0</v>
      </c>
      <c r="J602" s="84" t="b">
        <v>0</v>
      </c>
      <c r="K602" s="84" t="b">
        <v>0</v>
      </c>
      <c r="L602" s="84" t="b">
        <v>0</v>
      </c>
    </row>
    <row r="603" spans="1:12" ht="15">
      <c r="A603" s="84" t="s">
        <v>2883</v>
      </c>
      <c r="B603" s="84" t="s">
        <v>3354</v>
      </c>
      <c r="C603" s="84">
        <v>2</v>
      </c>
      <c r="D603" s="123">
        <v>0.0035692647149916357</v>
      </c>
      <c r="E603" s="123">
        <v>1.6294095991027189</v>
      </c>
      <c r="F603" s="84" t="s">
        <v>2751</v>
      </c>
      <c r="G603" s="84" t="b">
        <v>0</v>
      </c>
      <c r="H603" s="84" t="b">
        <v>0</v>
      </c>
      <c r="I603" s="84" t="b">
        <v>0</v>
      </c>
      <c r="J603" s="84" t="b">
        <v>0</v>
      </c>
      <c r="K603" s="84" t="b">
        <v>0</v>
      </c>
      <c r="L603" s="84" t="b">
        <v>0</v>
      </c>
    </row>
    <row r="604" spans="1:12" ht="15">
      <c r="A604" s="84" t="s">
        <v>3351</v>
      </c>
      <c r="B604" s="84" t="s">
        <v>3284</v>
      </c>
      <c r="C604" s="84">
        <v>2</v>
      </c>
      <c r="D604" s="123">
        <v>0.0035692647149916357</v>
      </c>
      <c r="E604" s="123">
        <v>1.8512583487190752</v>
      </c>
      <c r="F604" s="84" t="s">
        <v>2751</v>
      </c>
      <c r="G604" s="84" t="b">
        <v>0</v>
      </c>
      <c r="H604" s="84" t="b">
        <v>0</v>
      </c>
      <c r="I604" s="84" t="b">
        <v>0</v>
      </c>
      <c r="J604" s="84" t="b">
        <v>0</v>
      </c>
      <c r="K604" s="84" t="b">
        <v>0</v>
      </c>
      <c r="L604" s="84" t="b">
        <v>0</v>
      </c>
    </row>
    <row r="605" spans="1:12" ht="15">
      <c r="A605" s="84" t="s">
        <v>3284</v>
      </c>
      <c r="B605" s="84" t="s">
        <v>3388</v>
      </c>
      <c r="C605" s="84">
        <v>2</v>
      </c>
      <c r="D605" s="123">
        <v>0.0035692647149916357</v>
      </c>
      <c r="E605" s="123">
        <v>2.085341554752443</v>
      </c>
      <c r="F605" s="84" t="s">
        <v>2751</v>
      </c>
      <c r="G605" s="84" t="b">
        <v>0</v>
      </c>
      <c r="H605" s="84" t="b">
        <v>0</v>
      </c>
      <c r="I605" s="84" t="b">
        <v>0</v>
      </c>
      <c r="J605" s="84" t="b">
        <v>0</v>
      </c>
      <c r="K605" s="84" t="b">
        <v>0</v>
      </c>
      <c r="L605" s="84" t="b">
        <v>0</v>
      </c>
    </row>
    <row r="606" spans="1:12" ht="15">
      <c r="A606" s="84" t="s">
        <v>3388</v>
      </c>
      <c r="B606" s="84" t="s">
        <v>3389</v>
      </c>
      <c r="C606" s="84">
        <v>2</v>
      </c>
      <c r="D606" s="123">
        <v>0.0035692647149916357</v>
      </c>
      <c r="E606" s="123">
        <v>2.629409599102719</v>
      </c>
      <c r="F606" s="84" t="s">
        <v>2751</v>
      </c>
      <c r="G606" s="84" t="b">
        <v>0</v>
      </c>
      <c r="H606" s="84" t="b">
        <v>0</v>
      </c>
      <c r="I606" s="84" t="b">
        <v>0</v>
      </c>
      <c r="J606" s="84" t="b">
        <v>0</v>
      </c>
      <c r="K606" s="84" t="b">
        <v>0</v>
      </c>
      <c r="L606" s="84" t="b">
        <v>0</v>
      </c>
    </row>
    <row r="607" spans="1:12" ht="15">
      <c r="A607" s="84" t="s">
        <v>3389</v>
      </c>
      <c r="B607" s="84" t="s">
        <v>3326</v>
      </c>
      <c r="C607" s="84">
        <v>2</v>
      </c>
      <c r="D607" s="123">
        <v>0.0035692647149916357</v>
      </c>
      <c r="E607" s="123">
        <v>2.4533183400470375</v>
      </c>
      <c r="F607" s="84" t="s">
        <v>2751</v>
      </c>
      <c r="G607" s="84" t="b">
        <v>0</v>
      </c>
      <c r="H607" s="84" t="b">
        <v>0</v>
      </c>
      <c r="I607" s="84" t="b">
        <v>0</v>
      </c>
      <c r="J607" s="84" t="b">
        <v>0</v>
      </c>
      <c r="K607" s="84" t="b">
        <v>0</v>
      </c>
      <c r="L607" s="84" t="b">
        <v>0</v>
      </c>
    </row>
    <row r="608" spans="1:12" ht="15">
      <c r="A608" s="84" t="s">
        <v>3327</v>
      </c>
      <c r="B608" s="84" t="s">
        <v>3352</v>
      </c>
      <c r="C608" s="84">
        <v>2</v>
      </c>
      <c r="D608" s="123">
        <v>0.0035692647149916357</v>
      </c>
      <c r="E608" s="123">
        <v>2.4533183400470375</v>
      </c>
      <c r="F608" s="84" t="s">
        <v>2751</v>
      </c>
      <c r="G608" s="84" t="b">
        <v>0</v>
      </c>
      <c r="H608" s="84" t="b">
        <v>0</v>
      </c>
      <c r="I608" s="84" t="b">
        <v>0</v>
      </c>
      <c r="J608" s="84" t="b">
        <v>0</v>
      </c>
      <c r="K608" s="84" t="b">
        <v>0</v>
      </c>
      <c r="L608" s="84" t="b">
        <v>0</v>
      </c>
    </row>
    <row r="609" spans="1:12" ht="15">
      <c r="A609" s="84" t="s">
        <v>3352</v>
      </c>
      <c r="B609" s="84" t="s">
        <v>3353</v>
      </c>
      <c r="C609" s="84">
        <v>2</v>
      </c>
      <c r="D609" s="123">
        <v>0.0035692647149916357</v>
      </c>
      <c r="E609" s="123">
        <v>2.629409599102719</v>
      </c>
      <c r="F609" s="84" t="s">
        <v>2751</v>
      </c>
      <c r="G609" s="84" t="b">
        <v>0</v>
      </c>
      <c r="H609" s="84" t="b">
        <v>0</v>
      </c>
      <c r="I609" s="84" t="b">
        <v>0</v>
      </c>
      <c r="J609" s="84" t="b">
        <v>0</v>
      </c>
      <c r="K609" s="84" t="b">
        <v>0</v>
      </c>
      <c r="L609" s="84" t="b">
        <v>0</v>
      </c>
    </row>
    <row r="610" spans="1:12" ht="15">
      <c r="A610" s="84" t="s">
        <v>3353</v>
      </c>
      <c r="B610" s="84" t="s">
        <v>3313</v>
      </c>
      <c r="C610" s="84">
        <v>2</v>
      </c>
      <c r="D610" s="123">
        <v>0.0035692647149916357</v>
      </c>
      <c r="E610" s="123">
        <v>2.629409599102719</v>
      </c>
      <c r="F610" s="84" t="s">
        <v>2751</v>
      </c>
      <c r="G610" s="84" t="b">
        <v>0</v>
      </c>
      <c r="H610" s="84" t="b">
        <v>0</v>
      </c>
      <c r="I610" s="84" t="b">
        <v>0</v>
      </c>
      <c r="J610" s="84" t="b">
        <v>0</v>
      </c>
      <c r="K610" s="84" t="b">
        <v>0</v>
      </c>
      <c r="L610" s="84" t="b">
        <v>0</v>
      </c>
    </row>
    <row r="611" spans="1:12" ht="15">
      <c r="A611" s="84" t="s">
        <v>3313</v>
      </c>
      <c r="B611" s="84" t="s">
        <v>3283</v>
      </c>
      <c r="C611" s="84">
        <v>2</v>
      </c>
      <c r="D611" s="123">
        <v>0.0035692647149916357</v>
      </c>
      <c r="E611" s="123">
        <v>2.085341554752443</v>
      </c>
      <c r="F611" s="84" t="s">
        <v>2751</v>
      </c>
      <c r="G611" s="84" t="b">
        <v>0</v>
      </c>
      <c r="H611" s="84" t="b">
        <v>0</v>
      </c>
      <c r="I611" s="84" t="b">
        <v>0</v>
      </c>
      <c r="J611" s="84" t="b">
        <v>0</v>
      </c>
      <c r="K611" s="84" t="b">
        <v>0</v>
      </c>
      <c r="L611" s="84" t="b">
        <v>0</v>
      </c>
    </row>
    <row r="612" spans="1:12" ht="15">
      <c r="A612" s="84" t="s">
        <v>3294</v>
      </c>
      <c r="B612" s="84" t="s">
        <v>3553</v>
      </c>
      <c r="C612" s="84">
        <v>2</v>
      </c>
      <c r="D612" s="123">
        <v>0.0035692647149916357</v>
      </c>
      <c r="E612" s="123">
        <v>2.4533183400470375</v>
      </c>
      <c r="F612" s="84" t="s">
        <v>2751</v>
      </c>
      <c r="G612" s="84" t="b">
        <v>0</v>
      </c>
      <c r="H612" s="84" t="b">
        <v>0</v>
      </c>
      <c r="I612" s="84" t="b">
        <v>0</v>
      </c>
      <c r="J612" s="84" t="b">
        <v>0</v>
      </c>
      <c r="K612" s="84" t="b">
        <v>0</v>
      </c>
      <c r="L612" s="84" t="b">
        <v>0</v>
      </c>
    </row>
    <row r="613" spans="1:12" ht="15">
      <c r="A613" s="84" t="s">
        <v>3553</v>
      </c>
      <c r="B613" s="84" t="s">
        <v>3354</v>
      </c>
      <c r="C613" s="84">
        <v>2</v>
      </c>
      <c r="D613" s="123">
        <v>0.0035692647149916357</v>
      </c>
      <c r="E613" s="123">
        <v>2.2314695904306814</v>
      </c>
      <c r="F613" s="84" t="s">
        <v>2751</v>
      </c>
      <c r="G613" s="84" t="b">
        <v>0</v>
      </c>
      <c r="H613" s="84" t="b">
        <v>0</v>
      </c>
      <c r="I613" s="84" t="b">
        <v>0</v>
      </c>
      <c r="J613" s="84" t="b">
        <v>0</v>
      </c>
      <c r="K613" s="84" t="b">
        <v>0</v>
      </c>
      <c r="L613" s="84" t="b">
        <v>0</v>
      </c>
    </row>
    <row r="614" spans="1:12" ht="15">
      <c r="A614" s="84" t="s">
        <v>3284</v>
      </c>
      <c r="B614" s="84" t="s">
        <v>3283</v>
      </c>
      <c r="C614" s="84">
        <v>2</v>
      </c>
      <c r="D614" s="123">
        <v>0.0035692647149916357</v>
      </c>
      <c r="E614" s="123">
        <v>1.5412735104021675</v>
      </c>
      <c r="F614" s="84" t="s">
        <v>2751</v>
      </c>
      <c r="G614" s="84" t="b">
        <v>0</v>
      </c>
      <c r="H614" s="84" t="b">
        <v>0</v>
      </c>
      <c r="I614" s="84" t="b">
        <v>0</v>
      </c>
      <c r="J614" s="84" t="b">
        <v>0</v>
      </c>
      <c r="K614" s="84" t="b">
        <v>0</v>
      </c>
      <c r="L614" s="84" t="b">
        <v>0</v>
      </c>
    </row>
    <row r="615" spans="1:12" ht="15">
      <c r="A615" s="84" t="s">
        <v>292</v>
      </c>
      <c r="B615" s="84" t="s">
        <v>305</v>
      </c>
      <c r="C615" s="84">
        <v>2</v>
      </c>
      <c r="D615" s="123">
        <v>0.0035692647149916357</v>
      </c>
      <c r="E615" s="123">
        <v>1.210280291360743</v>
      </c>
      <c r="F615" s="84" t="s">
        <v>2751</v>
      </c>
      <c r="G615" s="84" t="b">
        <v>0</v>
      </c>
      <c r="H615" s="84" t="b">
        <v>0</v>
      </c>
      <c r="I615" s="84" t="b">
        <v>0</v>
      </c>
      <c r="J615" s="84" t="b">
        <v>0</v>
      </c>
      <c r="K615" s="84" t="b">
        <v>0</v>
      </c>
      <c r="L615" s="84" t="b">
        <v>0</v>
      </c>
    </row>
    <row r="616" spans="1:12" ht="15">
      <c r="A616" s="84" t="s">
        <v>3549</v>
      </c>
      <c r="B616" s="84" t="s">
        <v>3298</v>
      </c>
      <c r="C616" s="84">
        <v>2</v>
      </c>
      <c r="D616" s="123">
        <v>0.0035692647149916357</v>
      </c>
      <c r="E616" s="123">
        <v>2.4533183400470375</v>
      </c>
      <c r="F616" s="84" t="s">
        <v>2751</v>
      </c>
      <c r="G616" s="84" t="b">
        <v>0</v>
      </c>
      <c r="H616" s="84" t="b">
        <v>0</v>
      </c>
      <c r="I616" s="84" t="b">
        <v>0</v>
      </c>
      <c r="J616" s="84" t="b">
        <v>1</v>
      </c>
      <c r="K616" s="84" t="b">
        <v>0</v>
      </c>
      <c r="L616" s="84" t="b">
        <v>0</v>
      </c>
    </row>
    <row r="617" spans="1:12" ht="15">
      <c r="A617" s="84" t="s">
        <v>3298</v>
      </c>
      <c r="B617" s="84" t="s">
        <v>3550</v>
      </c>
      <c r="C617" s="84">
        <v>2</v>
      </c>
      <c r="D617" s="123">
        <v>0.0035692647149916357</v>
      </c>
      <c r="E617" s="123">
        <v>2.4533183400470375</v>
      </c>
      <c r="F617" s="84" t="s">
        <v>2751</v>
      </c>
      <c r="G617" s="84" t="b">
        <v>1</v>
      </c>
      <c r="H617" s="84" t="b">
        <v>0</v>
      </c>
      <c r="I617" s="84" t="b">
        <v>0</v>
      </c>
      <c r="J617" s="84" t="b">
        <v>0</v>
      </c>
      <c r="K617" s="84" t="b">
        <v>0</v>
      </c>
      <c r="L617" s="84" t="b">
        <v>0</v>
      </c>
    </row>
    <row r="618" spans="1:12" ht="15">
      <c r="A618" s="84" t="s">
        <v>3550</v>
      </c>
      <c r="B618" s="84" t="s">
        <v>3551</v>
      </c>
      <c r="C618" s="84">
        <v>2</v>
      </c>
      <c r="D618" s="123">
        <v>0.0035692647149916357</v>
      </c>
      <c r="E618" s="123">
        <v>2.629409599102719</v>
      </c>
      <c r="F618" s="84" t="s">
        <v>2751</v>
      </c>
      <c r="G618" s="84" t="b">
        <v>0</v>
      </c>
      <c r="H618" s="84" t="b">
        <v>0</v>
      </c>
      <c r="I618" s="84" t="b">
        <v>0</v>
      </c>
      <c r="J618" s="84" t="b">
        <v>0</v>
      </c>
      <c r="K618" s="84" t="b">
        <v>0</v>
      </c>
      <c r="L618" s="84" t="b">
        <v>0</v>
      </c>
    </row>
    <row r="619" spans="1:12" ht="15">
      <c r="A619" s="84" t="s">
        <v>3551</v>
      </c>
      <c r="B619" s="84" t="s">
        <v>2875</v>
      </c>
      <c r="C619" s="84">
        <v>2</v>
      </c>
      <c r="D619" s="123">
        <v>0.0035692647149916357</v>
      </c>
      <c r="E619" s="123">
        <v>1.4990758306077128</v>
      </c>
      <c r="F619" s="84" t="s">
        <v>2751</v>
      </c>
      <c r="G619" s="84" t="b">
        <v>0</v>
      </c>
      <c r="H619" s="84" t="b">
        <v>0</v>
      </c>
      <c r="I619" s="84" t="b">
        <v>0</v>
      </c>
      <c r="J619" s="84" t="b">
        <v>0</v>
      </c>
      <c r="K619" s="84" t="b">
        <v>0</v>
      </c>
      <c r="L619" s="84" t="b">
        <v>0</v>
      </c>
    </row>
    <row r="620" spans="1:12" ht="15">
      <c r="A620" s="84" t="s">
        <v>2875</v>
      </c>
      <c r="B620" s="84" t="s">
        <v>3552</v>
      </c>
      <c r="C620" s="84">
        <v>2</v>
      </c>
      <c r="D620" s="123">
        <v>0.0035692647149916357</v>
      </c>
      <c r="E620" s="123">
        <v>1.4990758306077128</v>
      </c>
      <c r="F620" s="84" t="s">
        <v>2751</v>
      </c>
      <c r="G620" s="84" t="b">
        <v>0</v>
      </c>
      <c r="H620" s="84" t="b">
        <v>0</v>
      </c>
      <c r="I620" s="84" t="b">
        <v>0</v>
      </c>
      <c r="J620" s="84" t="b">
        <v>0</v>
      </c>
      <c r="K620" s="84" t="b">
        <v>0</v>
      </c>
      <c r="L620" s="84" t="b">
        <v>0</v>
      </c>
    </row>
    <row r="621" spans="1:12" ht="15">
      <c r="A621" s="84" t="s">
        <v>3552</v>
      </c>
      <c r="B621" s="84" t="s">
        <v>3416</v>
      </c>
      <c r="C621" s="84">
        <v>2</v>
      </c>
      <c r="D621" s="123">
        <v>0.0035692647149916357</v>
      </c>
      <c r="E621" s="123">
        <v>2.4533183400470375</v>
      </c>
      <c r="F621" s="84" t="s">
        <v>2751</v>
      </c>
      <c r="G621" s="84" t="b">
        <v>0</v>
      </c>
      <c r="H621" s="84" t="b">
        <v>0</v>
      </c>
      <c r="I621" s="84" t="b">
        <v>0</v>
      </c>
      <c r="J621" s="84" t="b">
        <v>0</v>
      </c>
      <c r="K621" s="84" t="b">
        <v>0</v>
      </c>
      <c r="L621" s="84" t="b">
        <v>0</v>
      </c>
    </row>
    <row r="622" spans="1:12" ht="15">
      <c r="A622" s="84" t="s">
        <v>3416</v>
      </c>
      <c r="B622" s="84" t="s">
        <v>3392</v>
      </c>
      <c r="C622" s="84">
        <v>2</v>
      </c>
      <c r="D622" s="123">
        <v>0.0035692647149916357</v>
      </c>
      <c r="E622" s="123">
        <v>2.2772270809913566</v>
      </c>
      <c r="F622" s="84" t="s">
        <v>2751</v>
      </c>
      <c r="G622" s="84" t="b">
        <v>0</v>
      </c>
      <c r="H622" s="84" t="b">
        <v>0</v>
      </c>
      <c r="I622" s="84" t="b">
        <v>0</v>
      </c>
      <c r="J622" s="84" t="b">
        <v>0</v>
      </c>
      <c r="K622" s="84" t="b">
        <v>0</v>
      </c>
      <c r="L622" s="84" t="b">
        <v>0</v>
      </c>
    </row>
    <row r="623" spans="1:12" ht="15">
      <c r="A623" s="84" t="s">
        <v>2878</v>
      </c>
      <c r="B623" s="84" t="s">
        <v>3448</v>
      </c>
      <c r="C623" s="84">
        <v>2</v>
      </c>
      <c r="D623" s="123">
        <v>0.0035692647149916357</v>
      </c>
      <c r="E623" s="123">
        <v>1.889046909608475</v>
      </c>
      <c r="F623" s="84" t="s">
        <v>2751</v>
      </c>
      <c r="G623" s="84" t="b">
        <v>0</v>
      </c>
      <c r="H623" s="84" t="b">
        <v>0</v>
      </c>
      <c r="I623" s="84" t="b">
        <v>0</v>
      </c>
      <c r="J623" s="84" t="b">
        <v>0</v>
      </c>
      <c r="K623" s="84" t="b">
        <v>0</v>
      </c>
      <c r="L623" s="84" t="b">
        <v>0</v>
      </c>
    </row>
    <row r="624" spans="1:12" ht="15">
      <c r="A624" s="84" t="s">
        <v>3350</v>
      </c>
      <c r="B624" s="84" t="s">
        <v>3387</v>
      </c>
      <c r="C624" s="84">
        <v>2</v>
      </c>
      <c r="D624" s="123">
        <v>0.0035692647149916357</v>
      </c>
      <c r="E624" s="123">
        <v>2.629409599102719</v>
      </c>
      <c r="F624" s="84" t="s">
        <v>2751</v>
      </c>
      <c r="G624" s="84" t="b">
        <v>1</v>
      </c>
      <c r="H624" s="84" t="b">
        <v>0</v>
      </c>
      <c r="I624" s="84" t="b">
        <v>0</v>
      </c>
      <c r="J624" s="84" t="b">
        <v>0</v>
      </c>
      <c r="K624" s="84" t="b">
        <v>0</v>
      </c>
      <c r="L624" s="84" t="b">
        <v>0</v>
      </c>
    </row>
    <row r="625" spans="1:12" ht="15">
      <c r="A625" s="84" t="s">
        <v>3387</v>
      </c>
      <c r="B625" s="84" t="s">
        <v>3312</v>
      </c>
      <c r="C625" s="84">
        <v>2</v>
      </c>
      <c r="D625" s="123">
        <v>0.0035692647149916357</v>
      </c>
      <c r="E625" s="123">
        <v>2.3283796034387376</v>
      </c>
      <c r="F625" s="84" t="s">
        <v>2751</v>
      </c>
      <c r="G625" s="84" t="b">
        <v>0</v>
      </c>
      <c r="H625" s="84" t="b">
        <v>0</v>
      </c>
      <c r="I625" s="84" t="b">
        <v>0</v>
      </c>
      <c r="J625" s="84" t="b">
        <v>0</v>
      </c>
      <c r="K625" s="84" t="b">
        <v>0</v>
      </c>
      <c r="L625" s="84" t="b">
        <v>0</v>
      </c>
    </row>
    <row r="626" spans="1:12" ht="15">
      <c r="A626" s="84" t="s">
        <v>3312</v>
      </c>
      <c r="B626" s="84" t="s">
        <v>3544</v>
      </c>
      <c r="C626" s="84">
        <v>2</v>
      </c>
      <c r="D626" s="123">
        <v>0.0035692647149916357</v>
      </c>
      <c r="E626" s="123">
        <v>2.3283796034387376</v>
      </c>
      <c r="F626" s="84" t="s">
        <v>2751</v>
      </c>
      <c r="G626" s="84" t="b">
        <v>0</v>
      </c>
      <c r="H626" s="84" t="b">
        <v>0</v>
      </c>
      <c r="I626" s="84" t="b">
        <v>0</v>
      </c>
      <c r="J626" s="84" t="b">
        <v>1</v>
      </c>
      <c r="K626" s="84" t="b">
        <v>0</v>
      </c>
      <c r="L626" s="84" t="b">
        <v>0</v>
      </c>
    </row>
    <row r="627" spans="1:12" ht="15">
      <c r="A627" s="84" t="s">
        <v>3544</v>
      </c>
      <c r="B627" s="84" t="s">
        <v>3447</v>
      </c>
      <c r="C627" s="84">
        <v>2</v>
      </c>
      <c r="D627" s="123">
        <v>0.0035692647149916357</v>
      </c>
      <c r="E627" s="123">
        <v>2.629409599102719</v>
      </c>
      <c r="F627" s="84" t="s">
        <v>2751</v>
      </c>
      <c r="G627" s="84" t="b">
        <v>1</v>
      </c>
      <c r="H627" s="84" t="b">
        <v>0</v>
      </c>
      <c r="I627" s="84" t="b">
        <v>0</v>
      </c>
      <c r="J627" s="84" t="b">
        <v>0</v>
      </c>
      <c r="K627" s="84" t="b">
        <v>0</v>
      </c>
      <c r="L627" s="84" t="b">
        <v>0</v>
      </c>
    </row>
    <row r="628" spans="1:12" ht="15">
      <c r="A628" s="84" t="s">
        <v>3447</v>
      </c>
      <c r="B628" s="84" t="s">
        <v>3349</v>
      </c>
      <c r="C628" s="84">
        <v>2</v>
      </c>
      <c r="D628" s="123">
        <v>0.0035692647149916357</v>
      </c>
      <c r="E628" s="123">
        <v>2.3283796034387376</v>
      </c>
      <c r="F628" s="84" t="s">
        <v>2751</v>
      </c>
      <c r="G628" s="84" t="b">
        <v>0</v>
      </c>
      <c r="H628" s="84" t="b">
        <v>0</v>
      </c>
      <c r="I628" s="84" t="b">
        <v>0</v>
      </c>
      <c r="J628" s="84" t="b">
        <v>0</v>
      </c>
      <c r="K628" s="84" t="b">
        <v>0</v>
      </c>
      <c r="L628" s="84" t="b">
        <v>0</v>
      </c>
    </row>
    <row r="629" spans="1:12" ht="15">
      <c r="A629" s="84" t="s">
        <v>3349</v>
      </c>
      <c r="B629" s="84" t="s">
        <v>3545</v>
      </c>
      <c r="C629" s="84">
        <v>2</v>
      </c>
      <c r="D629" s="123">
        <v>0.0035692647149916357</v>
      </c>
      <c r="E629" s="123">
        <v>2.3283796034387376</v>
      </c>
      <c r="F629" s="84" t="s">
        <v>2751</v>
      </c>
      <c r="G629" s="84" t="b">
        <v>0</v>
      </c>
      <c r="H629" s="84" t="b">
        <v>0</v>
      </c>
      <c r="I629" s="84" t="b">
        <v>0</v>
      </c>
      <c r="J629" s="84" t="b">
        <v>0</v>
      </c>
      <c r="K629" s="84" t="b">
        <v>0</v>
      </c>
      <c r="L629" s="84" t="b">
        <v>0</v>
      </c>
    </row>
    <row r="630" spans="1:12" ht="15">
      <c r="A630" s="84" t="s">
        <v>3545</v>
      </c>
      <c r="B630" s="84" t="s">
        <v>3546</v>
      </c>
      <c r="C630" s="84">
        <v>2</v>
      </c>
      <c r="D630" s="123">
        <v>0.0035692647149916357</v>
      </c>
      <c r="E630" s="123">
        <v>2.629409599102719</v>
      </c>
      <c r="F630" s="84" t="s">
        <v>2751</v>
      </c>
      <c r="G630" s="84" t="b">
        <v>0</v>
      </c>
      <c r="H630" s="84" t="b">
        <v>0</v>
      </c>
      <c r="I630" s="84" t="b">
        <v>0</v>
      </c>
      <c r="J630" s="84" t="b">
        <v>0</v>
      </c>
      <c r="K630" s="84" t="b">
        <v>0</v>
      </c>
      <c r="L630" s="84" t="b">
        <v>0</v>
      </c>
    </row>
    <row r="631" spans="1:12" ht="15">
      <c r="A631" s="84" t="s">
        <v>3546</v>
      </c>
      <c r="B631" s="84" t="s">
        <v>3547</v>
      </c>
      <c r="C631" s="84">
        <v>2</v>
      </c>
      <c r="D631" s="123">
        <v>0.0035692647149916357</v>
      </c>
      <c r="E631" s="123">
        <v>2.629409599102719</v>
      </c>
      <c r="F631" s="84" t="s">
        <v>2751</v>
      </c>
      <c r="G631" s="84" t="b">
        <v>0</v>
      </c>
      <c r="H631" s="84" t="b">
        <v>0</v>
      </c>
      <c r="I631" s="84" t="b">
        <v>0</v>
      </c>
      <c r="J631" s="84" t="b">
        <v>0</v>
      </c>
      <c r="K631" s="84" t="b">
        <v>0</v>
      </c>
      <c r="L631" s="84" t="b">
        <v>0</v>
      </c>
    </row>
    <row r="632" spans="1:12" ht="15">
      <c r="A632" s="84" t="s">
        <v>3547</v>
      </c>
      <c r="B632" s="84" t="s">
        <v>3548</v>
      </c>
      <c r="C632" s="84">
        <v>2</v>
      </c>
      <c r="D632" s="123">
        <v>0.0035692647149916357</v>
      </c>
      <c r="E632" s="123">
        <v>2.629409599102719</v>
      </c>
      <c r="F632" s="84" t="s">
        <v>2751</v>
      </c>
      <c r="G632" s="84" t="b">
        <v>0</v>
      </c>
      <c r="H632" s="84" t="b">
        <v>0</v>
      </c>
      <c r="I632" s="84" t="b">
        <v>0</v>
      </c>
      <c r="J632" s="84" t="b">
        <v>0</v>
      </c>
      <c r="K632" s="84" t="b">
        <v>0</v>
      </c>
      <c r="L632" s="84" t="b">
        <v>0</v>
      </c>
    </row>
    <row r="633" spans="1:12" ht="15">
      <c r="A633" s="84" t="s">
        <v>3548</v>
      </c>
      <c r="B633" s="84" t="s">
        <v>396</v>
      </c>
      <c r="C633" s="84">
        <v>2</v>
      </c>
      <c r="D633" s="123">
        <v>0.0035692647149916357</v>
      </c>
      <c r="E633" s="123">
        <v>2.629409599102719</v>
      </c>
      <c r="F633" s="84" t="s">
        <v>2751</v>
      </c>
      <c r="G633" s="84" t="b">
        <v>0</v>
      </c>
      <c r="H633" s="84" t="b">
        <v>0</v>
      </c>
      <c r="I633" s="84" t="b">
        <v>0</v>
      </c>
      <c r="J633" s="84" t="b">
        <v>0</v>
      </c>
      <c r="K633" s="84" t="b">
        <v>0</v>
      </c>
      <c r="L633" s="84" t="b">
        <v>0</v>
      </c>
    </row>
    <row r="634" spans="1:12" ht="15">
      <c r="A634" s="84" t="s">
        <v>3283</v>
      </c>
      <c r="B634" s="84" t="s">
        <v>3300</v>
      </c>
      <c r="C634" s="84">
        <v>2</v>
      </c>
      <c r="D634" s="123">
        <v>0.0035692647149916357</v>
      </c>
      <c r="E634" s="123">
        <v>1.6751670896633941</v>
      </c>
      <c r="F634" s="84" t="s">
        <v>2751</v>
      </c>
      <c r="G634" s="84" t="b">
        <v>0</v>
      </c>
      <c r="H634" s="84" t="b">
        <v>0</v>
      </c>
      <c r="I634" s="84" t="b">
        <v>0</v>
      </c>
      <c r="J634" s="84" t="b">
        <v>0</v>
      </c>
      <c r="K634" s="84" t="b">
        <v>0</v>
      </c>
      <c r="L634" s="84" t="b">
        <v>0</v>
      </c>
    </row>
    <row r="635" spans="1:12" ht="15">
      <c r="A635" s="84" t="s">
        <v>295</v>
      </c>
      <c r="B635" s="84" t="s">
        <v>3443</v>
      </c>
      <c r="C635" s="84">
        <v>2</v>
      </c>
      <c r="D635" s="123">
        <v>0.0035692647149916357</v>
      </c>
      <c r="E635" s="123">
        <v>2.4533183400470375</v>
      </c>
      <c r="F635" s="84" t="s">
        <v>2751</v>
      </c>
      <c r="G635" s="84" t="b">
        <v>0</v>
      </c>
      <c r="H635" s="84" t="b">
        <v>0</v>
      </c>
      <c r="I635" s="84" t="b">
        <v>0</v>
      </c>
      <c r="J635" s="84" t="b">
        <v>0</v>
      </c>
      <c r="K635" s="84" t="b">
        <v>0</v>
      </c>
      <c r="L635" s="84" t="b">
        <v>0</v>
      </c>
    </row>
    <row r="636" spans="1:12" ht="15">
      <c r="A636" s="84" t="s">
        <v>393</v>
      </c>
      <c r="B636" s="84" t="s">
        <v>3309</v>
      </c>
      <c r="C636" s="84">
        <v>2</v>
      </c>
      <c r="D636" s="123">
        <v>0.0035692647149916357</v>
      </c>
      <c r="E636" s="123">
        <v>1.8512583487190752</v>
      </c>
      <c r="F636" s="84" t="s">
        <v>2751</v>
      </c>
      <c r="G636" s="84" t="b">
        <v>0</v>
      </c>
      <c r="H636" s="84" t="b">
        <v>0</v>
      </c>
      <c r="I636" s="84" t="b">
        <v>0</v>
      </c>
      <c r="J636" s="84" t="b">
        <v>0</v>
      </c>
      <c r="K636" s="84" t="b">
        <v>0</v>
      </c>
      <c r="L636" s="84" t="b">
        <v>0</v>
      </c>
    </row>
    <row r="637" spans="1:12" ht="15">
      <c r="A637" s="84" t="s">
        <v>3385</v>
      </c>
      <c r="B637" s="84" t="s">
        <v>295</v>
      </c>
      <c r="C637" s="84">
        <v>2</v>
      </c>
      <c r="D637" s="123">
        <v>0.0035692647149916357</v>
      </c>
      <c r="E637" s="123">
        <v>2.3283796034387376</v>
      </c>
      <c r="F637" s="84" t="s">
        <v>2751</v>
      </c>
      <c r="G637" s="84" t="b">
        <v>0</v>
      </c>
      <c r="H637" s="84" t="b">
        <v>0</v>
      </c>
      <c r="I637" s="84" t="b">
        <v>0</v>
      </c>
      <c r="J637" s="84" t="b">
        <v>0</v>
      </c>
      <c r="K637" s="84" t="b">
        <v>0</v>
      </c>
      <c r="L637" s="84" t="b">
        <v>0</v>
      </c>
    </row>
    <row r="638" spans="1:12" ht="15">
      <c r="A638" s="84" t="s">
        <v>2851</v>
      </c>
      <c r="B638" s="84" t="s">
        <v>303</v>
      </c>
      <c r="C638" s="84">
        <v>2</v>
      </c>
      <c r="D638" s="123">
        <v>0.0035692647149916357</v>
      </c>
      <c r="E638" s="123">
        <v>2.4533183400470375</v>
      </c>
      <c r="F638" s="84" t="s">
        <v>2751</v>
      </c>
      <c r="G638" s="84" t="b">
        <v>0</v>
      </c>
      <c r="H638" s="84" t="b">
        <v>0</v>
      </c>
      <c r="I638" s="84" t="b">
        <v>0</v>
      </c>
      <c r="J638" s="84" t="b">
        <v>0</v>
      </c>
      <c r="K638" s="84" t="b">
        <v>0</v>
      </c>
      <c r="L638" s="84" t="b">
        <v>0</v>
      </c>
    </row>
    <row r="639" spans="1:12" ht="15">
      <c r="A639" s="84" t="s">
        <v>303</v>
      </c>
      <c r="B639" s="84" t="s">
        <v>292</v>
      </c>
      <c r="C639" s="84">
        <v>2</v>
      </c>
      <c r="D639" s="123">
        <v>0.0035692647149916357</v>
      </c>
      <c r="E639" s="123">
        <v>0.22032222965488388</v>
      </c>
      <c r="F639" s="84" t="s">
        <v>2751</v>
      </c>
      <c r="G639" s="84" t="b">
        <v>0</v>
      </c>
      <c r="H639" s="84" t="b">
        <v>0</v>
      </c>
      <c r="I639" s="84" t="b">
        <v>0</v>
      </c>
      <c r="J639" s="84" t="b">
        <v>0</v>
      </c>
      <c r="K639" s="84" t="b">
        <v>0</v>
      </c>
      <c r="L639" s="84" t="b">
        <v>0</v>
      </c>
    </row>
    <row r="640" spans="1:12" ht="15">
      <c r="A640" s="84" t="s">
        <v>292</v>
      </c>
      <c r="B640" s="84" t="s">
        <v>3528</v>
      </c>
      <c r="C640" s="84">
        <v>2</v>
      </c>
      <c r="D640" s="123">
        <v>0.0035692647149916357</v>
      </c>
      <c r="E640" s="123">
        <v>1.3863715504164245</v>
      </c>
      <c r="F640" s="84" t="s">
        <v>2751</v>
      </c>
      <c r="G640" s="84" t="b">
        <v>0</v>
      </c>
      <c r="H640" s="84" t="b">
        <v>0</v>
      </c>
      <c r="I640" s="84" t="b">
        <v>0</v>
      </c>
      <c r="J640" s="84" t="b">
        <v>0</v>
      </c>
      <c r="K640" s="84" t="b">
        <v>0</v>
      </c>
      <c r="L640" s="84" t="b">
        <v>0</v>
      </c>
    </row>
    <row r="641" spans="1:12" ht="15">
      <c r="A641" s="84" t="s">
        <v>3528</v>
      </c>
      <c r="B641" s="84" t="s">
        <v>3529</v>
      </c>
      <c r="C641" s="84">
        <v>2</v>
      </c>
      <c r="D641" s="123">
        <v>0.0035692647149916357</v>
      </c>
      <c r="E641" s="123">
        <v>2.629409599102719</v>
      </c>
      <c r="F641" s="84" t="s">
        <v>2751</v>
      </c>
      <c r="G641" s="84" t="b">
        <v>0</v>
      </c>
      <c r="H641" s="84" t="b">
        <v>0</v>
      </c>
      <c r="I641" s="84" t="b">
        <v>0</v>
      </c>
      <c r="J641" s="84" t="b">
        <v>0</v>
      </c>
      <c r="K641" s="84" t="b">
        <v>0</v>
      </c>
      <c r="L641" s="84" t="b">
        <v>0</v>
      </c>
    </row>
    <row r="642" spans="1:12" ht="15">
      <c r="A642" s="84" t="s">
        <v>3529</v>
      </c>
      <c r="B642" s="84" t="s">
        <v>3345</v>
      </c>
      <c r="C642" s="84">
        <v>2</v>
      </c>
      <c r="D642" s="123">
        <v>0.0035692647149916357</v>
      </c>
      <c r="E642" s="123">
        <v>2.3283796034387376</v>
      </c>
      <c r="F642" s="84" t="s">
        <v>2751</v>
      </c>
      <c r="G642" s="84" t="b">
        <v>0</v>
      </c>
      <c r="H642" s="84" t="b">
        <v>0</v>
      </c>
      <c r="I642" s="84" t="b">
        <v>0</v>
      </c>
      <c r="J642" s="84" t="b">
        <v>0</v>
      </c>
      <c r="K642" s="84" t="b">
        <v>0</v>
      </c>
      <c r="L642" s="84" t="b">
        <v>0</v>
      </c>
    </row>
    <row r="643" spans="1:12" ht="15">
      <c r="A643" s="84" t="s">
        <v>3345</v>
      </c>
      <c r="B643" s="84" t="s">
        <v>3530</v>
      </c>
      <c r="C643" s="84">
        <v>2</v>
      </c>
      <c r="D643" s="123">
        <v>0.0035692647149916357</v>
      </c>
      <c r="E643" s="123">
        <v>2.3283796034387376</v>
      </c>
      <c r="F643" s="84" t="s">
        <v>2751</v>
      </c>
      <c r="G643" s="84" t="b">
        <v>0</v>
      </c>
      <c r="H643" s="84" t="b">
        <v>0</v>
      </c>
      <c r="I643" s="84" t="b">
        <v>0</v>
      </c>
      <c r="J643" s="84" t="b">
        <v>0</v>
      </c>
      <c r="K643" s="84" t="b">
        <v>0</v>
      </c>
      <c r="L643" s="84" t="b">
        <v>0</v>
      </c>
    </row>
    <row r="644" spans="1:12" ht="15">
      <c r="A644" s="84" t="s">
        <v>3530</v>
      </c>
      <c r="B644" s="84" t="s">
        <v>2886</v>
      </c>
      <c r="C644" s="84">
        <v>2</v>
      </c>
      <c r="D644" s="123">
        <v>0.0035692647149916357</v>
      </c>
      <c r="E644" s="123">
        <v>2.3283796034387376</v>
      </c>
      <c r="F644" s="84" t="s">
        <v>2751</v>
      </c>
      <c r="G644" s="84" t="b">
        <v>0</v>
      </c>
      <c r="H644" s="84" t="b">
        <v>0</v>
      </c>
      <c r="I644" s="84" t="b">
        <v>0</v>
      </c>
      <c r="J644" s="84" t="b">
        <v>0</v>
      </c>
      <c r="K644" s="84" t="b">
        <v>0</v>
      </c>
      <c r="L644" s="84" t="b">
        <v>0</v>
      </c>
    </row>
    <row r="645" spans="1:12" ht="15">
      <c r="A645" s="84" t="s">
        <v>2886</v>
      </c>
      <c r="B645" s="84" t="s">
        <v>403</v>
      </c>
      <c r="C645" s="84">
        <v>2</v>
      </c>
      <c r="D645" s="123">
        <v>0.0035692647149916357</v>
      </c>
      <c r="E645" s="123">
        <v>2.1522883443830563</v>
      </c>
      <c r="F645" s="84" t="s">
        <v>2751</v>
      </c>
      <c r="G645" s="84" t="b">
        <v>0</v>
      </c>
      <c r="H645" s="84" t="b">
        <v>0</v>
      </c>
      <c r="I645" s="84" t="b">
        <v>0</v>
      </c>
      <c r="J645" s="84" t="b">
        <v>0</v>
      </c>
      <c r="K645" s="84" t="b">
        <v>0</v>
      </c>
      <c r="L645" s="84" t="b">
        <v>0</v>
      </c>
    </row>
    <row r="646" spans="1:12" ht="15">
      <c r="A646" s="84" t="s">
        <v>303</v>
      </c>
      <c r="B646" s="84" t="s">
        <v>2907</v>
      </c>
      <c r="C646" s="84">
        <v>2</v>
      </c>
      <c r="D646" s="123">
        <v>0.0035692647149916357</v>
      </c>
      <c r="E646" s="123">
        <v>1.35065599814989</v>
      </c>
      <c r="F646" s="84" t="s">
        <v>2751</v>
      </c>
      <c r="G646" s="84" t="b">
        <v>0</v>
      </c>
      <c r="H646" s="84" t="b">
        <v>0</v>
      </c>
      <c r="I646" s="84" t="b">
        <v>0</v>
      </c>
      <c r="J646" s="84" t="b">
        <v>1</v>
      </c>
      <c r="K646" s="84" t="b">
        <v>0</v>
      </c>
      <c r="L646" s="84" t="b">
        <v>0</v>
      </c>
    </row>
    <row r="647" spans="1:12" ht="15">
      <c r="A647" s="84" t="s">
        <v>2907</v>
      </c>
      <c r="B647" s="84" t="s">
        <v>3423</v>
      </c>
      <c r="C647" s="84">
        <v>2</v>
      </c>
      <c r="D647" s="123">
        <v>0.0035692647149916357</v>
      </c>
      <c r="E647" s="123">
        <v>2.3283796034387376</v>
      </c>
      <c r="F647" s="84" t="s">
        <v>2751</v>
      </c>
      <c r="G647" s="84" t="b">
        <v>1</v>
      </c>
      <c r="H647" s="84" t="b">
        <v>0</v>
      </c>
      <c r="I647" s="84" t="b">
        <v>0</v>
      </c>
      <c r="J647" s="84" t="b">
        <v>0</v>
      </c>
      <c r="K647" s="84" t="b">
        <v>0</v>
      </c>
      <c r="L647" s="84" t="b">
        <v>0</v>
      </c>
    </row>
    <row r="648" spans="1:12" ht="15">
      <c r="A648" s="84" t="s">
        <v>3423</v>
      </c>
      <c r="B648" s="84" t="s">
        <v>3283</v>
      </c>
      <c r="C648" s="84">
        <v>2</v>
      </c>
      <c r="D648" s="123">
        <v>0.0035692647149916357</v>
      </c>
      <c r="E648" s="123">
        <v>2.085341554752443</v>
      </c>
      <c r="F648" s="84" t="s">
        <v>2751</v>
      </c>
      <c r="G648" s="84" t="b">
        <v>0</v>
      </c>
      <c r="H648" s="84" t="b">
        <v>0</v>
      </c>
      <c r="I648" s="84" t="b">
        <v>0</v>
      </c>
      <c r="J648" s="84" t="b">
        <v>0</v>
      </c>
      <c r="K648" s="84" t="b">
        <v>0</v>
      </c>
      <c r="L648" s="84" t="b">
        <v>0</v>
      </c>
    </row>
    <row r="649" spans="1:12" ht="15">
      <c r="A649" s="84" t="s">
        <v>292</v>
      </c>
      <c r="B649" s="84" t="s">
        <v>3424</v>
      </c>
      <c r="C649" s="84">
        <v>2</v>
      </c>
      <c r="D649" s="123">
        <v>0.0035692647149916357</v>
      </c>
      <c r="E649" s="123">
        <v>1.3863715504164245</v>
      </c>
      <c r="F649" s="84" t="s">
        <v>2751</v>
      </c>
      <c r="G649" s="84" t="b">
        <v>0</v>
      </c>
      <c r="H649" s="84" t="b">
        <v>0</v>
      </c>
      <c r="I649" s="84" t="b">
        <v>0</v>
      </c>
      <c r="J649" s="84" t="b">
        <v>1</v>
      </c>
      <c r="K649" s="84" t="b">
        <v>0</v>
      </c>
      <c r="L649" s="84" t="b">
        <v>0</v>
      </c>
    </row>
    <row r="650" spans="1:12" ht="15">
      <c r="A650" s="84" t="s">
        <v>3424</v>
      </c>
      <c r="B650" s="84" t="s">
        <v>294</v>
      </c>
      <c r="C650" s="84">
        <v>2</v>
      </c>
      <c r="D650" s="123">
        <v>0.0035692647149916357</v>
      </c>
      <c r="E650" s="123">
        <v>2.629409599102719</v>
      </c>
      <c r="F650" s="84" t="s">
        <v>2751</v>
      </c>
      <c r="G650" s="84" t="b">
        <v>1</v>
      </c>
      <c r="H650" s="84" t="b">
        <v>0</v>
      </c>
      <c r="I650" s="84" t="b">
        <v>0</v>
      </c>
      <c r="J650" s="84" t="b">
        <v>0</v>
      </c>
      <c r="K650" s="84" t="b">
        <v>0</v>
      </c>
      <c r="L650" s="84" t="b">
        <v>0</v>
      </c>
    </row>
    <row r="651" spans="1:12" ht="15">
      <c r="A651" s="84" t="s">
        <v>294</v>
      </c>
      <c r="B651" s="84" t="s">
        <v>412</v>
      </c>
      <c r="C651" s="84">
        <v>2</v>
      </c>
      <c r="D651" s="123">
        <v>0.0035692647149916357</v>
      </c>
      <c r="E651" s="123">
        <v>1.889046909608475</v>
      </c>
      <c r="F651" s="84" t="s">
        <v>2751</v>
      </c>
      <c r="G651" s="84" t="b">
        <v>0</v>
      </c>
      <c r="H651" s="84" t="b">
        <v>0</v>
      </c>
      <c r="I651" s="84" t="b">
        <v>0</v>
      </c>
      <c r="J651" s="84" t="b">
        <v>0</v>
      </c>
      <c r="K651" s="84" t="b">
        <v>0</v>
      </c>
      <c r="L651" s="84" t="b">
        <v>0</v>
      </c>
    </row>
    <row r="652" spans="1:12" ht="15">
      <c r="A652" s="84" t="s">
        <v>3417</v>
      </c>
      <c r="B652" s="84" t="s">
        <v>3377</v>
      </c>
      <c r="C652" s="84">
        <v>2</v>
      </c>
      <c r="D652" s="123">
        <v>0.0035692647149916357</v>
      </c>
      <c r="E652" s="123">
        <v>2.629409599102719</v>
      </c>
      <c r="F652" s="84" t="s">
        <v>2751</v>
      </c>
      <c r="G652" s="84" t="b">
        <v>0</v>
      </c>
      <c r="H652" s="84" t="b">
        <v>0</v>
      </c>
      <c r="I652" s="84" t="b">
        <v>0</v>
      </c>
      <c r="J652" s="84" t="b">
        <v>0</v>
      </c>
      <c r="K652" s="84" t="b">
        <v>0</v>
      </c>
      <c r="L652" s="84" t="b">
        <v>0</v>
      </c>
    </row>
    <row r="653" spans="1:12" ht="15">
      <c r="A653" s="84" t="s">
        <v>3377</v>
      </c>
      <c r="B653" s="84" t="s">
        <v>3308</v>
      </c>
      <c r="C653" s="84">
        <v>2</v>
      </c>
      <c r="D653" s="123">
        <v>0.0035692647149916357</v>
      </c>
      <c r="E653" s="123">
        <v>2.4533183400470375</v>
      </c>
      <c r="F653" s="84" t="s">
        <v>2751</v>
      </c>
      <c r="G653" s="84" t="b">
        <v>0</v>
      </c>
      <c r="H653" s="84" t="b">
        <v>0</v>
      </c>
      <c r="I653" s="84" t="b">
        <v>0</v>
      </c>
      <c r="J653" s="84" t="b">
        <v>0</v>
      </c>
      <c r="K653" s="84" t="b">
        <v>0</v>
      </c>
      <c r="L653" s="84" t="b">
        <v>0</v>
      </c>
    </row>
    <row r="654" spans="1:12" ht="15">
      <c r="A654" s="84" t="s">
        <v>3308</v>
      </c>
      <c r="B654" s="84" t="s">
        <v>309</v>
      </c>
      <c r="C654" s="84">
        <v>2</v>
      </c>
      <c r="D654" s="123">
        <v>0.0035692647149916357</v>
      </c>
      <c r="E654" s="123">
        <v>1.9761970853273754</v>
      </c>
      <c r="F654" s="84" t="s">
        <v>2751</v>
      </c>
      <c r="G654" s="84" t="b">
        <v>0</v>
      </c>
      <c r="H654" s="84" t="b">
        <v>0</v>
      </c>
      <c r="I654" s="84" t="b">
        <v>0</v>
      </c>
      <c r="J654" s="84" t="b">
        <v>0</v>
      </c>
      <c r="K654" s="84" t="b">
        <v>0</v>
      </c>
      <c r="L654" s="84" t="b">
        <v>0</v>
      </c>
    </row>
    <row r="655" spans="1:12" ht="15">
      <c r="A655" s="84" t="s">
        <v>292</v>
      </c>
      <c r="B655" s="84" t="s">
        <v>3418</v>
      </c>
      <c r="C655" s="84">
        <v>2</v>
      </c>
      <c r="D655" s="123">
        <v>0.0035692647149916357</v>
      </c>
      <c r="E655" s="123">
        <v>1.3863715504164245</v>
      </c>
      <c r="F655" s="84" t="s">
        <v>2751</v>
      </c>
      <c r="G655" s="84" t="b">
        <v>0</v>
      </c>
      <c r="H655" s="84" t="b">
        <v>0</v>
      </c>
      <c r="I655" s="84" t="b">
        <v>0</v>
      </c>
      <c r="J655" s="84" t="b">
        <v>0</v>
      </c>
      <c r="K655" s="84" t="b">
        <v>0</v>
      </c>
      <c r="L655" s="84" t="b">
        <v>0</v>
      </c>
    </row>
    <row r="656" spans="1:12" ht="15">
      <c r="A656" s="84" t="s">
        <v>3418</v>
      </c>
      <c r="B656" s="84" t="s">
        <v>416</v>
      </c>
      <c r="C656" s="84">
        <v>2</v>
      </c>
      <c r="D656" s="123">
        <v>0.0035692647149916357</v>
      </c>
      <c r="E656" s="123">
        <v>2.4533183400470375</v>
      </c>
      <c r="F656" s="84" t="s">
        <v>2751</v>
      </c>
      <c r="G656" s="84" t="b">
        <v>0</v>
      </c>
      <c r="H656" s="84" t="b">
        <v>0</v>
      </c>
      <c r="I656" s="84" t="b">
        <v>0</v>
      </c>
      <c r="J656" s="84" t="b">
        <v>0</v>
      </c>
      <c r="K656" s="84" t="b">
        <v>0</v>
      </c>
      <c r="L656" s="84" t="b">
        <v>0</v>
      </c>
    </row>
    <row r="657" spans="1:12" ht="15">
      <c r="A657" s="84" t="s">
        <v>415</v>
      </c>
      <c r="B657" s="84" t="s">
        <v>3345</v>
      </c>
      <c r="C657" s="84">
        <v>2</v>
      </c>
      <c r="D657" s="123">
        <v>0.0035692647149916357</v>
      </c>
      <c r="E657" s="123">
        <v>2.3283796034387376</v>
      </c>
      <c r="F657" s="84" t="s">
        <v>2751</v>
      </c>
      <c r="G657" s="84" t="b">
        <v>0</v>
      </c>
      <c r="H657" s="84" t="b">
        <v>0</v>
      </c>
      <c r="I657" s="84" t="b">
        <v>0</v>
      </c>
      <c r="J657" s="84" t="b">
        <v>0</v>
      </c>
      <c r="K657" s="84" t="b">
        <v>0</v>
      </c>
      <c r="L657" s="84" t="b">
        <v>0</v>
      </c>
    </row>
    <row r="658" spans="1:12" ht="15">
      <c r="A658" s="84" t="s">
        <v>3345</v>
      </c>
      <c r="B658" s="84" t="s">
        <v>3419</v>
      </c>
      <c r="C658" s="84">
        <v>2</v>
      </c>
      <c r="D658" s="123">
        <v>0.0035692647149916357</v>
      </c>
      <c r="E658" s="123">
        <v>2.3283796034387376</v>
      </c>
      <c r="F658" s="84" t="s">
        <v>2751</v>
      </c>
      <c r="G658" s="84" t="b">
        <v>0</v>
      </c>
      <c r="H658" s="84" t="b">
        <v>0</v>
      </c>
      <c r="I658" s="84" t="b">
        <v>0</v>
      </c>
      <c r="J658" s="84" t="b">
        <v>0</v>
      </c>
      <c r="K658" s="84" t="b">
        <v>0</v>
      </c>
      <c r="L658" s="84" t="b">
        <v>0</v>
      </c>
    </row>
    <row r="659" spans="1:12" ht="15">
      <c r="A659" s="84" t="s">
        <v>3419</v>
      </c>
      <c r="B659" s="84" t="s">
        <v>297</v>
      </c>
      <c r="C659" s="84">
        <v>2</v>
      </c>
      <c r="D659" s="123">
        <v>0.0035692647149916357</v>
      </c>
      <c r="E659" s="123">
        <v>2.4533183400470375</v>
      </c>
      <c r="F659" s="84" t="s">
        <v>2751</v>
      </c>
      <c r="G659" s="84" t="b">
        <v>0</v>
      </c>
      <c r="H659" s="84" t="b">
        <v>0</v>
      </c>
      <c r="I659" s="84" t="b">
        <v>0</v>
      </c>
      <c r="J659" s="84" t="b">
        <v>0</v>
      </c>
      <c r="K659" s="84" t="b">
        <v>0</v>
      </c>
      <c r="L659" s="84" t="b">
        <v>0</v>
      </c>
    </row>
    <row r="660" spans="1:12" ht="15">
      <c r="A660" s="84" t="s">
        <v>3301</v>
      </c>
      <c r="B660" s="84" t="s">
        <v>3411</v>
      </c>
      <c r="C660" s="84">
        <v>2</v>
      </c>
      <c r="D660" s="123">
        <v>0.0035692647149916357</v>
      </c>
      <c r="E660" s="123">
        <v>2.3283796034387376</v>
      </c>
      <c r="F660" s="84" t="s">
        <v>2751</v>
      </c>
      <c r="G660" s="84" t="b">
        <v>0</v>
      </c>
      <c r="H660" s="84" t="b">
        <v>0</v>
      </c>
      <c r="I660" s="84" t="b">
        <v>0</v>
      </c>
      <c r="J660" s="84" t="b">
        <v>0</v>
      </c>
      <c r="K660" s="84" t="b">
        <v>0</v>
      </c>
      <c r="L660" s="84" t="b">
        <v>0</v>
      </c>
    </row>
    <row r="661" spans="1:12" ht="15">
      <c r="A661" s="84" t="s">
        <v>3411</v>
      </c>
      <c r="B661" s="84" t="s">
        <v>2907</v>
      </c>
      <c r="C661" s="84">
        <v>2</v>
      </c>
      <c r="D661" s="123">
        <v>0.0035692647149916357</v>
      </c>
      <c r="E661" s="123">
        <v>2.3283796034387376</v>
      </c>
      <c r="F661" s="84" t="s">
        <v>2751</v>
      </c>
      <c r="G661" s="84" t="b">
        <v>0</v>
      </c>
      <c r="H661" s="84" t="b">
        <v>0</v>
      </c>
      <c r="I661" s="84" t="b">
        <v>0</v>
      </c>
      <c r="J661" s="84" t="b">
        <v>1</v>
      </c>
      <c r="K661" s="84" t="b">
        <v>0</v>
      </c>
      <c r="L661" s="84" t="b">
        <v>0</v>
      </c>
    </row>
    <row r="662" spans="1:12" ht="15">
      <c r="A662" s="84" t="s">
        <v>2907</v>
      </c>
      <c r="B662" s="84" t="s">
        <v>3480</v>
      </c>
      <c r="C662" s="84">
        <v>2</v>
      </c>
      <c r="D662" s="123">
        <v>0.0035692647149916357</v>
      </c>
      <c r="E662" s="123">
        <v>2.3283796034387376</v>
      </c>
      <c r="F662" s="84" t="s">
        <v>2751</v>
      </c>
      <c r="G662" s="84" t="b">
        <v>1</v>
      </c>
      <c r="H662" s="84" t="b">
        <v>0</v>
      </c>
      <c r="I662" s="84" t="b">
        <v>0</v>
      </c>
      <c r="J662" s="84" t="b">
        <v>1</v>
      </c>
      <c r="K662" s="84" t="b">
        <v>0</v>
      </c>
      <c r="L662" s="84" t="b">
        <v>0</v>
      </c>
    </row>
    <row r="663" spans="1:12" ht="15">
      <c r="A663" s="84" t="s">
        <v>3480</v>
      </c>
      <c r="B663" s="84" t="s">
        <v>3341</v>
      </c>
      <c r="C663" s="84">
        <v>2</v>
      </c>
      <c r="D663" s="123">
        <v>0.0035692647149916357</v>
      </c>
      <c r="E663" s="123">
        <v>2.4533183400470375</v>
      </c>
      <c r="F663" s="84" t="s">
        <v>2751</v>
      </c>
      <c r="G663" s="84" t="b">
        <v>1</v>
      </c>
      <c r="H663" s="84" t="b">
        <v>0</v>
      </c>
      <c r="I663" s="84" t="b">
        <v>0</v>
      </c>
      <c r="J663" s="84" t="b">
        <v>0</v>
      </c>
      <c r="K663" s="84" t="b">
        <v>0</v>
      </c>
      <c r="L663" s="84" t="b">
        <v>0</v>
      </c>
    </row>
    <row r="664" spans="1:12" ht="15">
      <c r="A664" s="84" t="s">
        <v>3341</v>
      </c>
      <c r="B664" s="84" t="s">
        <v>3307</v>
      </c>
      <c r="C664" s="84">
        <v>2</v>
      </c>
      <c r="D664" s="123">
        <v>0.0035692647149916357</v>
      </c>
      <c r="E664" s="123">
        <v>2.1522883443830563</v>
      </c>
      <c r="F664" s="84" t="s">
        <v>2751</v>
      </c>
      <c r="G664" s="84" t="b">
        <v>0</v>
      </c>
      <c r="H664" s="84" t="b">
        <v>0</v>
      </c>
      <c r="I664" s="84" t="b">
        <v>0</v>
      </c>
      <c r="J664" s="84" t="b">
        <v>0</v>
      </c>
      <c r="K664" s="84" t="b">
        <v>0</v>
      </c>
      <c r="L664" s="84" t="b">
        <v>0</v>
      </c>
    </row>
    <row r="665" spans="1:12" ht="15">
      <c r="A665" s="84" t="s">
        <v>3307</v>
      </c>
      <c r="B665" s="84" t="s">
        <v>3481</v>
      </c>
      <c r="C665" s="84">
        <v>2</v>
      </c>
      <c r="D665" s="123">
        <v>0.0035692647149916357</v>
      </c>
      <c r="E665" s="123">
        <v>2.3283796034387376</v>
      </c>
      <c r="F665" s="84" t="s">
        <v>2751</v>
      </c>
      <c r="G665" s="84" t="b">
        <v>0</v>
      </c>
      <c r="H665" s="84" t="b">
        <v>0</v>
      </c>
      <c r="I665" s="84" t="b">
        <v>0</v>
      </c>
      <c r="J665" s="84" t="b">
        <v>0</v>
      </c>
      <c r="K665" s="84" t="b">
        <v>0</v>
      </c>
      <c r="L665" s="84" t="b">
        <v>0</v>
      </c>
    </row>
    <row r="666" spans="1:12" ht="15">
      <c r="A666" s="84" t="s">
        <v>3481</v>
      </c>
      <c r="B666" s="84" t="s">
        <v>3412</v>
      </c>
      <c r="C666" s="84">
        <v>2</v>
      </c>
      <c r="D666" s="123">
        <v>0.0035692647149916357</v>
      </c>
      <c r="E666" s="123">
        <v>2.629409599102719</v>
      </c>
      <c r="F666" s="84" t="s">
        <v>2751</v>
      </c>
      <c r="G666" s="84" t="b">
        <v>0</v>
      </c>
      <c r="H666" s="84" t="b">
        <v>0</v>
      </c>
      <c r="I666" s="84" t="b">
        <v>0</v>
      </c>
      <c r="J666" s="84" t="b">
        <v>0</v>
      </c>
      <c r="K666" s="84" t="b">
        <v>0</v>
      </c>
      <c r="L666" s="84" t="b">
        <v>0</v>
      </c>
    </row>
    <row r="667" spans="1:12" ht="15">
      <c r="A667" s="84" t="s">
        <v>3412</v>
      </c>
      <c r="B667" s="84" t="s">
        <v>3374</v>
      </c>
      <c r="C667" s="84">
        <v>2</v>
      </c>
      <c r="D667" s="123">
        <v>0.0035692647149916357</v>
      </c>
      <c r="E667" s="123">
        <v>2.4533183400470375</v>
      </c>
      <c r="F667" s="84" t="s">
        <v>2751</v>
      </c>
      <c r="G667" s="84" t="b">
        <v>0</v>
      </c>
      <c r="H667" s="84" t="b">
        <v>0</v>
      </c>
      <c r="I667" s="84" t="b">
        <v>0</v>
      </c>
      <c r="J667" s="84" t="b">
        <v>0</v>
      </c>
      <c r="K667" s="84" t="b">
        <v>0</v>
      </c>
      <c r="L667" s="84" t="b">
        <v>0</v>
      </c>
    </row>
    <row r="668" spans="1:12" ht="15">
      <c r="A668" s="84" t="s">
        <v>3374</v>
      </c>
      <c r="B668" s="84" t="s">
        <v>3482</v>
      </c>
      <c r="C668" s="84">
        <v>2</v>
      </c>
      <c r="D668" s="123">
        <v>0.0035692647149916357</v>
      </c>
      <c r="E668" s="123">
        <v>2.4533183400470375</v>
      </c>
      <c r="F668" s="84" t="s">
        <v>2751</v>
      </c>
      <c r="G668" s="84" t="b">
        <v>0</v>
      </c>
      <c r="H668" s="84" t="b">
        <v>0</v>
      </c>
      <c r="I668" s="84" t="b">
        <v>0</v>
      </c>
      <c r="J668" s="84" t="b">
        <v>0</v>
      </c>
      <c r="K668" s="84" t="b">
        <v>0</v>
      </c>
      <c r="L668" s="84" t="b">
        <v>0</v>
      </c>
    </row>
    <row r="669" spans="1:12" ht="15">
      <c r="A669" s="84" t="s">
        <v>3482</v>
      </c>
      <c r="B669" s="84" t="s">
        <v>3483</v>
      </c>
      <c r="C669" s="84">
        <v>2</v>
      </c>
      <c r="D669" s="123">
        <v>0.0035692647149916357</v>
      </c>
      <c r="E669" s="123">
        <v>2.629409599102719</v>
      </c>
      <c r="F669" s="84" t="s">
        <v>2751</v>
      </c>
      <c r="G669" s="84" t="b">
        <v>0</v>
      </c>
      <c r="H669" s="84" t="b">
        <v>0</v>
      </c>
      <c r="I669" s="84" t="b">
        <v>0</v>
      </c>
      <c r="J669" s="84" t="b">
        <v>0</v>
      </c>
      <c r="K669" s="84" t="b">
        <v>0</v>
      </c>
      <c r="L669" s="84" t="b">
        <v>0</v>
      </c>
    </row>
    <row r="670" spans="1:12" ht="15">
      <c r="A670" s="84" t="s">
        <v>3483</v>
      </c>
      <c r="B670" s="84" t="s">
        <v>3484</v>
      </c>
      <c r="C670" s="84">
        <v>2</v>
      </c>
      <c r="D670" s="123">
        <v>0.0035692647149916357</v>
      </c>
      <c r="E670" s="123">
        <v>2.629409599102719</v>
      </c>
      <c r="F670" s="84" t="s">
        <v>2751</v>
      </c>
      <c r="G670" s="84" t="b">
        <v>0</v>
      </c>
      <c r="H670" s="84" t="b">
        <v>0</v>
      </c>
      <c r="I670" s="84" t="b">
        <v>0</v>
      </c>
      <c r="J670" s="84" t="b">
        <v>0</v>
      </c>
      <c r="K670" s="84" t="b">
        <v>0</v>
      </c>
      <c r="L670" s="84" t="b">
        <v>0</v>
      </c>
    </row>
    <row r="671" spans="1:12" ht="15">
      <c r="A671" s="84" t="s">
        <v>3484</v>
      </c>
      <c r="B671" s="84" t="s">
        <v>3320</v>
      </c>
      <c r="C671" s="84">
        <v>2</v>
      </c>
      <c r="D671" s="123">
        <v>0.0035692647149916357</v>
      </c>
      <c r="E671" s="123">
        <v>2.2314695904306814</v>
      </c>
      <c r="F671" s="84" t="s">
        <v>2751</v>
      </c>
      <c r="G671" s="84" t="b">
        <v>0</v>
      </c>
      <c r="H671" s="84" t="b">
        <v>0</v>
      </c>
      <c r="I671" s="84" t="b">
        <v>0</v>
      </c>
      <c r="J671" s="84" t="b">
        <v>0</v>
      </c>
      <c r="K671" s="84" t="b">
        <v>0</v>
      </c>
      <c r="L671" s="84" t="b">
        <v>0</v>
      </c>
    </row>
    <row r="672" spans="1:12" ht="15">
      <c r="A672" s="84" t="s">
        <v>3320</v>
      </c>
      <c r="B672" s="84" t="s">
        <v>3413</v>
      </c>
      <c r="C672" s="84">
        <v>2</v>
      </c>
      <c r="D672" s="123">
        <v>0.0035692647149916357</v>
      </c>
      <c r="E672" s="123">
        <v>2.2314695904306814</v>
      </c>
      <c r="F672" s="84" t="s">
        <v>2751</v>
      </c>
      <c r="G672" s="84" t="b">
        <v>0</v>
      </c>
      <c r="H672" s="84" t="b">
        <v>0</v>
      </c>
      <c r="I672" s="84" t="b">
        <v>0</v>
      </c>
      <c r="J672" s="84" t="b">
        <v>0</v>
      </c>
      <c r="K672" s="84" t="b">
        <v>0</v>
      </c>
      <c r="L672" s="84" t="b">
        <v>0</v>
      </c>
    </row>
    <row r="673" spans="1:12" ht="15">
      <c r="A673" s="84" t="s">
        <v>3413</v>
      </c>
      <c r="B673" s="84" t="s">
        <v>3320</v>
      </c>
      <c r="C673" s="84">
        <v>2</v>
      </c>
      <c r="D673" s="123">
        <v>0.0035692647149916357</v>
      </c>
      <c r="E673" s="123">
        <v>2.2314695904306814</v>
      </c>
      <c r="F673" s="84" t="s">
        <v>2751</v>
      </c>
      <c r="G673" s="84" t="b">
        <v>0</v>
      </c>
      <c r="H673" s="84" t="b">
        <v>0</v>
      </c>
      <c r="I673" s="84" t="b">
        <v>0</v>
      </c>
      <c r="J673" s="84" t="b">
        <v>0</v>
      </c>
      <c r="K673" s="84" t="b">
        <v>0</v>
      </c>
      <c r="L673" s="84" t="b">
        <v>0</v>
      </c>
    </row>
    <row r="674" spans="1:12" ht="15">
      <c r="A674" s="84" t="s">
        <v>3320</v>
      </c>
      <c r="B674" s="84" t="s">
        <v>3307</v>
      </c>
      <c r="C674" s="84">
        <v>2</v>
      </c>
      <c r="D674" s="123">
        <v>0.0035692647149916357</v>
      </c>
      <c r="E674" s="123">
        <v>1.9304395947667001</v>
      </c>
      <c r="F674" s="84" t="s">
        <v>2751</v>
      </c>
      <c r="G674" s="84" t="b">
        <v>0</v>
      </c>
      <c r="H674" s="84" t="b">
        <v>0</v>
      </c>
      <c r="I674" s="84" t="b">
        <v>0</v>
      </c>
      <c r="J674" s="84" t="b">
        <v>0</v>
      </c>
      <c r="K674" s="84" t="b">
        <v>0</v>
      </c>
      <c r="L674" s="84" t="b">
        <v>0</v>
      </c>
    </row>
    <row r="675" spans="1:12" ht="15">
      <c r="A675" s="84" t="s">
        <v>299</v>
      </c>
      <c r="B675" s="84" t="s">
        <v>292</v>
      </c>
      <c r="C675" s="84">
        <v>2</v>
      </c>
      <c r="D675" s="123">
        <v>0.0035692647149916357</v>
      </c>
      <c r="E675" s="123">
        <v>1.1980458349437315</v>
      </c>
      <c r="F675" s="84" t="s">
        <v>2751</v>
      </c>
      <c r="G675" s="84" t="b">
        <v>0</v>
      </c>
      <c r="H675" s="84" t="b">
        <v>0</v>
      </c>
      <c r="I675" s="84" t="b">
        <v>0</v>
      </c>
      <c r="J675" s="84" t="b">
        <v>0</v>
      </c>
      <c r="K675" s="84" t="b">
        <v>0</v>
      </c>
      <c r="L675" s="84" t="b">
        <v>0</v>
      </c>
    </row>
    <row r="676" spans="1:12" ht="15">
      <c r="A676" s="84" t="s">
        <v>292</v>
      </c>
      <c r="B676" s="84" t="s">
        <v>3340</v>
      </c>
      <c r="C676" s="84">
        <v>2</v>
      </c>
      <c r="D676" s="123">
        <v>0.0035692647149916357</v>
      </c>
      <c r="E676" s="123">
        <v>1.210280291360743</v>
      </c>
      <c r="F676" s="84" t="s">
        <v>2751</v>
      </c>
      <c r="G676" s="84" t="b">
        <v>0</v>
      </c>
      <c r="H676" s="84" t="b">
        <v>0</v>
      </c>
      <c r="I676" s="84" t="b">
        <v>0</v>
      </c>
      <c r="J676" s="84" t="b">
        <v>0</v>
      </c>
      <c r="K676" s="84" t="b">
        <v>0</v>
      </c>
      <c r="L676" s="84" t="b">
        <v>0</v>
      </c>
    </row>
    <row r="677" spans="1:12" ht="15">
      <c r="A677" s="84" t="s">
        <v>3340</v>
      </c>
      <c r="B677" s="84" t="s">
        <v>3285</v>
      </c>
      <c r="C677" s="84">
        <v>2</v>
      </c>
      <c r="D677" s="123">
        <v>0.0035692647149916357</v>
      </c>
      <c r="E677" s="123">
        <v>2.4533183400470375</v>
      </c>
      <c r="F677" s="84" t="s">
        <v>2751</v>
      </c>
      <c r="G677" s="84" t="b">
        <v>0</v>
      </c>
      <c r="H677" s="84" t="b">
        <v>0</v>
      </c>
      <c r="I677" s="84" t="b">
        <v>0</v>
      </c>
      <c r="J677" s="84" t="b">
        <v>0</v>
      </c>
      <c r="K677" s="84" t="b">
        <v>0</v>
      </c>
      <c r="L677" s="84" t="b">
        <v>0</v>
      </c>
    </row>
    <row r="678" spans="1:12" ht="15">
      <c r="A678" s="84" t="s">
        <v>3285</v>
      </c>
      <c r="B678" s="84" t="s">
        <v>3524</v>
      </c>
      <c r="C678" s="84">
        <v>2</v>
      </c>
      <c r="D678" s="123">
        <v>0.0035692647149916357</v>
      </c>
      <c r="E678" s="123">
        <v>2.4533183400470375</v>
      </c>
      <c r="F678" s="84" t="s">
        <v>2751</v>
      </c>
      <c r="G678" s="84" t="b">
        <v>0</v>
      </c>
      <c r="H678" s="84" t="b">
        <v>0</v>
      </c>
      <c r="I678" s="84" t="b">
        <v>0</v>
      </c>
      <c r="J678" s="84" t="b">
        <v>0</v>
      </c>
      <c r="K678" s="84" t="b">
        <v>0</v>
      </c>
      <c r="L678" s="84" t="b">
        <v>0</v>
      </c>
    </row>
    <row r="679" spans="1:12" ht="15">
      <c r="A679" s="84" t="s">
        <v>3524</v>
      </c>
      <c r="B679" s="84" t="s">
        <v>3324</v>
      </c>
      <c r="C679" s="84">
        <v>2</v>
      </c>
      <c r="D679" s="123">
        <v>0.0035692647149916357</v>
      </c>
      <c r="E679" s="123">
        <v>2.3283796034387376</v>
      </c>
      <c r="F679" s="84" t="s">
        <v>2751</v>
      </c>
      <c r="G679" s="84" t="b">
        <v>0</v>
      </c>
      <c r="H679" s="84" t="b">
        <v>0</v>
      </c>
      <c r="I679" s="84" t="b">
        <v>0</v>
      </c>
      <c r="J679" s="84" t="b">
        <v>0</v>
      </c>
      <c r="K679" s="84" t="b">
        <v>0</v>
      </c>
      <c r="L679" s="84" t="b">
        <v>0</v>
      </c>
    </row>
    <row r="680" spans="1:12" ht="15">
      <c r="A680" s="84" t="s">
        <v>292</v>
      </c>
      <c r="B680" s="84" t="s">
        <v>3338</v>
      </c>
      <c r="C680" s="84">
        <v>2</v>
      </c>
      <c r="D680" s="123">
        <v>0.0035692647149916357</v>
      </c>
      <c r="E680" s="123">
        <v>1.0853415547524432</v>
      </c>
      <c r="F680" s="84" t="s">
        <v>2751</v>
      </c>
      <c r="G680" s="84" t="b">
        <v>0</v>
      </c>
      <c r="H680" s="84" t="b">
        <v>0</v>
      </c>
      <c r="I680" s="84" t="b">
        <v>0</v>
      </c>
      <c r="J680" s="84" t="b">
        <v>0</v>
      </c>
      <c r="K680" s="84" t="b">
        <v>0</v>
      </c>
      <c r="L680" s="84" t="b">
        <v>0</v>
      </c>
    </row>
    <row r="681" spans="1:12" ht="15">
      <c r="A681" s="84" t="s">
        <v>309</v>
      </c>
      <c r="B681" s="84" t="s">
        <v>292</v>
      </c>
      <c r="C681" s="84">
        <v>8</v>
      </c>
      <c r="D681" s="123">
        <v>0.00862626547088422</v>
      </c>
      <c r="E681" s="123">
        <v>0.8236446518623572</v>
      </c>
      <c r="F681" s="84" t="s">
        <v>1384</v>
      </c>
      <c r="G681" s="84" t="b">
        <v>0</v>
      </c>
      <c r="H681" s="84" t="b">
        <v>0</v>
      </c>
      <c r="I681" s="84" t="b">
        <v>0</v>
      </c>
      <c r="J681" s="84" t="b">
        <v>0</v>
      </c>
      <c r="K681" s="84" t="b">
        <v>0</v>
      </c>
      <c r="L681" s="84" t="b">
        <v>0</v>
      </c>
    </row>
    <row r="682" spans="1:12" ht="15">
      <c r="A682" s="84" t="s">
        <v>3296</v>
      </c>
      <c r="B682" s="84" t="s">
        <v>3294</v>
      </c>
      <c r="C682" s="84">
        <v>7</v>
      </c>
      <c r="D682" s="123">
        <v>0.00800104437278687</v>
      </c>
      <c r="E682" s="123">
        <v>2.0117818305481068</v>
      </c>
      <c r="F682" s="84" t="s">
        <v>1384</v>
      </c>
      <c r="G682" s="84" t="b">
        <v>0</v>
      </c>
      <c r="H682" s="84" t="b">
        <v>0</v>
      </c>
      <c r="I682" s="84" t="b">
        <v>0</v>
      </c>
      <c r="J682" s="84" t="b">
        <v>0</v>
      </c>
      <c r="K682" s="84" t="b">
        <v>0</v>
      </c>
      <c r="L682" s="84" t="b">
        <v>0</v>
      </c>
    </row>
    <row r="683" spans="1:12" ht="15">
      <c r="A683" s="84" t="s">
        <v>3290</v>
      </c>
      <c r="B683" s="84" t="s">
        <v>3286</v>
      </c>
      <c r="C683" s="84">
        <v>6</v>
      </c>
      <c r="D683" s="123">
        <v>0.007306342428665173</v>
      </c>
      <c r="E683" s="123">
        <v>2.0117818305481068</v>
      </c>
      <c r="F683" s="84" t="s">
        <v>1384</v>
      </c>
      <c r="G683" s="84" t="b">
        <v>0</v>
      </c>
      <c r="H683" s="84" t="b">
        <v>0</v>
      </c>
      <c r="I683" s="84" t="b">
        <v>0</v>
      </c>
      <c r="J683" s="84" t="b">
        <v>0</v>
      </c>
      <c r="K683" s="84" t="b">
        <v>0</v>
      </c>
      <c r="L683" s="84" t="b">
        <v>0</v>
      </c>
    </row>
    <row r="684" spans="1:12" ht="15">
      <c r="A684" s="84" t="s">
        <v>3294</v>
      </c>
      <c r="B684" s="84" t="s">
        <v>3316</v>
      </c>
      <c r="C684" s="84">
        <v>6</v>
      </c>
      <c r="D684" s="123">
        <v>0.007306342428665173</v>
      </c>
      <c r="E684" s="123">
        <v>2.0117818305481068</v>
      </c>
      <c r="F684" s="84" t="s">
        <v>1384</v>
      </c>
      <c r="G684" s="84" t="b">
        <v>0</v>
      </c>
      <c r="H684" s="84" t="b">
        <v>0</v>
      </c>
      <c r="I684" s="84" t="b">
        <v>0</v>
      </c>
      <c r="J684" s="84" t="b">
        <v>0</v>
      </c>
      <c r="K684" s="84" t="b">
        <v>0</v>
      </c>
      <c r="L684" s="84" t="b">
        <v>0</v>
      </c>
    </row>
    <row r="685" spans="1:12" ht="15">
      <c r="A685" s="84" t="s">
        <v>3316</v>
      </c>
      <c r="B685" s="84" t="s">
        <v>3299</v>
      </c>
      <c r="C685" s="84">
        <v>6</v>
      </c>
      <c r="D685" s="123">
        <v>0.007306342428665173</v>
      </c>
      <c r="E685" s="123">
        <v>2.1367205671564067</v>
      </c>
      <c r="F685" s="84" t="s">
        <v>1384</v>
      </c>
      <c r="G685" s="84" t="b">
        <v>0</v>
      </c>
      <c r="H685" s="84" t="b">
        <v>0</v>
      </c>
      <c r="I685" s="84" t="b">
        <v>0</v>
      </c>
      <c r="J685" s="84" t="b">
        <v>0</v>
      </c>
      <c r="K685" s="84" t="b">
        <v>0</v>
      </c>
      <c r="L685" s="84" t="b">
        <v>0</v>
      </c>
    </row>
    <row r="686" spans="1:12" ht="15">
      <c r="A686" s="84" t="s">
        <v>3317</v>
      </c>
      <c r="B686" s="84" t="s">
        <v>3318</v>
      </c>
      <c r="C686" s="84">
        <v>6</v>
      </c>
      <c r="D686" s="123">
        <v>0.007306342428665173</v>
      </c>
      <c r="E686" s="123">
        <v>2.1367205671564067</v>
      </c>
      <c r="F686" s="84" t="s">
        <v>1384</v>
      </c>
      <c r="G686" s="84" t="b">
        <v>0</v>
      </c>
      <c r="H686" s="84" t="b">
        <v>0</v>
      </c>
      <c r="I686" s="84" t="b">
        <v>0</v>
      </c>
      <c r="J686" s="84" t="b">
        <v>0</v>
      </c>
      <c r="K686" s="84" t="b">
        <v>0</v>
      </c>
      <c r="L686" s="84" t="b">
        <v>0</v>
      </c>
    </row>
    <row r="687" spans="1:12" ht="15">
      <c r="A687" s="84" t="s">
        <v>3319</v>
      </c>
      <c r="B687" s="84" t="s">
        <v>304</v>
      </c>
      <c r="C687" s="84">
        <v>6</v>
      </c>
      <c r="D687" s="123">
        <v>0.007306342428665173</v>
      </c>
      <c r="E687" s="123">
        <v>1.8356905714924256</v>
      </c>
      <c r="F687" s="84" t="s">
        <v>1384</v>
      </c>
      <c r="G687" s="84" t="b">
        <v>0</v>
      </c>
      <c r="H687" s="84" t="b">
        <v>0</v>
      </c>
      <c r="I687" s="84" t="b">
        <v>0</v>
      </c>
      <c r="J687" s="84" t="b">
        <v>0</v>
      </c>
      <c r="K687" s="84" t="b">
        <v>0</v>
      </c>
      <c r="L687" s="84" t="b">
        <v>0</v>
      </c>
    </row>
    <row r="688" spans="1:12" ht="15">
      <c r="A688" s="84" t="s">
        <v>3299</v>
      </c>
      <c r="B688" s="84" t="s">
        <v>3370</v>
      </c>
      <c r="C688" s="84">
        <v>5</v>
      </c>
      <c r="D688" s="123">
        <v>0.006530478322516504</v>
      </c>
      <c r="E688" s="123">
        <v>2.1367205671564067</v>
      </c>
      <c r="F688" s="84" t="s">
        <v>1384</v>
      </c>
      <c r="G688" s="84" t="b">
        <v>0</v>
      </c>
      <c r="H688" s="84" t="b">
        <v>0</v>
      </c>
      <c r="I688" s="84" t="b">
        <v>0</v>
      </c>
      <c r="J688" s="84" t="b">
        <v>0</v>
      </c>
      <c r="K688" s="84" t="b">
        <v>0</v>
      </c>
      <c r="L688" s="84" t="b">
        <v>0</v>
      </c>
    </row>
    <row r="689" spans="1:12" ht="15">
      <c r="A689" s="84" t="s">
        <v>3370</v>
      </c>
      <c r="B689" s="84" t="s">
        <v>3317</v>
      </c>
      <c r="C689" s="84">
        <v>5</v>
      </c>
      <c r="D689" s="123">
        <v>0.006530478322516504</v>
      </c>
      <c r="E689" s="123">
        <v>2.1367205671564067</v>
      </c>
      <c r="F689" s="84" t="s">
        <v>1384</v>
      </c>
      <c r="G689" s="84" t="b">
        <v>0</v>
      </c>
      <c r="H689" s="84" t="b">
        <v>0</v>
      </c>
      <c r="I689" s="84" t="b">
        <v>0</v>
      </c>
      <c r="J689" s="84" t="b">
        <v>0</v>
      </c>
      <c r="K689" s="84" t="b">
        <v>0</v>
      </c>
      <c r="L689" s="84" t="b">
        <v>0</v>
      </c>
    </row>
    <row r="690" spans="1:12" ht="15">
      <c r="A690" s="84" t="s">
        <v>3318</v>
      </c>
      <c r="B690" s="84" t="s">
        <v>3371</v>
      </c>
      <c r="C690" s="84">
        <v>5</v>
      </c>
      <c r="D690" s="123">
        <v>0.006530478322516504</v>
      </c>
      <c r="E690" s="123">
        <v>2.1367205671564067</v>
      </c>
      <c r="F690" s="84" t="s">
        <v>1384</v>
      </c>
      <c r="G690" s="84" t="b">
        <v>0</v>
      </c>
      <c r="H690" s="84" t="b">
        <v>0</v>
      </c>
      <c r="I690" s="84" t="b">
        <v>0</v>
      </c>
      <c r="J690" s="84" t="b">
        <v>0</v>
      </c>
      <c r="K690" s="84" t="b">
        <v>0</v>
      </c>
      <c r="L690" s="84" t="b">
        <v>0</v>
      </c>
    </row>
    <row r="691" spans="1:12" ht="15">
      <c r="A691" s="84" t="s">
        <v>3371</v>
      </c>
      <c r="B691" s="84" t="s">
        <v>3319</v>
      </c>
      <c r="C691" s="84">
        <v>5</v>
      </c>
      <c r="D691" s="123">
        <v>0.006530478322516504</v>
      </c>
      <c r="E691" s="123">
        <v>2.1367205671564067</v>
      </c>
      <c r="F691" s="84" t="s">
        <v>1384</v>
      </c>
      <c r="G691" s="84" t="b">
        <v>0</v>
      </c>
      <c r="H691" s="84" t="b">
        <v>0</v>
      </c>
      <c r="I691" s="84" t="b">
        <v>0</v>
      </c>
      <c r="J691" s="84" t="b">
        <v>0</v>
      </c>
      <c r="K691" s="84" t="b">
        <v>0</v>
      </c>
      <c r="L691" s="84" t="b">
        <v>0</v>
      </c>
    </row>
    <row r="692" spans="1:12" ht="15">
      <c r="A692" s="84" t="s">
        <v>304</v>
      </c>
      <c r="B692" s="84" t="s">
        <v>304</v>
      </c>
      <c r="C692" s="84">
        <v>5</v>
      </c>
      <c r="D692" s="123">
        <v>0.006530478322516504</v>
      </c>
      <c r="E692" s="123">
        <v>1.5346605758284444</v>
      </c>
      <c r="F692" s="84" t="s">
        <v>1384</v>
      </c>
      <c r="G692" s="84" t="b">
        <v>0</v>
      </c>
      <c r="H692" s="84" t="b">
        <v>0</v>
      </c>
      <c r="I692" s="84" t="b">
        <v>0</v>
      </c>
      <c r="J692" s="84" t="b">
        <v>0</v>
      </c>
      <c r="K692" s="84" t="b">
        <v>0</v>
      </c>
      <c r="L692" s="84" t="b">
        <v>0</v>
      </c>
    </row>
    <row r="693" spans="1:12" ht="15">
      <c r="A693" s="84" t="s">
        <v>3310</v>
      </c>
      <c r="B693" s="84" t="s">
        <v>3332</v>
      </c>
      <c r="C693" s="84">
        <v>5</v>
      </c>
      <c r="D693" s="123">
        <v>0.006530478322516504</v>
      </c>
      <c r="E693" s="123">
        <v>2.1367205671564067</v>
      </c>
      <c r="F693" s="84" t="s">
        <v>1384</v>
      </c>
      <c r="G693" s="84" t="b">
        <v>0</v>
      </c>
      <c r="H693" s="84" t="b">
        <v>0</v>
      </c>
      <c r="I693" s="84" t="b">
        <v>0</v>
      </c>
      <c r="J693" s="84" t="b">
        <v>0</v>
      </c>
      <c r="K693" s="84" t="b">
        <v>0</v>
      </c>
      <c r="L693" s="84" t="b">
        <v>0</v>
      </c>
    </row>
    <row r="694" spans="1:12" ht="15">
      <c r="A694" s="84" t="s">
        <v>3332</v>
      </c>
      <c r="B694" s="84" t="s">
        <v>309</v>
      </c>
      <c r="C694" s="84">
        <v>5</v>
      </c>
      <c r="D694" s="123">
        <v>0.006530478322516504</v>
      </c>
      <c r="E694" s="123">
        <v>1.613841821876069</v>
      </c>
      <c r="F694" s="84" t="s">
        <v>1384</v>
      </c>
      <c r="G694" s="84" t="b">
        <v>0</v>
      </c>
      <c r="H694" s="84" t="b">
        <v>0</v>
      </c>
      <c r="I694" s="84" t="b">
        <v>0</v>
      </c>
      <c r="J694" s="84" t="b">
        <v>0</v>
      </c>
      <c r="K694" s="84" t="b">
        <v>0</v>
      </c>
      <c r="L694" s="84" t="b">
        <v>0</v>
      </c>
    </row>
    <row r="695" spans="1:12" ht="15">
      <c r="A695" s="84" t="s">
        <v>309</v>
      </c>
      <c r="B695" s="84" t="s">
        <v>297</v>
      </c>
      <c r="C695" s="84">
        <v>5</v>
      </c>
      <c r="D695" s="123">
        <v>0.006530478322516504</v>
      </c>
      <c r="E695" s="123">
        <v>1.446524487127893</v>
      </c>
      <c r="F695" s="84" t="s">
        <v>1384</v>
      </c>
      <c r="G695" s="84" t="b">
        <v>0</v>
      </c>
      <c r="H695" s="84" t="b">
        <v>0</v>
      </c>
      <c r="I695" s="84" t="b">
        <v>0</v>
      </c>
      <c r="J695" s="84" t="b">
        <v>0</v>
      </c>
      <c r="K695" s="84" t="b">
        <v>0</v>
      </c>
      <c r="L695" s="84" t="b">
        <v>0</v>
      </c>
    </row>
    <row r="696" spans="1:12" ht="15">
      <c r="A696" s="84" t="s">
        <v>297</v>
      </c>
      <c r="B696" s="84" t="s">
        <v>3311</v>
      </c>
      <c r="C696" s="84">
        <v>5</v>
      </c>
      <c r="D696" s="123">
        <v>0.006530478322516504</v>
      </c>
      <c r="E696" s="123">
        <v>2.0697737775257936</v>
      </c>
      <c r="F696" s="84" t="s">
        <v>1384</v>
      </c>
      <c r="G696" s="84" t="b">
        <v>0</v>
      </c>
      <c r="H696" s="84" t="b">
        <v>0</v>
      </c>
      <c r="I696" s="84" t="b">
        <v>0</v>
      </c>
      <c r="J696" s="84" t="b">
        <v>0</v>
      </c>
      <c r="K696" s="84" t="b">
        <v>0</v>
      </c>
      <c r="L696" s="84" t="b">
        <v>0</v>
      </c>
    </row>
    <row r="697" spans="1:12" ht="15">
      <c r="A697" s="84" t="s">
        <v>3311</v>
      </c>
      <c r="B697" s="84" t="s">
        <v>3356</v>
      </c>
      <c r="C697" s="84">
        <v>5</v>
      </c>
      <c r="D697" s="123">
        <v>0.006530478322516504</v>
      </c>
      <c r="E697" s="123">
        <v>2.2159018132040313</v>
      </c>
      <c r="F697" s="84" t="s">
        <v>1384</v>
      </c>
      <c r="G697" s="84" t="b">
        <v>0</v>
      </c>
      <c r="H697" s="84" t="b">
        <v>0</v>
      </c>
      <c r="I697" s="84" t="b">
        <v>0</v>
      </c>
      <c r="J697" s="84" t="b">
        <v>0</v>
      </c>
      <c r="K697" s="84" t="b">
        <v>0</v>
      </c>
      <c r="L697" s="84" t="b">
        <v>0</v>
      </c>
    </row>
    <row r="698" spans="1:12" ht="15">
      <c r="A698" s="84" t="s">
        <v>3356</v>
      </c>
      <c r="B698" s="84" t="s">
        <v>3357</v>
      </c>
      <c r="C698" s="84">
        <v>5</v>
      </c>
      <c r="D698" s="123">
        <v>0.006530478322516504</v>
      </c>
      <c r="E698" s="123">
        <v>2.2159018132040313</v>
      </c>
      <c r="F698" s="84" t="s">
        <v>1384</v>
      </c>
      <c r="G698" s="84" t="b">
        <v>0</v>
      </c>
      <c r="H698" s="84" t="b">
        <v>0</v>
      </c>
      <c r="I698" s="84" t="b">
        <v>0</v>
      </c>
      <c r="J698" s="84" t="b">
        <v>0</v>
      </c>
      <c r="K698" s="84" t="b">
        <v>0</v>
      </c>
      <c r="L698" s="84" t="b">
        <v>0</v>
      </c>
    </row>
    <row r="699" spans="1:12" ht="15">
      <c r="A699" s="84" t="s">
        <v>3357</v>
      </c>
      <c r="B699" s="84" t="s">
        <v>3358</v>
      </c>
      <c r="C699" s="84">
        <v>5</v>
      </c>
      <c r="D699" s="123">
        <v>0.006530478322516504</v>
      </c>
      <c r="E699" s="123">
        <v>2.2159018132040313</v>
      </c>
      <c r="F699" s="84" t="s">
        <v>1384</v>
      </c>
      <c r="G699" s="84" t="b">
        <v>0</v>
      </c>
      <c r="H699" s="84" t="b">
        <v>0</v>
      </c>
      <c r="I699" s="84" t="b">
        <v>0</v>
      </c>
      <c r="J699" s="84" t="b">
        <v>0</v>
      </c>
      <c r="K699" s="84" t="b">
        <v>0</v>
      </c>
      <c r="L699" s="84" t="b">
        <v>0</v>
      </c>
    </row>
    <row r="700" spans="1:12" ht="15">
      <c r="A700" s="84" t="s">
        <v>3358</v>
      </c>
      <c r="B700" s="84" t="s">
        <v>315</v>
      </c>
      <c r="C700" s="84">
        <v>5</v>
      </c>
      <c r="D700" s="123">
        <v>0.006530478322516504</v>
      </c>
      <c r="E700" s="123">
        <v>2.2159018132040313</v>
      </c>
      <c r="F700" s="84" t="s">
        <v>1384</v>
      </c>
      <c r="G700" s="84" t="b">
        <v>0</v>
      </c>
      <c r="H700" s="84" t="b">
        <v>0</v>
      </c>
      <c r="I700" s="84" t="b">
        <v>0</v>
      </c>
      <c r="J700" s="84" t="b">
        <v>0</v>
      </c>
      <c r="K700" s="84" t="b">
        <v>0</v>
      </c>
      <c r="L700" s="84" t="b">
        <v>0</v>
      </c>
    </row>
    <row r="701" spans="1:12" ht="15">
      <c r="A701" s="84" t="s">
        <v>2887</v>
      </c>
      <c r="B701" s="84" t="s">
        <v>3363</v>
      </c>
      <c r="C701" s="84">
        <v>4</v>
      </c>
      <c r="D701" s="123">
        <v>0.005657016644656311</v>
      </c>
      <c r="E701" s="123">
        <v>2.0117818305481068</v>
      </c>
      <c r="F701" s="84" t="s">
        <v>1384</v>
      </c>
      <c r="G701" s="84" t="b">
        <v>0</v>
      </c>
      <c r="H701" s="84" t="b">
        <v>0</v>
      </c>
      <c r="I701" s="84" t="b">
        <v>0</v>
      </c>
      <c r="J701" s="84" t="b">
        <v>0</v>
      </c>
      <c r="K701" s="84" t="b">
        <v>0</v>
      </c>
      <c r="L701" s="84" t="b">
        <v>0</v>
      </c>
    </row>
    <row r="702" spans="1:12" ht="15">
      <c r="A702" s="84" t="s">
        <v>3363</v>
      </c>
      <c r="B702" s="84" t="s">
        <v>3297</v>
      </c>
      <c r="C702" s="84">
        <v>4</v>
      </c>
      <c r="D702" s="123">
        <v>0.005657016644656311</v>
      </c>
      <c r="E702" s="123">
        <v>2.1367205671564067</v>
      </c>
      <c r="F702" s="84" t="s">
        <v>1384</v>
      </c>
      <c r="G702" s="84" t="b">
        <v>0</v>
      </c>
      <c r="H702" s="84" t="b">
        <v>0</v>
      </c>
      <c r="I702" s="84" t="b">
        <v>0</v>
      </c>
      <c r="J702" s="84" t="b">
        <v>0</v>
      </c>
      <c r="K702" s="84" t="b">
        <v>0</v>
      </c>
      <c r="L702" s="84" t="b">
        <v>0</v>
      </c>
    </row>
    <row r="703" spans="1:12" ht="15">
      <c r="A703" s="84" t="s">
        <v>3297</v>
      </c>
      <c r="B703" s="84" t="s">
        <v>3364</v>
      </c>
      <c r="C703" s="84">
        <v>4</v>
      </c>
      <c r="D703" s="123">
        <v>0.005657016644656311</v>
      </c>
      <c r="E703" s="123">
        <v>2.312811826212088</v>
      </c>
      <c r="F703" s="84" t="s">
        <v>1384</v>
      </c>
      <c r="G703" s="84" t="b">
        <v>0</v>
      </c>
      <c r="H703" s="84" t="b">
        <v>0</v>
      </c>
      <c r="I703" s="84" t="b">
        <v>0</v>
      </c>
      <c r="J703" s="84" t="b">
        <v>0</v>
      </c>
      <c r="K703" s="84" t="b">
        <v>0</v>
      </c>
      <c r="L703" s="84" t="b">
        <v>0</v>
      </c>
    </row>
    <row r="704" spans="1:12" ht="15">
      <c r="A704" s="84" t="s">
        <v>3364</v>
      </c>
      <c r="B704" s="84" t="s">
        <v>3365</v>
      </c>
      <c r="C704" s="84">
        <v>4</v>
      </c>
      <c r="D704" s="123">
        <v>0.005657016644656311</v>
      </c>
      <c r="E704" s="123">
        <v>2.312811826212088</v>
      </c>
      <c r="F704" s="84" t="s">
        <v>1384</v>
      </c>
      <c r="G704" s="84" t="b">
        <v>0</v>
      </c>
      <c r="H704" s="84" t="b">
        <v>0</v>
      </c>
      <c r="I704" s="84" t="b">
        <v>0</v>
      </c>
      <c r="J704" s="84" t="b">
        <v>0</v>
      </c>
      <c r="K704" s="84" t="b">
        <v>0</v>
      </c>
      <c r="L704" s="84" t="b">
        <v>0</v>
      </c>
    </row>
    <row r="705" spans="1:12" ht="15">
      <c r="A705" s="84" t="s">
        <v>3365</v>
      </c>
      <c r="B705" s="84" t="s">
        <v>3290</v>
      </c>
      <c r="C705" s="84">
        <v>4</v>
      </c>
      <c r="D705" s="123">
        <v>0.005657016644656311</v>
      </c>
      <c r="E705" s="123">
        <v>2.1367205671564067</v>
      </c>
      <c r="F705" s="84" t="s">
        <v>1384</v>
      </c>
      <c r="G705" s="84" t="b">
        <v>0</v>
      </c>
      <c r="H705" s="84" t="b">
        <v>0</v>
      </c>
      <c r="I705" s="84" t="b">
        <v>0</v>
      </c>
      <c r="J705" s="84" t="b">
        <v>0</v>
      </c>
      <c r="K705" s="84" t="b">
        <v>0</v>
      </c>
      <c r="L705" s="84" t="b">
        <v>0</v>
      </c>
    </row>
    <row r="706" spans="1:12" ht="15">
      <c r="A706" s="84" t="s">
        <v>3337</v>
      </c>
      <c r="B706" s="84" t="s">
        <v>3368</v>
      </c>
      <c r="C706" s="84">
        <v>4</v>
      </c>
      <c r="D706" s="123">
        <v>0.005657016644656311</v>
      </c>
      <c r="E706" s="123">
        <v>2.2159018132040313</v>
      </c>
      <c r="F706" s="84" t="s">
        <v>1384</v>
      </c>
      <c r="G706" s="84" t="b">
        <v>0</v>
      </c>
      <c r="H706" s="84" t="b">
        <v>0</v>
      </c>
      <c r="I706" s="84" t="b">
        <v>0</v>
      </c>
      <c r="J706" s="84" t="b">
        <v>0</v>
      </c>
      <c r="K706" s="84" t="b">
        <v>0</v>
      </c>
      <c r="L706" s="84" t="b">
        <v>0</v>
      </c>
    </row>
    <row r="707" spans="1:12" ht="15">
      <c r="A707" s="84" t="s">
        <v>288</v>
      </c>
      <c r="B707" s="84" t="s">
        <v>3310</v>
      </c>
      <c r="C707" s="84">
        <v>4</v>
      </c>
      <c r="D707" s="123">
        <v>0.005657016644656311</v>
      </c>
      <c r="E707" s="123">
        <v>2.2159018132040313</v>
      </c>
      <c r="F707" s="84" t="s">
        <v>1384</v>
      </c>
      <c r="G707" s="84" t="b">
        <v>0</v>
      </c>
      <c r="H707" s="84" t="b">
        <v>0</v>
      </c>
      <c r="I707" s="84" t="b">
        <v>0</v>
      </c>
      <c r="J707" s="84" t="b">
        <v>0</v>
      </c>
      <c r="K707" s="84" t="b">
        <v>0</v>
      </c>
      <c r="L707" s="84" t="b">
        <v>0</v>
      </c>
    </row>
    <row r="708" spans="1:12" ht="15">
      <c r="A708" s="84" t="s">
        <v>2881</v>
      </c>
      <c r="B708" s="84" t="s">
        <v>2875</v>
      </c>
      <c r="C708" s="84">
        <v>3</v>
      </c>
      <c r="D708" s="123">
        <v>0.004661084146243238</v>
      </c>
      <c r="E708" s="123">
        <v>1.7107518348841255</v>
      </c>
      <c r="F708" s="84" t="s">
        <v>1384</v>
      </c>
      <c r="G708" s="84" t="b">
        <v>0</v>
      </c>
      <c r="H708" s="84" t="b">
        <v>0</v>
      </c>
      <c r="I708" s="84" t="b">
        <v>0</v>
      </c>
      <c r="J708" s="84" t="b">
        <v>0</v>
      </c>
      <c r="K708" s="84" t="b">
        <v>0</v>
      </c>
      <c r="L708" s="84" t="b">
        <v>0</v>
      </c>
    </row>
    <row r="709" spans="1:12" ht="15">
      <c r="A709" s="84" t="s">
        <v>2875</v>
      </c>
      <c r="B709" s="84" t="s">
        <v>2879</v>
      </c>
      <c r="C709" s="84">
        <v>3</v>
      </c>
      <c r="D709" s="123">
        <v>0.004661084146243238</v>
      </c>
      <c r="E709" s="123">
        <v>1.5858130982758256</v>
      </c>
      <c r="F709" s="84" t="s">
        <v>1384</v>
      </c>
      <c r="G709" s="84" t="b">
        <v>0</v>
      </c>
      <c r="H709" s="84" t="b">
        <v>0</v>
      </c>
      <c r="I709" s="84" t="b">
        <v>0</v>
      </c>
      <c r="J709" s="84" t="b">
        <v>0</v>
      </c>
      <c r="K709" s="84" t="b">
        <v>0</v>
      </c>
      <c r="L709" s="84" t="b">
        <v>0</v>
      </c>
    </row>
    <row r="710" spans="1:12" ht="15">
      <c r="A710" s="84" t="s">
        <v>2879</v>
      </c>
      <c r="B710" s="84" t="s">
        <v>2880</v>
      </c>
      <c r="C710" s="84">
        <v>3</v>
      </c>
      <c r="D710" s="123">
        <v>0.004661084146243238</v>
      </c>
      <c r="E710" s="123">
        <v>2.312811826212088</v>
      </c>
      <c r="F710" s="84" t="s">
        <v>1384</v>
      </c>
      <c r="G710" s="84" t="b">
        <v>0</v>
      </c>
      <c r="H710" s="84" t="b">
        <v>0</v>
      </c>
      <c r="I710" s="84" t="b">
        <v>0</v>
      </c>
      <c r="J710" s="84" t="b">
        <v>0</v>
      </c>
      <c r="K710" s="84" t="b">
        <v>0</v>
      </c>
      <c r="L710" s="84" t="b">
        <v>0</v>
      </c>
    </row>
    <row r="711" spans="1:12" ht="15">
      <c r="A711" s="84" t="s">
        <v>3289</v>
      </c>
      <c r="B711" s="84" t="s">
        <v>3295</v>
      </c>
      <c r="C711" s="84">
        <v>3</v>
      </c>
      <c r="D711" s="123">
        <v>0.004661084146243238</v>
      </c>
      <c r="E711" s="123">
        <v>2.312811826212088</v>
      </c>
      <c r="F711" s="84" t="s">
        <v>1384</v>
      </c>
      <c r="G711" s="84" t="b">
        <v>0</v>
      </c>
      <c r="H711" s="84" t="b">
        <v>0</v>
      </c>
      <c r="I711" s="84" t="b">
        <v>0</v>
      </c>
      <c r="J711" s="84" t="b">
        <v>0</v>
      </c>
      <c r="K711" s="84" t="b">
        <v>0</v>
      </c>
      <c r="L711" s="84" t="b">
        <v>0</v>
      </c>
    </row>
    <row r="712" spans="1:12" ht="15">
      <c r="A712" s="84" t="s">
        <v>3382</v>
      </c>
      <c r="B712" s="84" t="s">
        <v>3383</v>
      </c>
      <c r="C712" s="84">
        <v>3</v>
      </c>
      <c r="D712" s="123">
        <v>0.004661084146243238</v>
      </c>
      <c r="E712" s="123">
        <v>2.437750562820388</v>
      </c>
      <c r="F712" s="84" t="s">
        <v>1384</v>
      </c>
      <c r="G712" s="84" t="b">
        <v>0</v>
      </c>
      <c r="H712" s="84" t="b">
        <v>0</v>
      </c>
      <c r="I712" s="84" t="b">
        <v>0</v>
      </c>
      <c r="J712" s="84" t="b">
        <v>0</v>
      </c>
      <c r="K712" s="84" t="b">
        <v>0</v>
      </c>
      <c r="L712" s="84" t="b">
        <v>0</v>
      </c>
    </row>
    <row r="713" spans="1:12" ht="15">
      <c r="A713" s="84" t="s">
        <v>3307</v>
      </c>
      <c r="B713" s="84" t="s">
        <v>2876</v>
      </c>
      <c r="C713" s="84">
        <v>3</v>
      </c>
      <c r="D713" s="123">
        <v>0.004661084146243238</v>
      </c>
      <c r="E713" s="123">
        <v>1.9148718175400503</v>
      </c>
      <c r="F713" s="84" t="s">
        <v>1384</v>
      </c>
      <c r="G713" s="84" t="b">
        <v>0</v>
      </c>
      <c r="H713" s="84" t="b">
        <v>0</v>
      </c>
      <c r="I713" s="84" t="b">
        <v>0</v>
      </c>
      <c r="J713" s="84" t="b">
        <v>0</v>
      </c>
      <c r="K713" s="84" t="b">
        <v>0</v>
      </c>
      <c r="L713" s="84" t="b">
        <v>0</v>
      </c>
    </row>
    <row r="714" spans="1:12" ht="15">
      <c r="A714" s="84" t="s">
        <v>2876</v>
      </c>
      <c r="B714" s="84" t="s">
        <v>3430</v>
      </c>
      <c r="C714" s="84">
        <v>3</v>
      </c>
      <c r="D714" s="123">
        <v>0.004661084146243238</v>
      </c>
      <c r="E714" s="123">
        <v>1.9148718175400503</v>
      </c>
      <c r="F714" s="84" t="s">
        <v>1384</v>
      </c>
      <c r="G714" s="84" t="b">
        <v>0</v>
      </c>
      <c r="H714" s="84" t="b">
        <v>0</v>
      </c>
      <c r="I714" s="84" t="b">
        <v>0</v>
      </c>
      <c r="J714" s="84" t="b">
        <v>0</v>
      </c>
      <c r="K714" s="84" t="b">
        <v>0</v>
      </c>
      <c r="L714" s="84" t="b">
        <v>0</v>
      </c>
    </row>
    <row r="715" spans="1:12" ht="15">
      <c r="A715" s="84" t="s">
        <v>3430</v>
      </c>
      <c r="B715" s="84" t="s">
        <v>3431</v>
      </c>
      <c r="C715" s="84">
        <v>3</v>
      </c>
      <c r="D715" s="123">
        <v>0.004661084146243238</v>
      </c>
      <c r="E715" s="123">
        <v>2.437750562820388</v>
      </c>
      <c r="F715" s="84" t="s">
        <v>1384</v>
      </c>
      <c r="G715" s="84" t="b">
        <v>0</v>
      </c>
      <c r="H715" s="84" t="b">
        <v>0</v>
      </c>
      <c r="I715" s="84" t="b">
        <v>0</v>
      </c>
      <c r="J715" s="84" t="b">
        <v>0</v>
      </c>
      <c r="K715" s="84" t="b">
        <v>0</v>
      </c>
      <c r="L715" s="84" t="b">
        <v>0</v>
      </c>
    </row>
    <row r="716" spans="1:12" ht="15">
      <c r="A716" s="84" t="s">
        <v>3431</v>
      </c>
      <c r="B716" s="84" t="s">
        <v>3432</v>
      </c>
      <c r="C716" s="84">
        <v>3</v>
      </c>
      <c r="D716" s="123">
        <v>0.004661084146243238</v>
      </c>
      <c r="E716" s="123">
        <v>2.437750562820388</v>
      </c>
      <c r="F716" s="84" t="s">
        <v>1384</v>
      </c>
      <c r="G716" s="84" t="b">
        <v>0</v>
      </c>
      <c r="H716" s="84" t="b">
        <v>0</v>
      </c>
      <c r="I716" s="84" t="b">
        <v>0</v>
      </c>
      <c r="J716" s="84" t="b">
        <v>0</v>
      </c>
      <c r="K716" s="84" t="b">
        <v>0</v>
      </c>
      <c r="L716" s="84" t="b">
        <v>0</v>
      </c>
    </row>
    <row r="717" spans="1:12" ht="15">
      <c r="A717" s="84" t="s">
        <v>3432</v>
      </c>
      <c r="B717" s="84" t="s">
        <v>3433</v>
      </c>
      <c r="C717" s="84">
        <v>3</v>
      </c>
      <c r="D717" s="123">
        <v>0.004661084146243238</v>
      </c>
      <c r="E717" s="123">
        <v>2.437750562820388</v>
      </c>
      <c r="F717" s="84" t="s">
        <v>1384</v>
      </c>
      <c r="G717" s="84" t="b">
        <v>0</v>
      </c>
      <c r="H717" s="84" t="b">
        <v>0</v>
      </c>
      <c r="I717" s="84" t="b">
        <v>0</v>
      </c>
      <c r="J717" s="84" t="b">
        <v>0</v>
      </c>
      <c r="K717" s="84" t="b">
        <v>0</v>
      </c>
      <c r="L717" s="84" t="b">
        <v>0</v>
      </c>
    </row>
    <row r="718" spans="1:12" ht="15">
      <c r="A718" s="84" t="s">
        <v>3433</v>
      </c>
      <c r="B718" s="84" t="s">
        <v>3434</v>
      </c>
      <c r="C718" s="84">
        <v>3</v>
      </c>
      <c r="D718" s="123">
        <v>0.004661084146243238</v>
      </c>
      <c r="E718" s="123">
        <v>2.437750562820388</v>
      </c>
      <c r="F718" s="84" t="s">
        <v>1384</v>
      </c>
      <c r="G718" s="84" t="b">
        <v>0</v>
      </c>
      <c r="H718" s="84" t="b">
        <v>0</v>
      </c>
      <c r="I718" s="84" t="b">
        <v>0</v>
      </c>
      <c r="J718" s="84" t="b">
        <v>0</v>
      </c>
      <c r="K718" s="84" t="b">
        <v>0</v>
      </c>
      <c r="L718" s="84" t="b">
        <v>0</v>
      </c>
    </row>
    <row r="719" spans="1:12" ht="15">
      <c r="A719" s="84" t="s">
        <v>3434</v>
      </c>
      <c r="B719" s="84" t="s">
        <v>3435</v>
      </c>
      <c r="C719" s="84">
        <v>3</v>
      </c>
      <c r="D719" s="123">
        <v>0.004661084146243238</v>
      </c>
      <c r="E719" s="123">
        <v>2.437750562820388</v>
      </c>
      <c r="F719" s="84" t="s">
        <v>1384</v>
      </c>
      <c r="G719" s="84" t="b">
        <v>0</v>
      </c>
      <c r="H719" s="84" t="b">
        <v>0</v>
      </c>
      <c r="I719" s="84" t="b">
        <v>0</v>
      </c>
      <c r="J719" s="84" t="b">
        <v>0</v>
      </c>
      <c r="K719" s="84" t="b">
        <v>0</v>
      </c>
      <c r="L719" s="84" t="b">
        <v>0</v>
      </c>
    </row>
    <row r="720" spans="1:12" ht="15">
      <c r="A720" s="84" t="s">
        <v>3435</v>
      </c>
      <c r="B720" s="84" t="s">
        <v>3436</v>
      </c>
      <c r="C720" s="84">
        <v>3</v>
      </c>
      <c r="D720" s="123">
        <v>0.004661084146243238</v>
      </c>
      <c r="E720" s="123">
        <v>2.437750562820388</v>
      </c>
      <c r="F720" s="84" t="s">
        <v>1384</v>
      </c>
      <c r="G720" s="84" t="b">
        <v>0</v>
      </c>
      <c r="H720" s="84" t="b">
        <v>0</v>
      </c>
      <c r="I720" s="84" t="b">
        <v>0</v>
      </c>
      <c r="J720" s="84" t="b">
        <v>0</v>
      </c>
      <c r="K720" s="84" t="b">
        <v>0</v>
      </c>
      <c r="L720" s="84" t="b">
        <v>0</v>
      </c>
    </row>
    <row r="721" spans="1:12" ht="15">
      <c r="A721" s="84" t="s">
        <v>3436</v>
      </c>
      <c r="B721" s="84" t="s">
        <v>3291</v>
      </c>
      <c r="C721" s="84">
        <v>3</v>
      </c>
      <c r="D721" s="123">
        <v>0.004661084146243238</v>
      </c>
      <c r="E721" s="123">
        <v>2.312811826212088</v>
      </c>
      <c r="F721" s="84" t="s">
        <v>1384</v>
      </c>
      <c r="G721" s="84" t="b">
        <v>0</v>
      </c>
      <c r="H721" s="84" t="b">
        <v>0</v>
      </c>
      <c r="I721" s="84" t="b">
        <v>0</v>
      </c>
      <c r="J721" s="84" t="b">
        <v>0</v>
      </c>
      <c r="K721" s="84" t="b">
        <v>0</v>
      </c>
      <c r="L721" s="84" t="b">
        <v>0</v>
      </c>
    </row>
    <row r="722" spans="1:12" ht="15">
      <c r="A722" s="84" t="s">
        <v>3291</v>
      </c>
      <c r="B722" s="84" t="s">
        <v>3323</v>
      </c>
      <c r="C722" s="84">
        <v>3</v>
      </c>
      <c r="D722" s="123">
        <v>0.004661084146243238</v>
      </c>
      <c r="E722" s="123">
        <v>2.187873089603788</v>
      </c>
      <c r="F722" s="84" t="s">
        <v>1384</v>
      </c>
      <c r="G722" s="84" t="b">
        <v>0</v>
      </c>
      <c r="H722" s="84" t="b">
        <v>0</v>
      </c>
      <c r="I722" s="84" t="b">
        <v>0</v>
      </c>
      <c r="J722" s="84" t="b">
        <v>0</v>
      </c>
      <c r="K722" s="84" t="b">
        <v>0</v>
      </c>
      <c r="L722" s="84" t="b">
        <v>0</v>
      </c>
    </row>
    <row r="723" spans="1:12" ht="15">
      <c r="A723" s="84" t="s">
        <v>3323</v>
      </c>
      <c r="B723" s="84" t="s">
        <v>3347</v>
      </c>
      <c r="C723" s="84">
        <v>3</v>
      </c>
      <c r="D723" s="123">
        <v>0.004661084146243238</v>
      </c>
      <c r="E723" s="123">
        <v>1.9940530635876752</v>
      </c>
      <c r="F723" s="84" t="s">
        <v>1384</v>
      </c>
      <c r="G723" s="84" t="b">
        <v>0</v>
      </c>
      <c r="H723" s="84" t="b">
        <v>0</v>
      </c>
      <c r="I723" s="84" t="b">
        <v>0</v>
      </c>
      <c r="J723" s="84" t="b">
        <v>1</v>
      </c>
      <c r="K723" s="84" t="b">
        <v>0</v>
      </c>
      <c r="L723" s="84" t="b">
        <v>0</v>
      </c>
    </row>
    <row r="724" spans="1:12" ht="15">
      <c r="A724" s="84" t="s">
        <v>3347</v>
      </c>
      <c r="B724" s="84" t="s">
        <v>3437</v>
      </c>
      <c r="C724" s="84">
        <v>3</v>
      </c>
      <c r="D724" s="123">
        <v>0.004661084146243238</v>
      </c>
      <c r="E724" s="123">
        <v>2.2159018132040313</v>
      </c>
      <c r="F724" s="84" t="s">
        <v>1384</v>
      </c>
      <c r="G724" s="84" t="b">
        <v>1</v>
      </c>
      <c r="H724" s="84" t="b">
        <v>0</v>
      </c>
      <c r="I724" s="84" t="b">
        <v>0</v>
      </c>
      <c r="J724" s="84" t="b">
        <v>0</v>
      </c>
      <c r="K724" s="84" t="b">
        <v>0</v>
      </c>
      <c r="L724" s="84" t="b">
        <v>0</v>
      </c>
    </row>
    <row r="725" spans="1:12" ht="15">
      <c r="A725" s="84" t="s">
        <v>3437</v>
      </c>
      <c r="B725" s="84" t="s">
        <v>3438</v>
      </c>
      <c r="C725" s="84">
        <v>3</v>
      </c>
      <c r="D725" s="123">
        <v>0.004661084146243238</v>
      </c>
      <c r="E725" s="123">
        <v>2.437750562820388</v>
      </c>
      <c r="F725" s="84" t="s">
        <v>1384</v>
      </c>
      <c r="G725" s="84" t="b">
        <v>0</v>
      </c>
      <c r="H725" s="84" t="b">
        <v>0</v>
      </c>
      <c r="I725" s="84" t="b">
        <v>0</v>
      </c>
      <c r="J725" s="84" t="b">
        <v>0</v>
      </c>
      <c r="K725" s="84" t="b">
        <v>0</v>
      </c>
      <c r="L725" s="84" t="b">
        <v>0</v>
      </c>
    </row>
    <row r="726" spans="1:12" ht="15">
      <c r="A726" s="84" t="s">
        <v>3438</v>
      </c>
      <c r="B726" s="84" t="s">
        <v>3322</v>
      </c>
      <c r="C726" s="84">
        <v>3</v>
      </c>
      <c r="D726" s="123">
        <v>0.004661084146243238</v>
      </c>
      <c r="E726" s="123">
        <v>2.1367205671564067</v>
      </c>
      <c r="F726" s="84" t="s">
        <v>1384</v>
      </c>
      <c r="G726" s="84" t="b">
        <v>0</v>
      </c>
      <c r="H726" s="84" t="b">
        <v>0</v>
      </c>
      <c r="I726" s="84" t="b">
        <v>0</v>
      </c>
      <c r="J726" s="84" t="b">
        <v>0</v>
      </c>
      <c r="K726" s="84" t="b">
        <v>0</v>
      </c>
      <c r="L726" s="84" t="b">
        <v>0</v>
      </c>
    </row>
    <row r="727" spans="1:12" ht="15">
      <c r="A727" s="84" t="s">
        <v>3343</v>
      </c>
      <c r="B727" s="84" t="s">
        <v>3402</v>
      </c>
      <c r="C727" s="84">
        <v>3</v>
      </c>
      <c r="D727" s="123">
        <v>0.004661084146243238</v>
      </c>
      <c r="E727" s="123">
        <v>2.437750562820388</v>
      </c>
      <c r="F727" s="84" t="s">
        <v>1384</v>
      </c>
      <c r="G727" s="84" t="b">
        <v>0</v>
      </c>
      <c r="H727" s="84" t="b">
        <v>0</v>
      </c>
      <c r="I727" s="84" t="b">
        <v>0</v>
      </c>
      <c r="J727" s="84" t="b">
        <v>0</v>
      </c>
      <c r="K727" s="84" t="b">
        <v>1</v>
      </c>
      <c r="L727" s="84" t="b">
        <v>0</v>
      </c>
    </row>
    <row r="728" spans="1:12" ht="15">
      <c r="A728" s="84" t="s">
        <v>3402</v>
      </c>
      <c r="B728" s="84" t="s">
        <v>3403</v>
      </c>
      <c r="C728" s="84">
        <v>3</v>
      </c>
      <c r="D728" s="123">
        <v>0.004661084146243238</v>
      </c>
      <c r="E728" s="123">
        <v>2.437750562820388</v>
      </c>
      <c r="F728" s="84" t="s">
        <v>1384</v>
      </c>
      <c r="G728" s="84" t="b">
        <v>0</v>
      </c>
      <c r="H728" s="84" t="b">
        <v>1</v>
      </c>
      <c r="I728" s="84" t="b">
        <v>0</v>
      </c>
      <c r="J728" s="84" t="b">
        <v>0</v>
      </c>
      <c r="K728" s="84" t="b">
        <v>0</v>
      </c>
      <c r="L728" s="84" t="b">
        <v>0</v>
      </c>
    </row>
    <row r="729" spans="1:12" ht="15">
      <c r="A729" s="84" t="s">
        <v>3403</v>
      </c>
      <c r="B729" s="84" t="s">
        <v>3404</v>
      </c>
      <c r="C729" s="84">
        <v>3</v>
      </c>
      <c r="D729" s="123">
        <v>0.004661084146243238</v>
      </c>
      <c r="E729" s="123">
        <v>2.437750562820388</v>
      </c>
      <c r="F729" s="84" t="s">
        <v>1384</v>
      </c>
      <c r="G729" s="84" t="b">
        <v>0</v>
      </c>
      <c r="H729" s="84" t="b">
        <v>0</v>
      </c>
      <c r="I729" s="84" t="b">
        <v>0</v>
      </c>
      <c r="J729" s="84" t="b">
        <v>0</v>
      </c>
      <c r="K729" s="84" t="b">
        <v>0</v>
      </c>
      <c r="L729" s="84" t="b">
        <v>0</v>
      </c>
    </row>
    <row r="730" spans="1:12" ht="15">
      <c r="A730" s="84" t="s">
        <v>3404</v>
      </c>
      <c r="B730" s="84" t="s">
        <v>3405</v>
      </c>
      <c r="C730" s="84">
        <v>3</v>
      </c>
      <c r="D730" s="123">
        <v>0.004661084146243238</v>
      </c>
      <c r="E730" s="123">
        <v>2.437750562820388</v>
      </c>
      <c r="F730" s="84" t="s">
        <v>1384</v>
      </c>
      <c r="G730" s="84" t="b">
        <v>0</v>
      </c>
      <c r="H730" s="84" t="b">
        <v>0</v>
      </c>
      <c r="I730" s="84" t="b">
        <v>0</v>
      </c>
      <c r="J730" s="84" t="b">
        <v>0</v>
      </c>
      <c r="K730" s="84" t="b">
        <v>0</v>
      </c>
      <c r="L730" s="84" t="b">
        <v>0</v>
      </c>
    </row>
    <row r="731" spans="1:12" ht="15">
      <c r="A731" s="84" t="s">
        <v>3405</v>
      </c>
      <c r="B731" s="84" t="s">
        <v>292</v>
      </c>
      <c r="C731" s="84">
        <v>3</v>
      </c>
      <c r="D731" s="123">
        <v>0.004661084146243238</v>
      </c>
      <c r="E731" s="123">
        <v>1.242773959604333</v>
      </c>
      <c r="F731" s="84" t="s">
        <v>1384</v>
      </c>
      <c r="G731" s="84" t="b">
        <v>0</v>
      </c>
      <c r="H731" s="84" t="b">
        <v>0</v>
      </c>
      <c r="I731" s="84" t="b">
        <v>0</v>
      </c>
      <c r="J731" s="84" t="b">
        <v>0</v>
      </c>
      <c r="K731" s="84" t="b">
        <v>0</v>
      </c>
      <c r="L731" s="84" t="b">
        <v>0</v>
      </c>
    </row>
    <row r="732" spans="1:12" ht="15">
      <c r="A732" s="84" t="s">
        <v>3366</v>
      </c>
      <c r="B732" s="84" t="s">
        <v>3406</v>
      </c>
      <c r="C732" s="84">
        <v>3</v>
      </c>
      <c r="D732" s="123">
        <v>0.004661084146243238</v>
      </c>
      <c r="E732" s="123">
        <v>2.312811826212088</v>
      </c>
      <c r="F732" s="84" t="s">
        <v>1384</v>
      </c>
      <c r="G732" s="84" t="b">
        <v>0</v>
      </c>
      <c r="H732" s="84" t="b">
        <v>0</v>
      </c>
      <c r="I732" s="84" t="b">
        <v>0</v>
      </c>
      <c r="J732" s="84" t="b">
        <v>0</v>
      </c>
      <c r="K732" s="84" t="b">
        <v>0</v>
      </c>
      <c r="L732" s="84" t="b">
        <v>0</v>
      </c>
    </row>
    <row r="733" spans="1:12" ht="15">
      <c r="A733" s="84" t="s">
        <v>3406</v>
      </c>
      <c r="B733" s="84" t="s">
        <v>3367</v>
      </c>
      <c r="C733" s="84">
        <v>3</v>
      </c>
      <c r="D733" s="123">
        <v>0.004661084146243238</v>
      </c>
      <c r="E733" s="123">
        <v>2.437750562820388</v>
      </c>
      <c r="F733" s="84" t="s">
        <v>1384</v>
      </c>
      <c r="G733" s="84" t="b">
        <v>0</v>
      </c>
      <c r="H733" s="84" t="b">
        <v>0</v>
      </c>
      <c r="I733" s="84" t="b">
        <v>0</v>
      </c>
      <c r="J733" s="84" t="b">
        <v>0</v>
      </c>
      <c r="K733" s="84" t="b">
        <v>0</v>
      </c>
      <c r="L733" s="84" t="b">
        <v>0</v>
      </c>
    </row>
    <row r="734" spans="1:12" ht="15">
      <c r="A734" s="84" t="s">
        <v>3367</v>
      </c>
      <c r="B734" s="84" t="s">
        <v>3407</v>
      </c>
      <c r="C734" s="84">
        <v>3</v>
      </c>
      <c r="D734" s="123">
        <v>0.004661084146243238</v>
      </c>
      <c r="E734" s="123">
        <v>2.437750562820388</v>
      </c>
      <c r="F734" s="84" t="s">
        <v>1384</v>
      </c>
      <c r="G734" s="84" t="b">
        <v>0</v>
      </c>
      <c r="H734" s="84" t="b">
        <v>0</v>
      </c>
      <c r="I734" s="84" t="b">
        <v>0</v>
      </c>
      <c r="J734" s="84" t="b">
        <v>0</v>
      </c>
      <c r="K734" s="84" t="b">
        <v>0</v>
      </c>
      <c r="L734" s="84" t="b">
        <v>0</v>
      </c>
    </row>
    <row r="735" spans="1:12" ht="15">
      <c r="A735" s="84" t="s">
        <v>3407</v>
      </c>
      <c r="B735" s="84" t="s">
        <v>2875</v>
      </c>
      <c r="C735" s="84">
        <v>3</v>
      </c>
      <c r="D735" s="123">
        <v>0.004661084146243238</v>
      </c>
      <c r="E735" s="123">
        <v>1.7107518348841255</v>
      </c>
      <c r="F735" s="84" t="s">
        <v>1384</v>
      </c>
      <c r="G735" s="84" t="b">
        <v>0</v>
      </c>
      <c r="H735" s="84" t="b">
        <v>0</v>
      </c>
      <c r="I735" s="84" t="b">
        <v>0</v>
      </c>
      <c r="J735" s="84" t="b">
        <v>0</v>
      </c>
      <c r="K735" s="84" t="b">
        <v>0</v>
      </c>
      <c r="L735" s="84" t="b">
        <v>0</v>
      </c>
    </row>
    <row r="736" spans="1:12" ht="15">
      <c r="A736" s="84" t="s">
        <v>2875</v>
      </c>
      <c r="B736" s="84" t="s">
        <v>3337</v>
      </c>
      <c r="C736" s="84">
        <v>3</v>
      </c>
      <c r="D736" s="123">
        <v>0.004661084146243238</v>
      </c>
      <c r="E736" s="123">
        <v>1.4889030852677692</v>
      </c>
      <c r="F736" s="84" t="s">
        <v>1384</v>
      </c>
      <c r="G736" s="84" t="b">
        <v>0</v>
      </c>
      <c r="H736" s="84" t="b">
        <v>0</v>
      </c>
      <c r="I736" s="84" t="b">
        <v>0</v>
      </c>
      <c r="J736" s="84" t="b">
        <v>0</v>
      </c>
      <c r="K736" s="84" t="b">
        <v>0</v>
      </c>
      <c r="L736" s="84" t="b">
        <v>0</v>
      </c>
    </row>
    <row r="737" spans="1:12" ht="15">
      <c r="A737" s="84" t="s">
        <v>3368</v>
      </c>
      <c r="B737" s="84" t="s">
        <v>309</v>
      </c>
      <c r="C737" s="84">
        <v>3</v>
      </c>
      <c r="D737" s="123">
        <v>0.004661084146243238</v>
      </c>
      <c r="E737" s="123">
        <v>1.4889030852677692</v>
      </c>
      <c r="F737" s="84" t="s">
        <v>1384</v>
      </c>
      <c r="G737" s="84" t="b">
        <v>0</v>
      </c>
      <c r="H737" s="84" t="b">
        <v>0</v>
      </c>
      <c r="I737" s="84" t="b">
        <v>0</v>
      </c>
      <c r="J737" s="84" t="b">
        <v>0</v>
      </c>
      <c r="K737" s="84" t="b">
        <v>0</v>
      </c>
      <c r="L737" s="84" t="b">
        <v>0</v>
      </c>
    </row>
    <row r="738" spans="1:12" ht="15">
      <c r="A738" s="84" t="s">
        <v>3286</v>
      </c>
      <c r="B738" s="84" t="s">
        <v>309</v>
      </c>
      <c r="C738" s="84">
        <v>3</v>
      </c>
      <c r="D738" s="123">
        <v>0.004661084146243238</v>
      </c>
      <c r="E738" s="123">
        <v>1.187873089603788</v>
      </c>
      <c r="F738" s="84" t="s">
        <v>1384</v>
      </c>
      <c r="G738" s="84" t="b">
        <v>0</v>
      </c>
      <c r="H738" s="84" t="b">
        <v>0</v>
      </c>
      <c r="I738" s="84" t="b">
        <v>0</v>
      </c>
      <c r="J738" s="84" t="b">
        <v>0</v>
      </c>
      <c r="K738" s="84" t="b">
        <v>0</v>
      </c>
      <c r="L738" s="84" t="b">
        <v>0</v>
      </c>
    </row>
    <row r="739" spans="1:12" ht="15">
      <c r="A739" s="84" t="s">
        <v>3282</v>
      </c>
      <c r="B739" s="84" t="s">
        <v>2875</v>
      </c>
      <c r="C739" s="84">
        <v>3</v>
      </c>
      <c r="D739" s="123">
        <v>0.004661084146243238</v>
      </c>
      <c r="E739" s="123">
        <v>1.7107518348841255</v>
      </c>
      <c r="F739" s="84" t="s">
        <v>1384</v>
      </c>
      <c r="G739" s="84" t="b">
        <v>0</v>
      </c>
      <c r="H739" s="84" t="b">
        <v>0</v>
      </c>
      <c r="I739" s="84" t="b">
        <v>0</v>
      </c>
      <c r="J739" s="84" t="b">
        <v>0</v>
      </c>
      <c r="K739" s="84" t="b">
        <v>0</v>
      </c>
      <c r="L739" s="84" t="b">
        <v>0</v>
      </c>
    </row>
    <row r="740" spans="1:12" ht="15">
      <c r="A740" s="84" t="s">
        <v>2875</v>
      </c>
      <c r="B740" s="84" t="s">
        <v>2890</v>
      </c>
      <c r="C740" s="84">
        <v>3</v>
      </c>
      <c r="D740" s="123">
        <v>0.004661084146243238</v>
      </c>
      <c r="E740" s="123">
        <v>1.7107518348841255</v>
      </c>
      <c r="F740" s="84" t="s">
        <v>1384</v>
      </c>
      <c r="G740" s="84" t="b">
        <v>0</v>
      </c>
      <c r="H740" s="84" t="b">
        <v>0</v>
      </c>
      <c r="I740" s="84" t="b">
        <v>0</v>
      </c>
      <c r="J740" s="84" t="b">
        <v>1</v>
      </c>
      <c r="K740" s="84" t="b">
        <v>0</v>
      </c>
      <c r="L740" s="84" t="b">
        <v>0</v>
      </c>
    </row>
    <row r="741" spans="1:12" ht="15">
      <c r="A741" s="84" t="s">
        <v>2890</v>
      </c>
      <c r="B741" s="84" t="s">
        <v>2892</v>
      </c>
      <c r="C741" s="84">
        <v>3</v>
      </c>
      <c r="D741" s="123">
        <v>0.004661084146243238</v>
      </c>
      <c r="E741" s="123">
        <v>2.312811826212088</v>
      </c>
      <c r="F741" s="84" t="s">
        <v>1384</v>
      </c>
      <c r="G741" s="84" t="b">
        <v>1</v>
      </c>
      <c r="H741" s="84" t="b">
        <v>0</v>
      </c>
      <c r="I741" s="84" t="b">
        <v>0</v>
      </c>
      <c r="J741" s="84" t="b">
        <v>0</v>
      </c>
      <c r="K741" s="84" t="b">
        <v>0</v>
      </c>
      <c r="L741" s="84" t="b">
        <v>0</v>
      </c>
    </row>
    <row r="742" spans="1:12" ht="15">
      <c r="A742" s="84" t="s">
        <v>305</v>
      </c>
      <c r="B742" s="84" t="s">
        <v>3296</v>
      </c>
      <c r="C742" s="84">
        <v>3</v>
      </c>
      <c r="D742" s="123">
        <v>0.004661084146243238</v>
      </c>
      <c r="E742" s="123">
        <v>2.312811826212088</v>
      </c>
      <c r="F742" s="84" t="s">
        <v>1384</v>
      </c>
      <c r="G742" s="84" t="b">
        <v>0</v>
      </c>
      <c r="H742" s="84" t="b">
        <v>0</v>
      </c>
      <c r="I742" s="84" t="b">
        <v>0</v>
      </c>
      <c r="J742" s="84" t="b">
        <v>0</v>
      </c>
      <c r="K742" s="84" t="b">
        <v>0</v>
      </c>
      <c r="L742" s="84" t="b">
        <v>0</v>
      </c>
    </row>
    <row r="743" spans="1:12" ht="15">
      <c r="A743" s="84" t="s">
        <v>304</v>
      </c>
      <c r="B743" s="84" t="s">
        <v>3474</v>
      </c>
      <c r="C743" s="84">
        <v>3</v>
      </c>
      <c r="D743" s="123">
        <v>0.004661084146243238</v>
      </c>
      <c r="E743" s="123">
        <v>1.9148718175400503</v>
      </c>
      <c r="F743" s="84" t="s">
        <v>1384</v>
      </c>
      <c r="G743" s="84" t="b">
        <v>0</v>
      </c>
      <c r="H743" s="84" t="b">
        <v>0</v>
      </c>
      <c r="I743" s="84" t="b">
        <v>0</v>
      </c>
      <c r="J743" s="84" t="b">
        <v>0</v>
      </c>
      <c r="K743" s="84" t="b">
        <v>0</v>
      </c>
      <c r="L743" s="84" t="b">
        <v>0</v>
      </c>
    </row>
    <row r="744" spans="1:12" ht="15">
      <c r="A744" s="84" t="s">
        <v>2851</v>
      </c>
      <c r="B744" s="84" t="s">
        <v>292</v>
      </c>
      <c r="C744" s="84">
        <v>3</v>
      </c>
      <c r="D744" s="123">
        <v>0.004661084146243238</v>
      </c>
      <c r="E744" s="123">
        <v>1.1178352229960329</v>
      </c>
      <c r="F744" s="84" t="s">
        <v>1384</v>
      </c>
      <c r="G744" s="84" t="b">
        <v>0</v>
      </c>
      <c r="H744" s="84" t="b">
        <v>0</v>
      </c>
      <c r="I744" s="84" t="b">
        <v>0</v>
      </c>
      <c r="J744" s="84" t="b">
        <v>0</v>
      </c>
      <c r="K744" s="84" t="b">
        <v>0</v>
      </c>
      <c r="L744" s="84" t="b">
        <v>0</v>
      </c>
    </row>
    <row r="745" spans="1:12" ht="15">
      <c r="A745" s="84" t="s">
        <v>3308</v>
      </c>
      <c r="B745" s="84" t="s">
        <v>309</v>
      </c>
      <c r="C745" s="84">
        <v>2</v>
      </c>
      <c r="D745" s="123">
        <v>0.0035004502769352564</v>
      </c>
      <c r="E745" s="123">
        <v>1.312811826212088</v>
      </c>
      <c r="F745" s="84" t="s">
        <v>1384</v>
      </c>
      <c r="G745" s="84" t="b">
        <v>0</v>
      </c>
      <c r="H745" s="84" t="b">
        <v>0</v>
      </c>
      <c r="I745" s="84" t="b">
        <v>0</v>
      </c>
      <c r="J745" s="84" t="b">
        <v>0</v>
      </c>
      <c r="K745" s="84" t="b">
        <v>0</v>
      </c>
      <c r="L745" s="84" t="b">
        <v>0</v>
      </c>
    </row>
    <row r="746" spans="1:12" ht="15">
      <c r="A746" s="84" t="s">
        <v>2880</v>
      </c>
      <c r="B746" s="84" t="s">
        <v>3306</v>
      </c>
      <c r="C746" s="84">
        <v>2</v>
      </c>
      <c r="D746" s="123">
        <v>0.0035004502769352564</v>
      </c>
      <c r="E746" s="123">
        <v>2.437750562820388</v>
      </c>
      <c r="F746" s="84" t="s">
        <v>1384</v>
      </c>
      <c r="G746" s="84" t="b">
        <v>0</v>
      </c>
      <c r="H746" s="84" t="b">
        <v>0</v>
      </c>
      <c r="I746" s="84" t="b">
        <v>0</v>
      </c>
      <c r="J746" s="84" t="b">
        <v>0</v>
      </c>
      <c r="K746" s="84" t="b">
        <v>0</v>
      </c>
      <c r="L746" s="84" t="b">
        <v>0</v>
      </c>
    </row>
    <row r="747" spans="1:12" ht="15">
      <c r="A747" s="84" t="s">
        <v>3306</v>
      </c>
      <c r="B747" s="84" t="s">
        <v>2878</v>
      </c>
      <c r="C747" s="84">
        <v>2</v>
      </c>
      <c r="D747" s="123">
        <v>0.0035004502769352564</v>
      </c>
      <c r="E747" s="123">
        <v>2.2159018132040313</v>
      </c>
      <c r="F747" s="84" t="s">
        <v>1384</v>
      </c>
      <c r="G747" s="84" t="b">
        <v>0</v>
      </c>
      <c r="H747" s="84" t="b">
        <v>0</v>
      </c>
      <c r="I747" s="84" t="b">
        <v>0</v>
      </c>
      <c r="J747" s="84" t="b">
        <v>0</v>
      </c>
      <c r="K747" s="84" t="b">
        <v>0</v>
      </c>
      <c r="L747" s="84" t="b">
        <v>0</v>
      </c>
    </row>
    <row r="748" spans="1:12" ht="15">
      <c r="A748" s="84" t="s">
        <v>2878</v>
      </c>
      <c r="B748" s="84" t="s">
        <v>3288</v>
      </c>
      <c r="C748" s="84">
        <v>2</v>
      </c>
      <c r="D748" s="123">
        <v>0.0035004502769352564</v>
      </c>
      <c r="E748" s="123">
        <v>1.9148718175400503</v>
      </c>
      <c r="F748" s="84" t="s">
        <v>1384</v>
      </c>
      <c r="G748" s="84" t="b">
        <v>0</v>
      </c>
      <c r="H748" s="84" t="b">
        <v>0</v>
      </c>
      <c r="I748" s="84" t="b">
        <v>0</v>
      </c>
      <c r="J748" s="84" t="b">
        <v>0</v>
      </c>
      <c r="K748" s="84" t="b">
        <v>0</v>
      </c>
      <c r="L748" s="84" t="b">
        <v>0</v>
      </c>
    </row>
    <row r="749" spans="1:12" ht="15">
      <c r="A749" s="84" t="s">
        <v>3288</v>
      </c>
      <c r="B749" s="84" t="s">
        <v>3289</v>
      </c>
      <c r="C749" s="84">
        <v>2</v>
      </c>
      <c r="D749" s="123">
        <v>0.0035004502769352564</v>
      </c>
      <c r="E749" s="123">
        <v>2.0117818305481068</v>
      </c>
      <c r="F749" s="84" t="s">
        <v>1384</v>
      </c>
      <c r="G749" s="84" t="b">
        <v>0</v>
      </c>
      <c r="H749" s="84" t="b">
        <v>0</v>
      </c>
      <c r="I749" s="84" t="b">
        <v>0</v>
      </c>
      <c r="J749" s="84" t="b">
        <v>0</v>
      </c>
      <c r="K749" s="84" t="b">
        <v>0</v>
      </c>
      <c r="L749" s="84" t="b">
        <v>0</v>
      </c>
    </row>
    <row r="750" spans="1:12" ht="15">
      <c r="A750" s="84" t="s">
        <v>3295</v>
      </c>
      <c r="B750" s="84" t="s">
        <v>292</v>
      </c>
      <c r="C750" s="84">
        <v>2</v>
      </c>
      <c r="D750" s="123">
        <v>0.0035004502769352564</v>
      </c>
      <c r="E750" s="123">
        <v>1.0666827005486517</v>
      </c>
      <c r="F750" s="84" t="s">
        <v>1384</v>
      </c>
      <c r="G750" s="84" t="b">
        <v>0</v>
      </c>
      <c r="H750" s="84" t="b">
        <v>0</v>
      </c>
      <c r="I750" s="84" t="b">
        <v>0</v>
      </c>
      <c r="J750" s="84" t="b">
        <v>0</v>
      </c>
      <c r="K750" s="84" t="b">
        <v>0</v>
      </c>
      <c r="L750" s="84" t="b">
        <v>0</v>
      </c>
    </row>
    <row r="751" spans="1:12" ht="15">
      <c r="A751" s="84" t="s">
        <v>3498</v>
      </c>
      <c r="B751" s="84" t="s">
        <v>3499</v>
      </c>
      <c r="C751" s="84">
        <v>2</v>
      </c>
      <c r="D751" s="123">
        <v>0.0035004502769352564</v>
      </c>
      <c r="E751" s="123">
        <v>2.6138418218760693</v>
      </c>
      <c r="F751" s="84" t="s">
        <v>1384</v>
      </c>
      <c r="G751" s="84" t="b">
        <v>0</v>
      </c>
      <c r="H751" s="84" t="b">
        <v>0</v>
      </c>
      <c r="I751" s="84" t="b">
        <v>0</v>
      </c>
      <c r="J751" s="84" t="b">
        <v>0</v>
      </c>
      <c r="K751" s="84" t="b">
        <v>0</v>
      </c>
      <c r="L751" s="84" t="b">
        <v>0</v>
      </c>
    </row>
    <row r="752" spans="1:12" ht="15">
      <c r="A752" s="84" t="s">
        <v>3499</v>
      </c>
      <c r="B752" s="84" t="s">
        <v>3500</v>
      </c>
      <c r="C752" s="84">
        <v>2</v>
      </c>
      <c r="D752" s="123">
        <v>0.0035004502769352564</v>
      </c>
      <c r="E752" s="123">
        <v>2.6138418218760693</v>
      </c>
      <c r="F752" s="84" t="s">
        <v>1384</v>
      </c>
      <c r="G752" s="84" t="b">
        <v>0</v>
      </c>
      <c r="H752" s="84" t="b">
        <v>0</v>
      </c>
      <c r="I752" s="84" t="b">
        <v>0</v>
      </c>
      <c r="J752" s="84" t="b">
        <v>0</v>
      </c>
      <c r="K752" s="84" t="b">
        <v>0</v>
      </c>
      <c r="L752" s="84" t="b">
        <v>0</v>
      </c>
    </row>
    <row r="753" spans="1:12" ht="15">
      <c r="A753" s="84" t="s">
        <v>3500</v>
      </c>
      <c r="B753" s="84" t="s">
        <v>3322</v>
      </c>
      <c r="C753" s="84">
        <v>2</v>
      </c>
      <c r="D753" s="123">
        <v>0.0035004502769352564</v>
      </c>
      <c r="E753" s="123">
        <v>2.1367205671564067</v>
      </c>
      <c r="F753" s="84" t="s">
        <v>1384</v>
      </c>
      <c r="G753" s="84" t="b">
        <v>0</v>
      </c>
      <c r="H753" s="84" t="b">
        <v>0</v>
      </c>
      <c r="I753" s="84" t="b">
        <v>0</v>
      </c>
      <c r="J753" s="84" t="b">
        <v>0</v>
      </c>
      <c r="K753" s="84" t="b">
        <v>0</v>
      </c>
      <c r="L753" s="84" t="b">
        <v>0</v>
      </c>
    </row>
    <row r="754" spans="1:12" ht="15">
      <c r="A754" s="84" t="s">
        <v>3322</v>
      </c>
      <c r="B754" s="84" t="s">
        <v>3284</v>
      </c>
      <c r="C754" s="84">
        <v>2</v>
      </c>
      <c r="D754" s="123">
        <v>0.0035004502769352564</v>
      </c>
      <c r="E754" s="123">
        <v>1.7387805584843692</v>
      </c>
      <c r="F754" s="84" t="s">
        <v>1384</v>
      </c>
      <c r="G754" s="84" t="b">
        <v>0</v>
      </c>
      <c r="H754" s="84" t="b">
        <v>0</v>
      </c>
      <c r="I754" s="84" t="b">
        <v>0</v>
      </c>
      <c r="J754" s="84" t="b">
        <v>0</v>
      </c>
      <c r="K754" s="84" t="b">
        <v>0</v>
      </c>
      <c r="L754" s="84" t="b">
        <v>0</v>
      </c>
    </row>
    <row r="755" spans="1:12" ht="15">
      <c r="A755" s="84" t="s">
        <v>3284</v>
      </c>
      <c r="B755" s="84" t="s">
        <v>3378</v>
      </c>
      <c r="C755" s="84">
        <v>2</v>
      </c>
      <c r="D755" s="123">
        <v>0.0035004502769352564</v>
      </c>
      <c r="E755" s="123">
        <v>1.9148718175400503</v>
      </c>
      <c r="F755" s="84" t="s">
        <v>1384</v>
      </c>
      <c r="G755" s="84" t="b">
        <v>0</v>
      </c>
      <c r="H755" s="84" t="b">
        <v>0</v>
      </c>
      <c r="I755" s="84" t="b">
        <v>0</v>
      </c>
      <c r="J755" s="84" t="b">
        <v>0</v>
      </c>
      <c r="K755" s="84" t="b">
        <v>0</v>
      </c>
      <c r="L755" s="84" t="b">
        <v>0</v>
      </c>
    </row>
    <row r="756" spans="1:12" ht="15">
      <c r="A756" s="84" t="s">
        <v>3378</v>
      </c>
      <c r="B756" s="84" t="s">
        <v>2876</v>
      </c>
      <c r="C756" s="84">
        <v>2</v>
      </c>
      <c r="D756" s="123">
        <v>0.0035004502769352564</v>
      </c>
      <c r="E756" s="123">
        <v>1.613841821876069</v>
      </c>
      <c r="F756" s="84" t="s">
        <v>1384</v>
      </c>
      <c r="G756" s="84" t="b">
        <v>0</v>
      </c>
      <c r="H756" s="84" t="b">
        <v>0</v>
      </c>
      <c r="I756" s="84" t="b">
        <v>0</v>
      </c>
      <c r="J756" s="84" t="b">
        <v>0</v>
      </c>
      <c r="K756" s="84" t="b">
        <v>0</v>
      </c>
      <c r="L756" s="84" t="b">
        <v>0</v>
      </c>
    </row>
    <row r="757" spans="1:12" ht="15">
      <c r="A757" s="84" t="s">
        <v>2876</v>
      </c>
      <c r="B757" s="84" t="s">
        <v>3422</v>
      </c>
      <c r="C757" s="84">
        <v>2</v>
      </c>
      <c r="D757" s="123">
        <v>0.0035004502769352564</v>
      </c>
      <c r="E757" s="123">
        <v>1.9148718175400503</v>
      </c>
      <c r="F757" s="84" t="s">
        <v>1384</v>
      </c>
      <c r="G757" s="84" t="b">
        <v>0</v>
      </c>
      <c r="H757" s="84" t="b">
        <v>0</v>
      </c>
      <c r="I757" s="84" t="b">
        <v>0</v>
      </c>
      <c r="J757" s="84" t="b">
        <v>0</v>
      </c>
      <c r="K757" s="84" t="b">
        <v>0</v>
      </c>
      <c r="L757" s="84" t="b">
        <v>0</v>
      </c>
    </row>
    <row r="758" spans="1:12" ht="15">
      <c r="A758" s="84" t="s">
        <v>3422</v>
      </c>
      <c r="B758" s="84" t="s">
        <v>3501</v>
      </c>
      <c r="C758" s="84">
        <v>2</v>
      </c>
      <c r="D758" s="123">
        <v>0.0035004502769352564</v>
      </c>
      <c r="E758" s="123">
        <v>2.6138418218760693</v>
      </c>
      <c r="F758" s="84" t="s">
        <v>1384</v>
      </c>
      <c r="G758" s="84" t="b">
        <v>0</v>
      </c>
      <c r="H758" s="84" t="b">
        <v>0</v>
      </c>
      <c r="I758" s="84" t="b">
        <v>0</v>
      </c>
      <c r="J758" s="84" t="b">
        <v>0</v>
      </c>
      <c r="K758" s="84" t="b">
        <v>0</v>
      </c>
      <c r="L758" s="84" t="b">
        <v>0</v>
      </c>
    </row>
    <row r="759" spans="1:12" ht="15">
      <c r="A759" s="84" t="s">
        <v>3501</v>
      </c>
      <c r="B759" s="84" t="s">
        <v>3378</v>
      </c>
      <c r="C759" s="84">
        <v>2</v>
      </c>
      <c r="D759" s="123">
        <v>0.0035004502769352564</v>
      </c>
      <c r="E759" s="123">
        <v>2.312811826212088</v>
      </c>
      <c r="F759" s="84" t="s">
        <v>1384</v>
      </c>
      <c r="G759" s="84" t="b">
        <v>0</v>
      </c>
      <c r="H759" s="84" t="b">
        <v>0</v>
      </c>
      <c r="I759" s="84" t="b">
        <v>0</v>
      </c>
      <c r="J759" s="84" t="b">
        <v>0</v>
      </c>
      <c r="K759" s="84" t="b">
        <v>0</v>
      </c>
      <c r="L759" s="84" t="b">
        <v>0</v>
      </c>
    </row>
    <row r="760" spans="1:12" ht="15">
      <c r="A760" s="84" t="s">
        <v>3378</v>
      </c>
      <c r="B760" s="84" t="s">
        <v>3346</v>
      </c>
      <c r="C760" s="84">
        <v>2</v>
      </c>
      <c r="D760" s="123">
        <v>0.0035004502769352564</v>
      </c>
      <c r="E760" s="123">
        <v>2.0117818305481068</v>
      </c>
      <c r="F760" s="84" t="s">
        <v>1384</v>
      </c>
      <c r="G760" s="84" t="b">
        <v>0</v>
      </c>
      <c r="H760" s="84" t="b">
        <v>0</v>
      </c>
      <c r="I760" s="84" t="b">
        <v>0</v>
      </c>
      <c r="J760" s="84" t="b">
        <v>0</v>
      </c>
      <c r="K760" s="84" t="b">
        <v>0</v>
      </c>
      <c r="L760" s="84" t="b">
        <v>0</v>
      </c>
    </row>
    <row r="761" spans="1:12" ht="15">
      <c r="A761" s="84" t="s">
        <v>3346</v>
      </c>
      <c r="B761" s="84" t="s">
        <v>3502</v>
      </c>
      <c r="C761" s="84">
        <v>2</v>
      </c>
      <c r="D761" s="123">
        <v>0.0035004502769352564</v>
      </c>
      <c r="E761" s="123">
        <v>2.312811826212088</v>
      </c>
      <c r="F761" s="84" t="s">
        <v>1384</v>
      </c>
      <c r="G761" s="84" t="b">
        <v>0</v>
      </c>
      <c r="H761" s="84" t="b">
        <v>0</v>
      </c>
      <c r="I761" s="84" t="b">
        <v>0</v>
      </c>
      <c r="J761" s="84" t="b">
        <v>0</v>
      </c>
      <c r="K761" s="84" t="b">
        <v>0</v>
      </c>
      <c r="L761" s="84" t="b">
        <v>0</v>
      </c>
    </row>
    <row r="762" spans="1:12" ht="15">
      <c r="A762" s="84" t="s">
        <v>294</v>
      </c>
      <c r="B762" s="84" t="s">
        <v>3351</v>
      </c>
      <c r="C762" s="84">
        <v>2</v>
      </c>
      <c r="D762" s="123">
        <v>0.0035004502769352564</v>
      </c>
      <c r="E762" s="123">
        <v>2.2159018132040313</v>
      </c>
      <c r="F762" s="84" t="s">
        <v>1384</v>
      </c>
      <c r="G762" s="84" t="b">
        <v>0</v>
      </c>
      <c r="H762" s="84" t="b">
        <v>0</v>
      </c>
      <c r="I762" s="84" t="b">
        <v>0</v>
      </c>
      <c r="J762" s="84" t="b">
        <v>0</v>
      </c>
      <c r="K762" s="84" t="b">
        <v>0</v>
      </c>
      <c r="L762" s="84" t="b">
        <v>0</v>
      </c>
    </row>
    <row r="763" spans="1:12" ht="15">
      <c r="A763" s="84" t="s">
        <v>3351</v>
      </c>
      <c r="B763" s="84" t="s">
        <v>3284</v>
      </c>
      <c r="C763" s="84">
        <v>2</v>
      </c>
      <c r="D763" s="123">
        <v>0.0035004502769352564</v>
      </c>
      <c r="E763" s="123">
        <v>2.2159018132040313</v>
      </c>
      <c r="F763" s="84" t="s">
        <v>1384</v>
      </c>
      <c r="G763" s="84" t="b">
        <v>0</v>
      </c>
      <c r="H763" s="84" t="b">
        <v>0</v>
      </c>
      <c r="I763" s="84" t="b">
        <v>0</v>
      </c>
      <c r="J763" s="84" t="b">
        <v>0</v>
      </c>
      <c r="K763" s="84" t="b">
        <v>0</v>
      </c>
      <c r="L763" s="84" t="b">
        <v>0</v>
      </c>
    </row>
    <row r="764" spans="1:12" ht="15">
      <c r="A764" s="84" t="s">
        <v>3284</v>
      </c>
      <c r="B764" s="84" t="s">
        <v>3388</v>
      </c>
      <c r="C764" s="84">
        <v>2</v>
      </c>
      <c r="D764" s="123">
        <v>0.0035004502769352564</v>
      </c>
      <c r="E764" s="123">
        <v>2.2159018132040313</v>
      </c>
      <c r="F764" s="84" t="s">
        <v>1384</v>
      </c>
      <c r="G764" s="84" t="b">
        <v>0</v>
      </c>
      <c r="H764" s="84" t="b">
        <v>0</v>
      </c>
      <c r="I764" s="84" t="b">
        <v>0</v>
      </c>
      <c r="J764" s="84" t="b">
        <v>0</v>
      </c>
      <c r="K764" s="84" t="b">
        <v>0</v>
      </c>
      <c r="L764" s="84" t="b">
        <v>0</v>
      </c>
    </row>
    <row r="765" spans="1:12" ht="15">
      <c r="A765" s="84" t="s">
        <v>3388</v>
      </c>
      <c r="B765" s="84" t="s">
        <v>3389</v>
      </c>
      <c r="C765" s="84">
        <v>2</v>
      </c>
      <c r="D765" s="123">
        <v>0.0035004502769352564</v>
      </c>
      <c r="E765" s="123">
        <v>2.6138418218760693</v>
      </c>
      <c r="F765" s="84" t="s">
        <v>1384</v>
      </c>
      <c r="G765" s="84" t="b">
        <v>0</v>
      </c>
      <c r="H765" s="84" t="b">
        <v>0</v>
      </c>
      <c r="I765" s="84" t="b">
        <v>0</v>
      </c>
      <c r="J765" s="84" t="b">
        <v>0</v>
      </c>
      <c r="K765" s="84" t="b">
        <v>0</v>
      </c>
      <c r="L765" s="84" t="b">
        <v>0</v>
      </c>
    </row>
    <row r="766" spans="1:12" ht="15">
      <c r="A766" s="84" t="s">
        <v>3389</v>
      </c>
      <c r="B766" s="84" t="s">
        <v>3326</v>
      </c>
      <c r="C766" s="84">
        <v>2</v>
      </c>
      <c r="D766" s="123">
        <v>0.0035004502769352564</v>
      </c>
      <c r="E766" s="123">
        <v>2.6138418218760693</v>
      </c>
      <c r="F766" s="84" t="s">
        <v>1384</v>
      </c>
      <c r="G766" s="84" t="b">
        <v>0</v>
      </c>
      <c r="H766" s="84" t="b">
        <v>0</v>
      </c>
      <c r="I766" s="84" t="b">
        <v>0</v>
      </c>
      <c r="J766" s="84" t="b">
        <v>0</v>
      </c>
      <c r="K766" s="84" t="b">
        <v>0</v>
      </c>
      <c r="L766" s="84" t="b">
        <v>0</v>
      </c>
    </row>
    <row r="767" spans="1:12" ht="15">
      <c r="A767" s="84" t="s">
        <v>3326</v>
      </c>
      <c r="B767" s="84" t="s">
        <v>3290</v>
      </c>
      <c r="C767" s="84">
        <v>2</v>
      </c>
      <c r="D767" s="123">
        <v>0.0035004502769352564</v>
      </c>
      <c r="E767" s="123">
        <v>2.1367205671564067</v>
      </c>
      <c r="F767" s="84" t="s">
        <v>1384</v>
      </c>
      <c r="G767" s="84" t="b">
        <v>0</v>
      </c>
      <c r="H767" s="84" t="b">
        <v>0</v>
      </c>
      <c r="I767" s="84" t="b">
        <v>0</v>
      </c>
      <c r="J767" s="84" t="b">
        <v>0</v>
      </c>
      <c r="K767" s="84" t="b">
        <v>0</v>
      </c>
      <c r="L767" s="84" t="b">
        <v>0</v>
      </c>
    </row>
    <row r="768" spans="1:12" ht="15">
      <c r="A768" s="84" t="s">
        <v>3286</v>
      </c>
      <c r="B768" s="84" t="s">
        <v>3327</v>
      </c>
      <c r="C768" s="84">
        <v>2</v>
      </c>
      <c r="D768" s="123">
        <v>0.0035004502769352564</v>
      </c>
      <c r="E768" s="123">
        <v>2.0117818305481068</v>
      </c>
      <c r="F768" s="84" t="s">
        <v>1384</v>
      </c>
      <c r="G768" s="84" t="b">
        <v>0</v>
      </c>
      <c r="H768" s="84" t="b">
        <v>0</v>
      </c>
      <c r="I768" s="84" t="b">
        <v>0</v>
      </c>
      <c r="J768" s="84" t="b">
        <v>0</v>
      </c>
      <c r="K768" s="84" t="b">
        <v>0</v>
      </c>
      <c r="L768" s="84" t="b">
        <v>0</v>
      </c>
    </row>
    <row r="769" spans="1:12" ht="15">
      <c r="A769" s="84" t="s">
        <v>3327</v>
      </c>
      <c r="B769" s="84" t="s">
        <v>3352</v>
      </c>
      <c r="C769" s="84">
        <v>2</v>
      </c>
      <c r="D769" s="123">
        <v>0.0035004502769352564</v>
      </c>
      <c r="E769" s="123">
        <v>2.6138418218760693</v>
      </c>
      <c r="F769" s="84" t="s">
        <v>1384</v>
      </c>
      <c r="G769" s="84" t="b">
        <v>0</v>
      </c>
      <c r="H769" s="84" t="b">
        <v>0</v>
      </c>
      <c r="I769" s="84" t="b">
        <v>0</v>
      </c>
      <c r="J769" s="84" t="b">
        <v>0</v>
      </c>
      <c r="K769" s="84" t="b">
        <v>0</v>
      </c>
      <c r="L769" s="84" t="b">
        <v>0</v>
      </c>
    </row>
    <row r="770" spans="1:12" ht="15">
      <c r="A770" s="84" t="s">
        <v>3352</v>
      </c>
      <c r="B770" s="84" t="s">
        <v>3353</v>
      </c>
      <c r="C770" s="84">
        <v>2</v>
      </c>
      <c r="D770" s="123">
        <v>0.0035004502769352564</v>
      </c>
      <c r="E770" s="123">
        <v>2.6138418218760693</v>
      </c>
      <c r="F770" s="84" t="s">
        <v>1384</v>
      </c>
      <c r="G770" s="84" t="b">
        <v>0</v>
      </c>
      <c r="H770" s="84" t="b">
        <v>0</v>
      </c>
      <c r="I770" s="84" t="b">
        <v>0</v>
      </c>
      <c r="J770" s="84" t="b">
        <v>0</v>
      </c>
      <c r="K770" s="84" t="b">
        <v>0</v>
      </c>
      <c r="L770" s="84" t="b">
        <v>0</v>
      </c>
    </row>
    <row r="771" spans="1:12" ht="15">
      <c r="A771" s="84" t="s">
        <v>3353</v>
      </c>
      <c r="B771" s="84" t="s">
        <v>3313</v>
      </c>
      <c r="C771" s="84">
        <v>2</v>
      </c>
      <c r="D771" s="123">
        <v>0.0035004502769352564</v>
      </c>
      <c r="E771" s="123">
        <v>2.437750562820388</v>
      </c>
      <c r="F771" s="84" t="s">
        <v>1384</v>
      </c>
      <c r="G771" s="84" t="b">
        <v>0</v>
      </c>
      <c r="H771" s="84" t="b">
        <v>0</v>
      </c>
      <c r="I771" s="84" t="b">
        <v>0</v>
      </c>
      <c r="J771" s="84" t="b">
        <v>0</v>
      </c>
      <c r="K771" s="84" t="b">
        <v>0</v>
      </c>
      <c r="L771" s="84" t="b">
        <v>0</v>
      </c>
    </row>
    <row r="772" spans="1:12" ht="15">
      <c r="A772" s="84" t="s">
        <v>3313</v>
      </c>
      <c r="B772" s="84" t="s">
        <v>3283</v>
      </c>
      <c r="C772" s="84">
        <v>2</v>
      </c>
      <c r="D772" s="123">
        <v>0.0035004502769352564</v>
      </c>
      <c r="E772" s="123">
        <v>2.0398105541483504</v>
      </c>
      <c r="F772" s="84" t="s">
        <v>1384</v>
      </c>
      <c r="G772" s="84" t="b">
        <v>0</v>
      </c>
      <c r="H772" s="84" t="b">
        <v>0</v>
      </c>
      <c r="I772" s="84" t="b">
        <v>0</v>
      </c>
      <c r="J772" s="84" t="b">
        <v>0</v>
      </c>
      <c r="K772" s="84" t="b">
        <v>0</v>
      </c>
      <c r="L772" s="84" t="b">
        <v>0</v>
      </c>
    </row>
    <row r="773" spans="1:12" ht="15">
      <c r="A773" s="84" t="s">
        <v>3521</v>
      </c>
      <c r="B773" s="84" t="s">
        <v>2886</v>
      </c>
      <c r="C773" s="84">
        <v>2</v>
      </c>
      <c r="D773" s="123">
        <v>0.0035004502769352564</v>
      </c>
      <c r="E773" s="123">
        <v>2.0697737775257936</v>
      </c>
      <c r="F773" s="84" t="s">
        <v>1384</v>
      </c>
      <c r="G773" s="84" t="b">
        <v>0</v>
      </c>
      <c r="H773" s="84" t="b">
        <v>0</v>
      </c>
      <c r="I773" s="84" t="b">
        <v>0</v>
      </c>
      <c r="J773" s="84" t="b">
        <v>0</v>
      </c>
      <c r="K773" s="84" t="b">
        <v>0</v>
      </c>
      <c r="L773" s="84" t="b">
        <v>0</v>
      </c>
    </row>
    <row r="774" spans="1:12" ht="15">
      <c r="A774" s="84" t="s">
        <v>2886</v>
      </c>
      <c r="B774" s="84" t="s">
        <v>3522</v>
      </c>
      <c r="C774" s="84">
        <v>2</v>
      </c>
      <c r="D774" s="123">
        <v>0.0035004502769352564</v>
      </c>
      <c r="E774" s="123">
        <v>1.9606293081007256</v>
      </c>
      <c r="F774" s="84" t="s">
        <v>1384</v>
      </c>
      <c r="G774" s="84" t="b">
        <v>0</v>
      </c>
      <c r="H774" s="84" t="b">
        <v>0</v>
      </c>
      <c r="I774" s="84" t="b">
        <v>0</v>
      </c>
      <c r="J774" s="84" t="b">
        <v>0</v>
      </c>
      <c r="K774" s="84" t="b">
        <v>0</v>
      </c>
      <c r="L774" s="84" t="b">
        <v>0</v>
      </c>
    </row>
    <row r="775" spans="1:12" ht="15">
      <c r="A775" s="84" t="s">
        <v>3522</v>
      </c>
      <c r="B775" s="84" t="s">
        <v>3380</v>
      </c>
      <c r="C775" s="84">
        <v>2</v>
      </c>
      <c r="D775" s="123">
        <v>0.0035004502769352564</v>
      </c>
      <c r="E775" s="123">
        <v>2.437750562820388</v>
      </c>
      <c r="F775" s="84" t="s">
        <v>1384</v>
      </c>
      <c r="G775" s="84" t="b">
        <v>0</v>
      </c>
      <c r="H775" s="84" t="b">
        <v>0</v>
      </c>
      <c r="I775" s="84" t="b">
        <v>0</v>
      </c>
      <c r="J775" s="84" t="b">
        <v>0</v>
      </c>
      <c r="K775" s="84" t="b">
        <v>0</v>
      </c>
      <c r="L775" s="84" t="b">
        <v>0</v>
      </c>
    </row>
    <row r="776" spans="1:12" ht="15">
      <c r="A776" s="84" t="s">
        <v>3380</v>
      </c>
      <c r="B776" s="84" t="s">
        <v>2908</v>
      </c>
      <c r="C776" s="84">
        <v>2</v>
      </c>
      <c r="D776" s="123">
        <v>0.0035004502769352564</v>
      </c>
      <c r="E776" s="123">
        <v>2.437750562820388</v>
      </c>
      <c r="F776" s="84" t="s">
        <v>1384</v>
      </c>
      <c r="G776" s="84" t="b">
        <v>0</v>
      </c>
      <c r="H776" s="84" t="b">
        <v>0</v>
      </c>
      <c r="I776" s="84" t="b">
        <v>0</v>
      </c>
      <c r="J776" s="84" t="b">
        <v>0</v>
      </c>
      <c r="K776" s="84" t="b">
        <v>0</v>
      </c>
      <c r="L776" s="84" t="b">
        <v>0</v>
      </c>
    </row>
    <row r="777" spans="1:12" ht="15">
      <c r="A777" s="84" t="s">
        <v>2908</v>
      </c>
      <c r="B777" s="84" t="s">
        <v>3298</v>
      </c>
      <c r="C777" s="84">
        <v>2</v>
      </c>
      <c r="D777" s="123">
        <v>0.0035004502769352564</v>
      </c>
      <c r="E777" s="123">
        <v>2.437750562820388</v>
      </c>
      <c r="F777" s="84" t="s">
        <v>1384</v>
      </c>
      <c r="G777" s="84" t="b">
        <v>0</v>
      </c>
      <c r="H777" s="84" t="b">
        <v>0</v>
      </c>
      <c r="I777" s="84" t="b">
        <v>0</v>
      </c>
      <c r="J777" s="84" t="b">
        <v>1</v>
      </c>
      <c r="K777" s="84" t="b">
        <v>0</v>
      </c>
      <c r="L777" s="84" t="b">
        <v>0</v>
      </c>
    </row>
    <row r="778" spans="1:12" ht="15">
      <c r="A778" s="84" t="s">
        <v>3298</v>
      </c>
      <c r="B778" s="84" t="s">
        <v>3523</v>
      </c>
      <c r="C778" s="84">
        <v>2</v>
      </c>
      <c r="D778" s="123">
        <v>0.0035004502769352564</v>
      </c>
      <c r="E778" s="123">
        <v>2.437750562820388</v>
      </c>
      <c r="F778" s="84" t="s">
        <v>1384</v>
      </c>
      <c r="G778" s="84" t="b">
        <v>1</v>
      </c>
      <c r="H778" s="84" t="b">
        <v>0</v>
      </c>
      <c r="I778" s="84" t="b">
        <v>0</v>
      </c>
      <c r="J778" s="84" t="b">
        <v>0</v>
      </c>
      <c r="K778" s="84" t="b">
        <v>0</v>
      </c>
      <c r="L778" s="84" t="b">
        <v>0</v>
      </c>
    </row>
    <row r="779" spans="1:12" ht="15">
      <c r="A779" s="84" t="s">
        <v>3523</v>
      </c>
      <c r="B779" s="84" t="s">
        <v>2886</v>
      </c>
      <c r="C779" s="84">
        <v>2</v>
      </c>
      <c r="D779" s="123">
        <v>0.0035004502769352564</v>
      </c>
      <c r="E779" s="123">
        <v>2.0697737775257936</v>
      </c>
      <c r="F779" s="84" t="s">
        <v>1384</v>
      </c>
      <c r="G779" s="84" t="b">
        <v>0</v>
      </c>
      <c r="H779" s="84" t="b">
        <v>0</v>
      </c>
      <c r="I779" s="84" t="b">
        <v>0</v>
      </c>
      <c r="J779" s="84" t="b">
        <v>0</v>
      </c>
      <c r="K779" s="84" t="b">
        <v>0</v>
      </c>
      <c r="L779" s="84" t="b">
        <v>0</v>
      </c>
    </row>
    <row r="780" spans="1:12" ht="15">
      <c r="A780" s="84" t="s">
        <v>2886</v>
      </c>
      <c r="B780" s="84" t="s">
        <v>303</v>
      </c>
      <c r="C780" s="84">
        <v>2</v>
      </c>
      <c r="D780" s="123">
        <v>0.0035004502769352564</v>
      </c>
      <c r="E780" s="123">
        <v>1.4165612637504499</v>
      </c>
      <c r="F780" s="84" t="s">
        <v>1384</v>
      </c>
      <c r="G780" s="84" t="b">
        <v>0</v>
      </c>
      <c r="H780" s="84" t="b">
        <v>0</v>
      </c>
      <c r="I780" s="84" t="b">
        <v>0</v>
      </c>
      <c r="J780" s="84" t="b">
        <v>0</v>
      </c>
      <c r="K780" s="84" t="b">
        <v>0</v>
      </c>
      <c r="L780" s="84" t="b">
        <v>0</v>
      </c>
    </row>
    <row r="781" spans="1:12" ht="15">
      <c r="A781" s="84" t="s">
        <v>3348</v>
      </c>
      <c r="B781" s="84" t="s">
        <v>3516</v>
      </c>
      <c r="C781" s="84">
        <v>2</v>
      </c>
      <c r="D781" s="123">
        <v>0.0035004502769352564</v>
      </c>
      <c r="E781" s="123">
        <v>2.437750562820388</v>
      </c>
      <c r="F781" s="84" t="s">
        <v>1384</v>
      </c>
      <c r="G781" s="84" t="b">
        <v>0</v>
      </c>
      <c r="H781" s="84" t="b">
        <v>0</v>
      </c>
      <c r="I781" s="84" t="b">
        <v>0</v>
      </c>
      <c r="J781" s="84" t="b">
        <v>0</v>
      </c>
      <c r="K781" s="84" t="b">
        <v>0</v>
      </c>
      <c r="L781" s="84" t="b">
        <v>0</v>
      </c>
    </row>
    <row r="782" spans="1:12" ht="15">
      <c r="A782" s="84" t="s">
        <v>3516</v>
      </c>
      <c r="B782" s="84" t="s">
        <v>3381</v>
      </c>
      <c r="C782" s="84">
        <v>2</v>
      </c>
      <c r="D782" s="123">
        <v>0.0035004502769352564</v>
      </c>
      <c r="E782" s="123">
        <v>2.6138418218760693</v>
      </c>
      <c r="F782" s="84" t="s">
        <v>1384</v>
      </c>
      <c r="G782" s="84" t="b">
        <v>0</v>
      </c>
      <c r="H782" s="84" t="b">
        <v>0</v>
      </c>
      <c r="I782" s="84" t="b">
        <v>0</v>
      </c>
      <c r="J782" s="84" t="b">
        <v>0</v>
      </c>
      <c r="K782" s="84" t="b">
        <v>0</v>
      </c>
      <c r="L782" s="84" t="b">
        <v>0</v>
      </c>
    </row>
    <row r="783" spans="1:12" ht="15">
      <c r="A783" s="84" t="s">
        <v>3381</v>
      </c>
      <c r="B783" s="84" t="s">
        <v>3517</v>
      </c>
      <c r="C783" s="84">
        <v>2</v>
      </c>
      <c r="D783" s="123">
        <v>0.0035004502769352564</v>
      </c>
      <c r="E783" s="123">
        <v>2.6138418218760693</v>
      </c>
      <c r="F783" s="84" t="s">
        <v>1384</v>
      </c>
      <c r="G783" s="84" t="b">
        <v>0</v>
      </c>
      <c r="H783" s="84" t="b">
        <v>0</v>
      </c>
      <c r="I783" s="84" t="b">
        <v>0</v>
      </c>
      <c r="J783" s="84" t="b">
        <v>0</v>
      </c>
      <c r="K783" s="84" t="b">
        <v>0</v>
      </c>
      <c r="L783" s="84" t="b">
        <v>0</v>
      </c>
    </row>
    <row r="784" spans="1:12" ht="15">
      <c r="A784" s="84" t="s">
        <v>3517</v>
      </c>
      <c r="B784" s="84" t="s">
        <v>2885</v>
      </c>
      <c r="C784" s="84">
        <v>2</v>
      </c>
      <c r="D784" s="123">
        <v>0.0035004502769352564</v>
      </c>
      <c r="E784" s="123">
        <v>1.9148718175400503</v>
      </c>
      <c r="F784" s="84" t="s">
        <v>1384</v>
      </c>
      <c r="G784" s="84" t="b">
        <v>0</v>
      </c>
      <c r="H784" s="84" t="b">
        <v>0</v>
      </c>
      <c r="I784" s="84" t="b">
        <v>0</v>
      </c>
      <c r="J784" s="84" t="b">
        <v>0</v>
      </c>
      <c r="K784" s="84" t="b">
        <v>0</v>
      </c>
      <c r="L784" s="84" t="b">
        <v>0</v>
      </c>
    </row>
    <row r="785" spans="1:12" ht="15">
      <c r="A785" s="84" t="s">
        <v>2885</v>
      </c>
      <c r="B785" s="84" t="s">
        <v>3518</v>
      </c>
      <c r="C785" s="84">
        <v>2</v>
      </c>
      <c r="D785" s="123">
        <v>0.0035004502769352564</v>
      </c>
      <c r="E785" s="123">
        <v>1.9148718175400503</v>
      </c>
      <c r="F785" s="84" t="s">
        <v>1384</v>
      </c>
      <c r="G785" s="84" t="b">
        <v>0</v>
      </c>
      <c r="H785" s="84" t="b">
        <v>0</v>
      </c>
      <c r="I785" s="84" t="b">
        <v>0</v>
      </c>
      <c r="J785" s="84" t="b">
        <v>0</v>
      </c>
      <c r="K785" s="84" t="b">
        <v>0</v>
      </c>
      <c r="L785" s="84" t="b">
        <v>0</v>
      </c>
    </row>
    <row r="786" spans="1:12" ht="15">
      <c r="A786" s="84" t="s">
        <v>3518</v>
      </c>
      <c r="B786" s="84" t="s">
        <v>3285</v>
      </c>
      <c r="C786" s="84">
        <v>2</v>
      </c>
      <c r="D786" s="123">
        <v>0.0035004502769352564</v>
      </c>
      <c r="E786" s="123">
        <v>2.2159018132040313</v>
      </c>
      <c r="F786" s="84" t="s">
        <v>1384</v>
      </c>
      <c r="G786" s="84" t="b">
        <v>0</v>
      </c>
      <c r="H786" s="84" t="b">
        <v>0</v>
      </c>
      <c r="I786" s="84" t="b">
        <v>0</v>
      </c>
      <c r="J786" s="84" t="b">
        <v>0</v>
      </c>
      <c r="K786" s="84" t="b">
        <v>0</v>
      </c>
      <c r="L786" s="84" t="b">
        <v>0</v>
      </c>
    </row>
    <row r="787" spans="1:12" ht="15">
      <c r="A787" s="84" t="s">
        <v>3285</v>
      </c>
      <c r="B787" s="84" t="s">
        <v>3382</v>
      </c>
      <c r="C787" s="84">
        <v>2</v>
      </c>
      <c r="D787" s="123">
        <v>0.0035004502769352564</v>
      </c>
      <c r="E787" s="123">
        <v>2.0398105541483504</v>
      </c>
      <c r="F787" s="84" t="s">
        <v>1384</v>
      </c>
      <c r="G787" s="84" t="b">
        <v>0</v>
      </c>
      <c r="H787" s="84" t="b">
        <v>0</v>
      </c>
      <c r="I787" s="84" t="b">
        <v>0</v>
      </c>
      <c r="J787" s="84" t="b">
        <v>0</v>
      </c>
      <c r="K787" s="84" t="b">
        <v>0</v>
      </c>
      <c r="L787" s="84" t="b">
        <v>0</v>
      </c>
    </row>
    <row r="788" spans="1:12" ht="15">
      <c r="A788" s="84" t="s">
        <v>3383</v>
      </c>
      <c r="B788" s="84" t="s">
        <v>3441</v>
      </c>
      <c r="C788" s="84">
        <v>2</v>
      </c>
      <c r="D788" s="123">
        <v>0.0035004502769352564</v>
      </c>
      <c r="E788" s="123">
        <v>2.437750562820388</v>
      </c>
      <c r="F788" s="84" t="s">
        <v>1384</v>
      </c>
      <c r="G788" s="84" t="b">
        <v>0</v>
      </c>
      <c r="H788" s="84" t="b">
        <v>0</v>
      </c>
      <c r="I788" s="84" t="b">
        <v>0</v>
      </c>
      <c r="J788" s="84" t="b">
        <v>0</v>
      </c>
      <c r="K788" s="84" t="b">
        <v>0</v>
      </c>
      <c r="L788" s="84" t="b">
        <v>0</v>
      </c>
    </row>
    <row r="789" spans="1:12" ht="15">
      <c r="A789" s="84" t="s">
        <v>3441</v>
      </c>
      <c r="B789" s="84" t="s">
        <v>3519</v>
      </c>
      <c r="C789" s="84">
        <v>2</v>
      </c>
      <c r="D789" s="123">
        <v>0.0035004502769352564</v>
      </c>
      <c r="E789" s="123">
        <v>2.6138418218760693</v>
      </c>
      <c r="F789" s="84" t="s">
        <v>1384</v>
      </c>
      <c r="G789" s="84" t="b">
        <v>0</v>
      </c>
      <c r="H789" s="84" t="b">
        <v>0</v>
      </c>
      <c r="I789" s="84" t="b">
        <v>0</v>
      </c>
      <c r="J789" s="84" t="b">
        <v>0</v>
      </c>
      <c r="K789" s="84" t="b">
        <v>0</v>
      </c>
      <c r="L789" s="84" t="b">
        <v>0</v>
      </c>
    </row>
    <row r="790" spans="1:12" ht="15">
      <c r="A790" s="84" t="s">
        <v>3519</v>
      </c>
      <c r="B790" s="84" t="s">
        <v>3347</v>
      </c>
      <c r="C790" s="84">
        <v>2</v>
      </c>
      <c r="D790" s="123">
        <v>0.0035004502769352564</v>
      </c>
      <c r="E790" s="123">
        <v>2.2159018132040313</v>
      </c>
      <c r="F790" s="84" t="s">
        <v>1384</v>
      </c>
      <c r="G790" s="84" t="b">
        <v>0</v>
      </c>
      <c r="H790" s="84" t="b">
        <v>0</v>
      </c>
      <c r="I790" s="84" t="b">
        <v>0</v>
      </c>
      <c r="J790" s="84" t="b">
        <v>1</v>
      </c>
      <c r="K790" s="84" t="b">
        <v>0</v>
      </c>
      <c r="L790" s="84" t="b">
        <v>0</v>
      </c>
    </row>
    <row r="791" spans="1:12" ht="15">
      <c r="A791" s="84" t="s">
        <v>301</v>
      </c>
      <c r="B791" s="84" t="s">
        <v>3307</v>
      </c>
      <c r="C791" s="84">
        <v>2</v>
      </c>
      <c r="D791" s="123">
        <v>0.0035004502769352564</v>
      </c>
      <c r="E791" s="123">
        <v>2.312811826212088</v>
      </c>
      <c r="F791" s="84" t="s">
        <v>1384</v>
      </c>
      <c r="G791" s="84" t="b">
        <v>0</v>
      </c>
      <c r="H791" s="84" t="b">
        <v>0</v>
      </c>
      <c r="I791" s="84" t="b">
        <v>0</v>
      </c>
      <c r="J791" s="84" t="b">
        <v>0</v>
      </c>
      <c r="K791" s="84" t="b">
        <v>0</v>
      </c>
      <c r="L791" s="84" t="b">
        <v>0</v>
      </c>
    </row>
    <row r="792" spans="1:12" ht="15">
      <c r="A792" s="84" t="s">
        <v>3322</v>
      </c>
      <c r="B792" s="84" t="s">
        <v>3297</v>
      </c>
      <c r="C792" s="84">
        <v>2</v>
      </c>
      <c r="D792" s="123">
        <v>0.0035004502769352564</v>
      </c>
      <c r="E792" s="123">
        <v>1.6595993124367443</v>
      </c>
      <c r="F792" s="84" t="s">
        <v>1384</v>
      </c>
      <c r="G792" s="84" t="b">
        <v>0</v>
      </c>
      <c r="H792" s="84" t="b">
        <v>0</v>
      </c>
      <c r="I792" s="84" t="b">
        <v>0</v>
      </c>
      <c r="J792" s="84" t="b">
        <v>0</v>
      </c>
      <c r="K792" s="84" t="b">
        <v>0</v>
      </c>
      <c r="L792" s="84" t="b">
        <v>0</v>
      </c>
    </row>
    <row r="793" spans="1:12" ht="15">
      <c r="A793" s="84" t="s">
        <v>2882</v>
      </c>
      <c r="B793" s="84" t="s">
        <v>3330</v>
      </c>
      <c r="C793" s="84">
        <v>2</v>
      </c>
      <c r="D793" s="123">
        <v>0.0035004502769352564</v>
      </c>
      <c r="E793" s="123">
        <v>2.2159018132040313</v>
      </c>
      <c r="F793" s="84" t="s">
        <v>1384</v>
      </c>
      <c r="G793" s="84" t="b">
        <v>0</v>
      </c>
      <c r="H793" s="84" t="b">
        <v>0</v>
      </c>
      <c r="I793" s="84" t="b">
        <v>0</v>
      </c>
      <c r="J793" s="84" t="b">
        <v>0</v>
      </c>
      <c r="K793" s="84" t="b">
        <v>0</v>
      </c>
      <c r="L793" s="84" t="b">
        <v>0</v>
      </c>
    </row>
    <row r="794" spans="1:12" ht="15">
      <c r="A794" s="84" t="s">
        <v>3330</v>
      </c>
      <c r="B794" s="84" t="s">
        <v>2885</v>
      </c>
      <c r="C794" s="84">
        <v>2</v>
      </c>
      <c r="D794" s="123">
        <v>0.0035004502769352564</v>
      </c>
      <c r="E794" s="123">
        <v>1.9148718175400503</v>
      </c>
      <c r="F794" s="84" t="s">
        <v>1384</v>
      </c>
      <c r="G794" s="84" t="b">
        <v>0</v>
      </c>
      <c r="H794" s="84" t="b">
        <v>0</v>
      </c>
      <c r="I794" s="84" t="b">
        <v>0</v>
      </c>
      <c r="J794" s="84" t="b">
        <v>0</v>
      </c>
      <c r="K794" s="84" t="b">
        <v>0</v>
      </c>
      <c r="L794" s="84" t="b">
        <v>0</v>
      </c>
    </row>
    <row r="795" spans="1:12" ht="15">
      <c r="A795" s="84" t="s">
        <v>2885</v>
      </c>
      <c r="B795" s="84" t="s">
        <v>3476</v>
      </c>
      <c r="C795" s="84">
        <v>2</v>
      </c>
      <c r="D795" s="123">
        <v>0.0035004502769352564</v>
      </c>
      <c r="E795" s="123">
        <v>1.9148718175400503</v>
      </c>
      <c r="F795" s="84" t="s">
        <v>1384</v>
      </c>
      <c r="G795" s="84" t="b">
        <v>0</v>
      </c>
      <c r="H795" s="84" t="b">
        <v>0</v>
      </c>
      <c r="I795" s="84" t="b">
        <v>0</v>
      </c>
      <c r="J795" s="84" t="b">
        <v>0</v>
      </c>
      <c r="K795" s="84" t="b">
        <v>0</v>
      </c>
      <c r="L795" s="84" t="b">
        <v>0</v>
      </c>
    </row>
    <row r="796" spans="1:12" ht="15">
      <c r="A796" s="84" t="s">
        <v>3476</v>
      </c>
      <c r="B796" s="84" t="s">
        <v>3477</v>
      </c>
      <c r="C796" s="84">
        <v>2</v>
      </c>
      <c r="D796" s="123">
        <v>0.0035004502769352564</v>
      </c>
      <c r="E796" s="123">
        <v>2.6138418218760693</v>
      </c>
      <c r="F796" s="84" t="s">
        <v>1384</v>
      </c>
      <c r="G796" s="84" t="b">
        <v>0</v>
      </c>
      <c r="H796" s="84" t="b">
        <v>0</v>
      </c>
      <c r="I796" s="84" t="b">
        <v>0</v>
      </c>
      <c r="J796" s="84" t="b">
        <v>0</v>
      </c>
      <c r="K796" s="84" t="b">
        <v>0</v>
      </c>
      <c r="L796" s="84" t="b">
        <v>0</v>
      </c>
    </row>
    <row r="797" spans="1:12" ht="15">
      <c r="A797" s="84" t="s">
        <v>3477</v>
      </c>
      <c r="B797" s="84" t="s">
        <v>3478</v>
      </c>
      <c r="C797" s="84">
        <v>2</v>
      </c>
      <c r="D797" s="123">
        <v>0.0035004502769352564</v>
      </c>
      <c r="E797" s="123">
        <v>2.6138418218760693</v>
      </c>
      <c r="F797" s="84" t="s">
        <v>1384</v>
      </c>
      <c r="G797" s="84" t="b">
        <v>0</v>
      </c>
      <c r="H797" s="84" t="b">
        <v>0</v>
      </c>
      <c r="I797" s="84" t="b">
        <v>0</v>
      </c>
      <c r="J797" s="84" t="b">
        <v>0</v>
      </c>
      <c r="K797" s="84" t="b">
        <v>0</v>
      </c>
      <c r="L797" s="84" t="b">
        <v>0</v>
      </c>
    </row>
    <row r="798" spans="1:12" ht="15">
      <c r="A798" s="84" t="s">
        <v>3478</v>
      </c>
      <c r="B798" s="84" t="s">
        <v>292</v>
      </c>
      <c r="C798" s="84">
        <v>2</v>
      </c>
      <c r="D798" s="123">
        <v>0.0035004502769352564</v>
      </c>
      <c r="E798" s="123">
        <v>1.242773959604333</v>
      </c>
      <c r="F798" s="84" t="s">
        <v>1384</v>
      </c>
      <c r="G798" s="84" t="b">
        <v>0</v>
      </c>
      <c r="H798" s="84" t="b">
        <v>0</v>
      </c>
      <c r="I798" s="84" t="b">
        <v>0</v>
      </c>
      <c r="J798" s="84" t="b">
        <v>0</v>
      </c>
      <c r="K798" s="84" t="b">
        <v>0</v>
      </c>
      <c r="L798" s="84" t="b">
        <v>0</v>
      </c>
    </row>
    <row r="799" spans="1:12" ht="15">
      <c r="A799" s="84" t="s">
        <v>292</v>
      </c>
      <c r="B799" s="84" t="s">
        <v>3409</v>
      </c>
      <c r="C799" s="84">
        <v>2</v>
      </c>
      <c r="D799" s="123">
        <v>0.0035004502769352564</v>
      </c>
      <c r="E799" s="123">
        <v>1.437750562820388</v>
      </c>
      <c r="F799" s="84" t="s">
        <v>1384</v>
      </c>
      <c r="G799" s="84" t="b">
        <v>0</v>
      </c>
      <c r="H799" s="84" t="b">
        <v>0</v>
      </c>
      <c r="I799" s="84" t="b">
        <v>0</v>
      </c>
      <c r="J799" s="84" t="b">
        <v>0</v>
      </c>
      <c r="K799" s="84" t="b">
        <v>0</v>
      </c>
      <c r="L799" s="84" t="b">
        <v>0</v>
      </c>
    </row>
    <row r="800" spans="1:12" ht="15">
      <c r="A800" s="84" t="s">
        <v>2886</v>
      </c>
      <c r="B800" s="84" t="s">
        <v>3315</v>
      </c>
      <c r="C800" s="84">
        <v>2</v>
      </c>
      <c r="D800" s="123">
        <v>0.0035004502769352564</v>
      </c>
      <c r="E800" s="123">
        <v>1.7845380490450442</v>
      </c>
      <c r="F800" s="84" t="s">
        <v>1384</v>
      </c>
      <c r="G800" s="84" t="b">
        <v>0</v>
      </c>
      <c r="H800" s="84" t="b">
        <v>0</v>
      </c>
      <c r="I800" s="84" t="b">
        <v>0</v>
      </c>
      <c r="J800" s="84" t="b">
        <v>0</v>
      </c>
      <c r="K800" s="84" t="b">
        <v>0</v>
      </c>
      <c r="L800" s="84" t="b">
        <v>0</v>
      </c>
    </row>
    <row r="801" spans="1:12" ht="15">
      <c r="A801" s="84" t="s">
        <v>3331</v>
      </c>
      <c r="B801" s="84" t="s">
        <v>3346</v>
      </c>
      <c r="C801" s="84">
        <v>2</v>
      </c>
      <c r="D801" s="123">
        <v>0.0035004502769352564</v>
      </c>
      <c r="E801" s="123">
        <v>2.312811826212088</v>
      </c>
      <c r="F801" s="84" t="s">
        <v>1384</v>
      </c>
      <c r="G801" s="84" t="b">
        <v>0</v>
      </c>
      <c r="H801" s="84" t="b">
        <v>0</v>
      </c>
      <c r="I801" s="84" t="b">
        <v>0</v>
      </c>
      <c r="J801" s="84" t="b">
        <v>0</v>
      </c>
      <c r="K801" s="84" t="b">
        <v>0</v>
      </c>
      <c r="L801" s="84" t="b">
        <v>0</v>
      </c>
    </row>
    <row r="802" spans="1:12" ht="15">
      <c r="A802" s="84" t="s">
        <v>3346</v>
      </c>
      <c r="B802" s="84" t="s">
        <v>3459</v>
      </c>
      <c r="C802" s="84">
        <v>2</v>
      </c>
      <c r="D802" s="123">
        <v>0.0035004502769352564</v>
      </c>
      <c r="E802" s="123">
        <v>2.312811826212088</v>
      </c>
      <c r="F802" s="84" t="s">
        <v>1384</v>
      </c>
      <c r="G802" s="84" t="b">
        <v>0</v>
      </c>
      <c r="H802" s="84" t="b">
        <v>0</v>
      </c>
      <c r="I802" s="84" t="b">
        <v>0</v>
      </c>
      <c r="J802" s="84" t="b">
        <v>0</v>
      </c>
      <c r="K802" s="84" t="b">
        <v>0</v>
      </c>
      <c r="L802" s="84" t="b">
        <v>0</v>
      </c>
    </row>
    <row r="803" spans="1:12" ht="15">
      <c r="A803" s="84" t="s">
        <v>3459</v>
      </c>
      <c r="B803" s="84" t="s">
        <v>3359</v>
      </c>
      <c r="C803" s="84">
        <v>2</v>
      </c>
      <c r="D803" s="123">
        <v>0.0035004502769352564</v>
      </c>
      <c r="E803" s="123">
        <v>2.6138418218760693</v>
      </c>
      <c r="F803" s="84" t="s">
        <v>1384</v>
      </c>
      <c r="G803" s="84" t="b">
        <v>0</v>
      </c>
      <c r="H803" s="84" t="b">
        <v>0</v>
      </c>
      <c r="I803" s="84" t="b">
        <v>0</v>
      </c>
      <c r="J803" s="84" t="b">
        <v>0</v>
      </c>
      <c r="K803" s="84" t="b">
        <v>0</v>
      </c>
      <c r="L803" s="84" t="b">
        <v>0</v>
      </c>
    </row>
    <row r="804" spans="1:12" ht="15">
      <c r="A804" s="84" t="s">
        <v>3359</v>
      </c>
      <c r="B804" s="84" t="s">
        <v>3460</v>
      </c>
      <c r="C804" s="84">
        <v>2</v>
      </c>
      <c r="D804" s="123">
        <v>0.0035004502769352564</v>
      </c>
      <c r="E804" s="123">
        <v>2.6138418218760693</v>
      </c>
      <c r="F804" s="84" t="s">
        <v>1384</v>
      </c>
      <c r="G804" s="84" t="b">
        <v>0</v>
      </c>
      <c r="H804" s="84" t="b">
        <v>0</v>
      </c>
      <c r="I804" s="84" t="b">
        <v>0</v>
      </c>
      <c r="J804" s="84" t="b">
        <v>0</v>
      </c>
      <c r="K804" s="84" t="b">
        <v>0</v>
      </c>
      <c r="L804" s="84" t="b">
        <v>0</v>
      </c>
    </row>
    <row r="805" spans="1:12" ht="15">
      <c r="A805" s="84" t="s">
        <v>3460</v>
      </c>
      <c r="B805" s="84" t="s">
        <v>292</v>
      </c>
      <c r="C805" s="84">
        <v>2</v>
      </c>
      <c r="D805" s="123">
        <v>0.0035004502769352564</v>
      </c>
      <c r="E805" s="123">
        <v>1.242773959604333</v>
      </c>
      <c r="F805" s="84" t="s">
        <v>1384</v>
      </c>
      <c r="G805" s="84" t="b">
        <v>0</v>
      </c>
      <c r="H805" s="84" t="b">
        <v>0</v>
      </c>
      <c r="I805" s="84" t="b">
        <v>0</v>
      </c>
      <c r="J805" s="84" t="b">
        <v>0</v>
      </c>
      <c r="K805" s="84" t="b">
        <v>0</v>
      </c>
      <c r="L805" s="84" t="b">
        <v>0</v>
      </c>
    </row>
    <row r="806" spans="1:12" ht="15">
      <c r="A806" s="84" t="s">
        <v>304</v>
      </c>
      <c r="B806" s="84" t="s">
        <v>305</v>
      </c>
      <c r="C806" s="84">
        <v>2</v>
      </c>
      <c r="D806" s="123">
        <v>0.0035004502769352564</v>
      </c>
      <c r="E806" s="123">
        <v>1.9148718175400503</v>
      </c>
      <c r="F806" s="84" t="s">
        <v>1384</v>
      </c>
      <c r="G806" s="84" t="b">
        <v>0</v>
      </c>
      <c r="H806" s="84" t="b">
        <v>0</v>
      </c>
      <c r="I806" s="84" t="b">
        <v>0</v>
      </c>
      <c r="J806" s="84" t="b">
        <v>0</v>
      </c>
      <c r="K806" s="84" t="b">
        <v>0</v>
      </c>
      <c r="L806" s="84" t="b">
        <v>0</v>
      </c>
    </row>
    <row r="807" spans="1:12" ht="15">
      <c r="A807" s="84" t="s">
        <v>308</v>
      </c>
      <c r="B807" s="84" t="s">
        <v>3366</v>
      </c>
      <c r="C807" s="84">
        <v>2</v>
      </c>
      <c r="D807" s="123">
        <v>0.0035004502769352564</v>
      </c>
      <c r="E807" s="123">
        <v>1.8936825184701123</v>
      </c>
      <c r="F807" s="84" t="s">
        <v>1384</v>
      </c>
      <c r="G807" s="84" t="b">
        <v>0</v>
      </c>
      <c r="H807" s="84" t="b">
        <v>0</v>
      </c>
      <c r="I807" s="84" t="b">
        <v>0</v>
      </c>
      <c r="J807" s="84" t="b">
        <v>0</v>
      </c>
      <c r="K807" s="84" t="b">
        <v>0</v>
      </c>
      <c r="L807" s="84" t="b">
        <v>0</v>
      </c>
    </row>
    <row r="808" spans="1:12" ht="15">
      <c r="A808" s="84" t="s">
        <v>308</v>
      </c>
      <c r="B808" s="84" t="s">
        <v>2887</v>
      </c>
      <c r="C808" s="84">
        <v>2</v>
      </c>
      <c r="D808" s="123">
        <v>0.0035004502769352564</v>
      </c>
      <c r="E808" s="123">
        <v>1.525705733175518</v>
      </c>
      <c r="F808" s="84" t="s">
        <v>1384</v>
      </c>
      <c r="G808" s="84" t="b">
        <v>0</v>
      </c>
      <c r="H808" s="84" t="b">
        <v>0</v>
      </c>
      <c r="I808" s="84" t="b">
        <v>0</v>
      </c>
      <c r="J808" s="84" t="b">
        <v>0</v>
      </c>
      <c r="K808" s="84" t="b">
        <v>0</v>
      </c>
      <c r="L808" s="84" t="b">
        <v>0</v>
      </c>
    </row>
    <row r="809" spans="1:12" ht="15">
      <c r="A809" s="84" t="s">
        <v>2891</v>
      </c>
      <c r="B809" s="84" t="s">
        <v>2876</v>
      </c>
      <c r="C809" s="84">
        <v>2</v>
      </c>
      <c r="D809" s="123">
        <v>0.0035004502769352564</v>
      </c>
      <c r="E809" s="123">
        <v>1.7387805584843692</v>
      </c>
      <c r="F809" s="84" t="s">
        <v>1384</v>
      </c>
      <c r="G809" s="84" t="b">
        <v>0</v>
      </c>
      <c r="H809" s="84" t="b">
        <v>0</v>
      </c>
      <c r="I809" s="84" t="b">
        <v>0</v>
      </c>
      <c r="J809" s="84" t="b">
        <v>0</v>
      </c>
      <c r="K809" s="84" t="b">
        <v>0</v>
      </c>
      <c r="L809" s="84" t="b">
        <v>0</v>
      </c>
    </row>
    <row r="810" spans="1:12" ht="15">
      <c r="A810" s="84" t="s">
        <v>2876</v>
      </c>
      <c r="B810" s="84" t="s">
        <v>2893</v>
      </c>
      <c r="C810" s="84">
        <v>2</v>
      </c>
      <c r="D810" s="123">
        <v>0.0035004502769352564</v>
      </c>
      <c r="E810" s="123">
        <v>1.9148718175400503</v>
      </c>
      <c r="F810" s="84" t="s">
        <v>1384</v>
      </c>
      <c r="G810" s="84" t="b">
        <v>0</v>
      </c>
      <c r="H810" s="84" t="b">
        <v>0</v>
      </c>
      <c r="I810" s="84" t="b">
        <v>0</v>
      </c>
      <c r="J810" s="84" t="b">
        <v>0</v>
      </c>
      <c r="K810" s="84" t="b">
        <v>0</v>
      </c>
      <c r="L810" s="84" t="b">
        <v>0</v>
      </c>
    </row>
    <row r="811" spans="1:12" ht="15">
      <c r="A811" s="84" t="s">
        <v>2893</v>
      </c>
      <c r="B811" s="84" t="s">
        <v>3282</v>
      </c>
      <c r="C811" s="84">
        <v>2</v>
      </c>
      <c r="D811" s="123">
        <v>0.0035004502769352564</v>
      </c>
      <c r="E811" s="123">
        <v>2.437750562820388</v>
      </c>
      <c r="F811" s="84" t="s">
        <v>1384</v>
      </c>
      <c r="G811" s="84" t="b">
        <v>0</v>
      </c>
      <c r="H811" s="84" t="b">
        <v>0</v>
      </c>
      <c r="I811" s="84" t="b">
        <v>0</v>
      </c>
      <c r="J811" s="84" t="b">
        <v>0</v>
      </c>
      <c r="K811" s="84" t="b">
        <v>0</v>
      </c>
      <c r="L811" s="84" t="b">
        <v>0</v>
      </c>
    </row>
    <row r="812" spans="1:12" ht="15">
      <c r="A812" s="84" t="s">
        <v>2892</v>
      </c>
      <c r="B812" s="84" t="s">
        <v>292</v>
      </c>
      <c r="C812" s="84">
        <v>2</v>
      </c>
      <c r="D812" s="123">
        <v>0.0035004502769352564</v>
      </c>
      <c r="E812" s="123">
        <v>0.9417439639403518</v>
      </c>
      <c r="F812" s="84" t="s">
        <v>1384</v>
      </c>
      <c r="G812" s="84" t="b">
        <v>0</v>
      </c>
      <c r="H812" s="84" t="b">
        <v>0</v>
      </c>
      <c r="I812" s="84" t="b">
        <v>0</v>
      </c>
      <c r="J812" s="84" t="b">
        <v>0</v>
      </c>
      <c r="K812" s="84" t="b">
        <v>0</v>
      </c>
      <c r="L812" s="84" t="b">
        <v>0</v>
      </c>
    </row>
    <row r="813" spans="1:12" ht="15">
      <c r="A813" s="84" t="s">
        <v>3308</v>
      </c>
      <c r="B813" s="84" t="s">
        <v>292</v>
      </c>
      <c r="C813" s="84">
        <v>2</v>
      </c>
      <c r="D813" s="123">
        <v>0.0035004502769352564</v>
      </c>
      <c r="E813" s="123">
        <v>0.9417439639403518</v>
      </c>
      <c r="F813" s="84" t="s">
        <v>1384</v>
      </c>
      <c r="G813" s="84" t="b">
        <v>0</v>
      </c>
      <c r="H813" s="84" t="b">
        <v>0</v>
      </c>
      <c r="I813" s="84" t="b">
        <v>0</v>
      </c>
      <c r="J813" s="84" t="b">
        <v>0</v>
      </c>
      <c r="K813" s="84" t="b">
        <v>0</v>
      </c>
      <c r="L813" s="84" t="b">
        <v>0</v>
      </c>
    </row>
    <row r="814" spans="1:12" ht="15">
      <c r="A814" s="84" t="s">
        <v>292</v>
      </c>
      <c r="B814" s="84" t="s">
        <v>308</v>
      </c>
      <c r="C814" s="84">
        <v>2</v>
      </c>
      <c r="D814" s="123">
        <v>0.0035004502769352564</v>
      </c>
      <c r="E814" s="123">
        <v>1.0697737775257936</v>
      </c>
      <c r="F814" s="84" t="s">
        <v>1384</v>
      </c>
      <c r="G814" s="84" t="b">
        <v>0</v>
      </c>
      <c r="H814" s="84" t="b">
        <v>0</v>
      </c>
      <c r="I814" s="84" t="b">
        <v>0</v>
      </c>
      <c r="J814" s="84" t="b">
        <v>0</v>
      </c>
      <c r="K814" s="84" t="b">
        <v>0</v>
      </c>
      <c r="L814" s="84" t="b">
        <v>0</v>
      </c>
    </row>
    <row r="815" spans="1:12" ht="15">
      <c r="A815" s="84" t="s">
        <v>308</v>
      </c>
      <c r="B815" s="84" t="s">
        <v>410</v>
      </c>
      <c r="C815" s="84">
        <v>2</v>
      </c>
      <c r="D815" s="123">
        <v>0.0035004502769352564</v>
      </c>
      <c r="E815" s="123">
        <v>2.0697737775257936</v>
      </c>
      <c r="F815" s="84" t="s">
        <v>1384</v>
      </c>
      <c r="G815" s="84" t="b">
        <v>0</v>
      </c>
      <c r="H815" s="84" t="b">
        <v>0</v>
      </c>
      <c r="I815" s="84" t="b">
        <v>0</v>
      </c>
      <c r="J815" s="84" t="b">
        <v>0</v>
      </c>
      <c r="K815" s="84" t="b">
        <v>0</v>
      </c>
      <c r="L815" s="84" t="b">
        <v>0</v>
      </c>
    </row>
    <row r="816" spans="1:12" ht="15">
      <c r="A816" s="84" t="s">
        <v>303</v>
      </c>
      <c r="B816" s="84" t="s">
        <v>3342</v>
      </c>
      <c r="C816" s="84">
        <v>2</v>
      </c>
      <c r="D816" s="123">
        <v>0.0035004502769352564</v>
      </c>
      <c r="E816" s="123">
        <v>1.8734791323818254</v>
      </c>
      <c r="F816" s="84" t="s">
        <v>1384</v>
      </c>
      <c r="G816" s="84" t="b">
        <v>0</v>
      </c>
      <c r="H816" s="84" t="b">
        <v>0</v>
      </c>
      <c r="I816" s="84" t="b">
        <v>0</v>
      </c>
      <c r="J816" s="84" t="b">
        <v>0</v>
      </c>
      <c r="K816" s="84" t="b">
        <v>0</v>
      </c>
      <c r="L816" s="84" t="b">
        <v>0</v>
      </c>
    </row>
    <row r="817" spans="1:12" ht="15">
      <c r="A817" s="84" t="s">
        <v>303</v>
      </c>
      <c r="B817" s="84" t="s">
        <v>2851</v>
      </c>
      <c r="C817" s="84">
        <v>2</v>
      </c>
      <c r="D817" s="123">
        <v>0.0035004502769352564</v>
      </c>
      <c r="E817" s="123">
        <v>1.5724491367178441</v>
      </c>
      <c r="F817" s="84" t="s">
        <v>1384</v>
      </c>
      <c r="G817" s="84" t="b">
        <v>0</v>
      </c>
      <c r="H817" s="84" t="b">
        <v>0</v>
      </c>
      <c r="I817" s="84" t="b">
        <v>0</v>
      </c>
      <c r="J817" s="84" t="b">
        <v>0</v>
      </c>
      <c r="K817" s="84" t="b">
        <v>0</v>
      </c>
      <c r="L817" s="84" t="b">
        <v>0</v>
      </c>
    </row>
    <row r="818" spans="1:12" ht="15">
      <c r="A818" s="84" t="s">
        <v>3292</v>
      </c>
      <c r="B818" s="84" t="s">
        <v>2889</v>
      </c>
      <c r="C818" s="84">
        <v>2</v>
      </c>
      <c r="D818" s="123">
        <v>0.0035004502769352564</v>
      </c>
      <c r="E818" s="123">
        <v>2.2159018132040313</v>
      </c>
      <c r="F818" s="84" t="s">
        <v>1384</v>
      </c>
      <c r="G818" s="84" t="b">
        <v>0</v>
      </c>
      <c r="H818" s="84" t="b">
        <v>0</v>
      </c>
      <c r="I818" s="84" t="b">
        <v>0</v>
      </c>
      <c r="J818" s="84" t="b">
        <v>0</v>
      </c>
      <c r="K818" s="84" t="b">
        <v>0</v>
      </c>
      <c r="L818" s="84" t="b">
        <v>0</v>
      </c>
    </row>
    <row r="819" spans="1:12" ht="15">
      <c r="A819" s="84" t="s">
        <v>381</v>
      </c>
      <c r="B819" s="84" t="s">
        <v>380</v>
      </c>
      <c r="C819" s="84">
        <v>2</v>
      </c>
      <c r="D819" s="123">
        <v>0.0035004502769352564</v>
      </c>
      <c r="E819" s="123">
        <v>2.1367205671564067</v>
      </c>
      <c r="F819" s="84" t="s">
        <v>1384</v>
      </c>
      <c r="G819" s="84" t="b">
        <v>0</v>
      </c>
      <c r="H819" s="84" t="b">
        <v>0</v>
      </c>
      <c r="I819" s="84" t="b">
        <v>0</v>
      </c>
      <c r="J819" s="84" t="b">
        <v>0</v>
      </c>
      <c r="K819" s="84" t="b">
        <v>0</v>
      </c>
      <c r="L819" s="84" t="b">
        <v>0</v>
      </c>
    </row>
    <row r="820" spans="1:12" ht="15">
      <c r="A820" s="84" t="s">
        <v>380</v>
      </c>
      <c r="B820" s="84" t="s">
        <v>3287</v>
      </c>
      <c r="C820" s="84">
        <v>2</v>
      </c>
      <c r="D820" s="123">
        <v>0.0035004502769352564</v>
      </c>
      <c r="E820" s="123">
        <v>2.1367205671564067</v>
      </c>
      <c r="F820" s="84" t="s">
        <v>1384</v>
      </c>
      <c r="G820" s="84" t="b">
        <v>0</v>
      </c>
      <c r="H820" s="84" t="b">
        <v>0</v>
      </c>
      <c r="I820" s="84" t="b">
        <v>0</v>
      </c>
      <c r="J820" s="84" t="b">
        <v>0</v>
      </c>
      <c r="K820" s="84" t="b">
        <v>0</v>
      </c>
      <c r="L820" s="84" t="b">
        <v>0</v>
      </c>
    </row>
    <row r="821" spans="1:12" ht="15">
      <c r="A821" s="84" t="s">
        <v>3287</v>
      </c>
      <c r="B821" s="84" t="s">
        <v>2889</v>
      </c>
      <c r="C821" s="84">
        <v>2</v>
      </c>
      <c r="D821" s="123">
        <v>0.0035004502769352564</v>
      </c>
      <c r="E821" s="123">
        <v>2.0398105541483504</v>
      </c>
      <c r="F821" s="84" t="s">
        <v>1384</v>
      </c>
      <c r="G821" s="84" t="b">
        <v>0</v>
      </c>
      <c r="H821" s="84" t="b">
        <v>0</v>
      </c>
      <c r="I821" s="84" t="b">
        <v>0</v>
      </c>
      <c r="J821" s="84" t="b">
        <v>0</v>
      </c>
      <c r="K821" s="84" t="b">
        <v>0</v>
      </c>
      <c r="L821" s="84" t="b">
        <v>0</v>
      </c>
    </row>
    <row r="822" spans="1:12" ht="15">
      <c r="A822" s="84" t="s">
        <v>3360</v>
      </c>
      <c r="B822" s="84" t="s">
        <v>3302</v>
      </c>
      <c r="C822" s="84">
        <v>2</v>
      </c>
      <c r="D822" s="123">
        <v>0.0035004502769352564</v>
      </c>
      <c r="E822" s="123">
        <v>2.0398105541483504</v>
      </c>
      <c r="F822" s="84" t="s">
        <v>1384</v>
      </c>
      <c r="G822" s="84" t="b">
        <v>0</v>
      </c>
      <c r="H822" s="84" t="b">
        <v>0</v>
      </c>
      <c r="I822" s="84" t="b">
        <v>0</v>
      </c>
      <c r="J822" s="84" t="b">
        <v>0</v>
      </c>
      <c r="K822" s="84" t="b">
        <v>0</v>
      </c>
      <c r="L822" s="84" t="b">
        <v>0</v>
      </c>
    </row>
    <row r="823" spans="1:12" ht="15">
      <c r="A823" s="84" t="s">
        <v>3302</v>
      </c>
      <c r="B823" s="84" t="s">
        <v>3456</v>
      </c>
      <c r="C823" s="84">
        <v>2</v>
      </c>
      <c r="D823" s="123">
        <v>0.0035004502769352564</v>
      </c>
      <c r="E823" s="123">
        <v>2.2159018132040313</v>
      </c>
      <c r="F823" s="84" t="s">
        <v>1384</v>
      </c>
      <c r="G823" s="84" t="b">
        <v>0</v>
      </c>
      <c r="H823" s="84" t="b">
        <v>0</v>
      </c>
      <c r="I823" s="84" t="b">
        <v>0</v>
      </c>
      <c r="J823" s="84" t="b">
        <v>0</v>
      </c>
      <c r="K823" s="84" t="b">
        <v>0</v>
      </c>
      <c r="L823" s="84" t="b">
        <v>0</v>
      </c>
    </row>
    <row r="824" spans="1:12" ht="15">
      <c r="A824" s="84" t="s">
        <v>3456</v>
      </c>
      <c r="B824" s="84" t="s">
        <v>2885</v>
      </c>
      <c r="C824" s="84">
        <v>2</v>
      </c>
      <c r="D824" s="123">
        <v>0.0035004502769352564</v>
      </c>
      <c r="E824" s="123">
        <v>1.9148718175400503</v>
      </c>
      <c r="F824" s="84" t="s">
        <v>1384</v>
      </c>
      <c r="G824" s="84" t="b">
        <v>0</v>
      </c>
      <c r="H824" s="84" t="b">
        <v>0</v>
      </c>
      <c r="I824" s="84" t="b">
        <v>0</v>
      </c>
      <c r="J824" s="84" t="b">
        <v>0</v>
      </c>
      <c r="K824" s="84" t="b">
        <v>0</v>
      </c>
      <c r="L824" s="84" t="b">
        <v>0</v>
      </c>
    </row>
    <row r="825" spans="1:12" ht="15">
      <c r="A825" s="84" t="s">
        <v>2885</v>
      </c>
      <c r="B825" s="84" t="s">
        <v>3457</v>
      </c>
      <c r="C825" s="84">
        <v>2</v>
      </c>
      <c r="D825" s="123">
        <v>0.0035004502769352564</v>
      </c>
      <c r="E825" s="123">
        <v>1.9148718175400503</v>
      </c>
      <c r="F825" s="84" t="s">
        <v>1384</v>
      </c>
      <c r="G825" s="84" t="b">
        <v>0</v>
      </c>
      <c r="H825" s="84" t="b">
        <v>0</v>
      </c>
      <c r="I825" s="84" t="b">
        <v>0</v>
      </c>
      <c r="J825" s="84" t="b">
        <v>0</v>
      </c>
      <c r="K825" s="84" t="b">
        <v>0</v>
      </c>
      <c r="L825" s="84" t="b">
        <v>0</v>
      </c>
    </row>
    <row r="826" spans="1:12" ht="15">
      <c r="A826" s="84" t="s">
        <v>3457</v>
      </c>
      <c r="B826" s="84" t="s">
        <v>292</v>
      </c>
      <c r="C826" s="84">
        <v>2</v>
      </c>
      <c r="D826" s="123">
        <v>0.0035004502769352564</v>
      </c>
      <c r="E826" s="123">
        <v>1.242773959604333</v>
      </c>
      <c r="F826" s="84" t="s">
        <v>1384</v>
      </c>
      <c r="G826" s="84" t="b">
        <v>0</v>
      </c>
      <c r="H826" s="84" t="b">
        <v>0</v>
      </c>
      <c r="I826" s="84" t="b">
        <v>0</v>
      </c>
      <c r="J826" s="84" t="b">
        <v>0</v>
      </c>
      <c r="K826" s="84" t="b">
        <v>0</v>
      </c>
      <c r="L826" s="84" t="b">
        <v>0</v>
      </c>
    </row>
    <row r="827" spans="1:12" ht="15">
      <c r="A827" s="84" t="s">
        <v>3597</v>
      </c>
      <c r="B827" s="84" t="s">
        <v>3598</v>
      </c>
      <c r="C827" s="84">
        <v>2</v>
      </c>
      <c r="D827" s="123">
        <v>0.0035004502769352564</v>
      </c>
      <c r="E827" s="123">
        <v>2.6138418218760693</v>
      </c>
      <c r="F827" s="84" t="s">
        <v>1384</v>
      </c>
      <c r="G827" s="84" t="b">
        <v>0</v>
      </c>
      <c r="H827" s="84" t="b">
        <v>0</v>
      </c>
      <c r="I827" s="84" t="b">
        <v>0</v>
      </c>
      <c r="J827" s="84" t="b">
        <v>0</v>
      </c>
      <c r="K827" s="84" t="b">
        <v>0</v>
      </c>
      <c r="L827" s="84" t="b">
        <v>0</v>
      </c>
    </row>
    <row r="828" spans="1:12" ht="15">
      <c r="A828" s="84" t="s">
        <v>3598</v>
      </c>
      <c r="B828" s="84" t="s">
        <v>3286</v>
      </c>
      <c r="C828" s="84">
        <v>2</v>
      </c>
      <c r="D828" s="123">
        <v>0.0035004502769352564</v>
      </c>
      <c r="E828" s="123">
        <v>2.0117818305481068</v>
      </c>
      <c r="F828" s="84" t="s">
        <v>1384</v>
      </c>
      <c r="G828" s="84" t="b">
        <v>0</v>
      </c>
      <c r="H828" s="84" t="b">
        <v>0</v>
      </c>
      <c r="I828" s="84" t="b">
        <v>0</v>
      </c>
      <c r="J828" s="84" t="b">
        <v>0</v>
      </c>
      <c r="K828" s="84" t="b">
        <v>0</v>
      </c>
      <c r="L828" s="84" t="b">
        <v>0</v>
      </c>
    </row>
    <row r="829" spans="1:12" ht="15">
      <c r="A829" s="84" t="s">
        <v>3286</v>
      </c>
      <c r="B829" s="84" t="s">
        <v>3599</v>
      </c>
      <c r="C829" s="84">
        <v>2</v>
      </c>
      <c r="D829" s="123">
        <v>0.0035004502769352564</v>
      </c>
      <c r="E829" s="123">
        <v>2.0117818305481068</v>
      </c>
      <c r="F829" s="84" t="s">
        <v>1384</v>
      </c>
      <c r="G829" s="84" t="b">
        <v>0</v>
      </c>
      <c r="H829" s="84" t="b">
        <v>0</v>
      </c>
      <c r="I829" s="84" t="b">
        <v>0</v>
      </c>
      <c r="J829" s="84" t="b">
        <v>0</v>
      </c>
      <c r="K829" s="84" t="b">
        <v>0</v>
      </c>
      <c r="L829" s="84" t="b">
        <v>0</v>
      </c>
    </row>
    <row r="830" spans="1:12" ht="15">
      <c r="A830" s="84" t="s">
        <v>3599</v>
      </c>
      <c r="B830" s="84" t="s">
        <v>3600</v>
      </c>
      <c r="C830" s="84">
        <v>2</v>
      </c>
      <c r="D830" s="123">
        <v>0.0035004502769352564</v>
      </c>
      <c r="E830" s="123">
        <v>2.6138418218760693</v>
      </c>
      <c r="F830" s="84" t="s">
        <v>1384</v>
      </c>
      <c r="G830" s="84" t="b">
        <v>0</v>
      </c>
      <c r="H830" s="84" t="b">
        <v>0</v>
      </c>
      <c r="I830" s="84" t="b">
        <v>0</v>
      </c>
      <c r="J830" s="84" t="b">
        <v>0</v>
      </c>
      <c r="K830" s="84" t="b">
        <v>0</v>
      </c>
      <c r="L830" s="84" t="b">
        <v>0</v>
      </c>
    </row>
    <row r="831" spans="1:12" ht="15">
      <c r="A831" s="84" t="s">
        <v>3600</v>
      </c>
      <c r="B831" s="84" t="s">
        <v>3601</v>
      </c>
      <c r="C831" s="84">
        <v>2</v>
      </c>
      <c r="D831" s="123">
        <v>0.0035004502769352564</v>
      </c>
      <c r="E831" s="123">
        <v>2.6138418218760693</v>
      </c>
      <c r="F831" s="84" t="s">
        <v>1384</v>
      </c>
      <c r="G831" s="84" t="b">
        <v>0</v>
      </c>
      <c r="H831" s="84" t="b">
        <v>0</v>
      </c>
      <c r="I831" s="84" t="b">
        <v>0</v>
      </c>
      <c r="J831" s="84" t="b">
        <v>0</v>
      </c>
      <c r="K831" s="84" t="b">
        <v>0</v>
      </c>
      <c r="L831" s="84" t="b">
        <v>0</v>
      </c>
    </row>
    <row r="832" spans="1:12" ht="15">
      <c r="A832" s="84" t="s">
        <v>3601</v>
      </c>
      <c r="B832" s="84" t="s">
        <v>3350</v>
      </c>
      <c r="C832" s="84">
        <v>2</v>
      </c>
      <c r="D832" s="123">
        <v>0.0035004502769352564</v>
      </c>
      <c r="E832" s="123">
        <v>2.6138418218760693</v>
      </c>
      <c r="F832" s="84" t="s">
        <v>1384</v>
      </c>
      <c r="G832" s="84" t="b">
        <v>0</v>
      </c>
      <c r="H832" s="84" t="b">
        <v>0</v>
      </c>
      <c r="I832" s="84" t="b">
        <v>0</v>
      </c>
      <c r="J832" s="84" t="b">
        <v>1</v>
      </c>
      <c r="K832" s="84" t="b">
        <v>0</v>
      </c>
      <c r="L832" s="84" t="b">
        <v>0</v>
      </c>
    </row>
    <row r="833" spans="1:12" ht="15">
      <c r="A833" s="84" t="s">
        <v>3350</v>
      </c>
      <c r="B833" s="84" t="s">
        <v>3387</v>
      </c>
      <c r="C833" s="84">
        <v>2</v>
      </c>
      <c r="D833" s="123">
        <v>0.0035004502769352564</v>
      </c>
      <c r="E833" s="123">
        <v>2.6138418218760693</v>
      </c>
      <c r="F833" s="84" t="s">
        <v>1384</v>
      </c>
      <c r="G833" s="84" t="b">
        <v>1</v>
      </c>
      <c r="H833" s="84" t="b">
        <v>0</v>
      </c>
      <c r="I833" s="84" t="b">
        <v>0</v>
      </c>
      <c r="J833" s="84" t="b">
        <v>0</v>
      </c>
      <c r="K833" s="84" t="b">
        <v>0</v>
      </c>
      <c r="L833" s="84" t="b">
        <v>0</v>
      </c>
    </row>
    <row r="834" spans="1:12" ht="15">
      <c r="A834" s="84" t="s">
        <v>3387</v>
      </c>
      <c r="B834" s="84" t="s">
        <v>3602</v>
      </c>
      <c r="C834" s="84">
        <v>2</v>
      </c>
      <c r="D834" s="123">
        <v>0.0035004502769352564</v>
      </c>
      <c r="E834" s="123">
        <v>2.6138418218760693</v>
      </c>
      <c r="F834" s="84" t="s">
        <v>1384</v>
      </c>
      <c r="G834" s="84" t="b">
        <v>0</v>
      </c>
      <c r="H834" s="84" t="b">
        <v>0</v>
      </c>
      <c r="I834" s="84" t="b">
        <v>0</v>
      </c>
      <c r="J834" s="84" t="b">
        <v>0</v>
      </c>
      <c r="K834" s="84" t="b">
        <v>0</v>
      </c>
      <c r="L834" s="84" t="b">
        <v>0</v>
      </c>
    </row>
    <row r="835" spans="1:12" ht="15">
      <c r="A835" s="84" t="s">
        <v>3602</v>
      </c>
      <c r="B835" s="84" t="s">
        <v>3603</v>
      </c>
      <c r="C835" s="84">
        <v>2</v>
      </c>
      <c r="D835" s="123">
        <v>0.0035004502769352564</v>
      </c>
      <c r="E835" s="123">
        <v>2.6138418218760693</v>
      </c>
      <c r="F835" s="84" t="s">
        <v>1384</v>
      </c>
      <c r="G835" s="84" t="b">
        <v>0</v>
      </c>
      <c r="H835" s="84" t="b">
        <v>0</v>
      </c>
      <c r="I835" s="84" t="b">
        <v>0</v>
      </c>
      <c r="J835" s="84" t="b">
        <v>0</v>
      </c>
      <c r="K835" s="84" t="b">
        <v>0</v>
      </c>
      <c r="L835" s="84" t="b">
        <v>0</v>
      </c>
    </row>
    <row r="836" spans="1:12" ht="15">
      <c r="A836" s="84" t="s">
        <v>3283</v>
      </c>
      <c r="B836" s="84" t="s">
        <v>3285</v>
      </c>
      <c r="C836" s="84">
        <v>2</v>
      </c>
      <c r="D836" s="123">
        <v>0.0035004502769352564</v>
      </c>
      <c r="E836" s="123">
        <v>1.7387805584843692</v>
      </c>
      <c r="F836" s="84" t="s">
        <v>1384</v>
      </c>
      <c r="G836" s="84" t="b">
        <v>0</v>
      </c>
      <c r="H836" s="84" t="b">
        <v>0</v>
      </c>
      <c r="I836" s="84" t="b">
        <v>0</v>
      </c>
      <c r="J836" s="84" t="b">
        <v>0</v>
      </c>
      <c r="K836" s="84" t="b">
        <v>0</v>
      </c>
      <c r="L836" s="84" t="b">
        <v>0</v>
      </c>
    </row>
    <row r="837" spans="1:12" ht="15">
      <c r="A837" s="84" t="s">
        <v>3285</v>
      </c>
      <c r="B837" s="84" t="s">
        <v>3581</v>
      </c>
      <c r="C837" s="84">
        <v>2</v>
      </c>
      <c r="D837" s="123">
        <v>0.0035004502769352564</v>
      </c>
      <c r="E837" s="123">
        <v>2.2159018132040313</v>
      </c>
      <c r="F837" s="84" t="s">
        <v>1384</v>
      </c>
      <c r="G837" s="84" t="b">
        <v>0</v>
      </c>
      <c r="H837" s="84" t="b">
        <v>0</v>
      </c>
      <c r="I837" s="84" t="b">
        <v>0</v>
      </c>
      <c r="J837" s="84" t="b">
        <v>0</v>
      </c>
      <c r="K837" s="84" t="b">
        <v>0</v>
      </c>
      <c r="L837" s="84" t="b">
        <v>0</v>
      </c>
    </row>
    <row r="838" spans="1:12" ht="15">
      <c r="A838" s="84" t="s">
        <v>3581</v>
      </c>
      <c r="B838" s="84" t="s">
        <v>3455</v>
      </c>
      <c r="C838" s="84">
        <v>2</v>
      </c>
      <c r="D838" s="123">
        <v>0.0035004502769352564</v>
      </c>
      <c r="E838" s="123">
        <v>2.6138418218760693</v>
      </c>
      <c r="F838" s="84" t="s">
        <v>1384</v>
      </c>
      <c r="G838" s="84" t="b">
        <v>0</v>
      </c>
      <c r="H838" s="84" t="b">
        <v>0</v>
      </c>
      <c r="I838" s="84" t="b">
        <v>0</v>
      </c>
      <c r="J838" s="84" t="b">
        <v>0</v>
      </c>
      <c r="K838" s="84" t="b">
        <v>0</v>
      </c>
      <c r="L838" s="84" t="b">
        <v>0</v>
      </c>
    </row>
    <row r="839" spans="1:12" ht="15">
      <c r="A839" s="84" t="s">
        <v>3455</v>
      </c>
      <c r="B839" s="84" t="s">
        <v>2885</v>
      </c>
      <c r="C839" s="84">
        <v>2</v>
      </c>
      <c r="D839" s="123">
        <v>0.0035004502769352564</v>
      </c>
      <c r="E839" s="123">
        <v>1.9148718175400503</v>
      </c>
      <c r="F839" s="84" t="s">
        <v>1384</v>
      </c>
      <c r="G839" s="84" t="b">
        <v>0</v>
      </c>
      <c r="H839" s="84" t="b">
        <v>0</v>
      </c>
      <c r="I839" s="84" t="b">
        <v>0</v>
      </c>
      <c r="J839" s="84" t="b">
        <v>0</v>
      </c>
      <c r="K839" s="84" t="b">
        <v>0</v>
      </c>
      <c r="L839" s="84" t="b">
        <v>0</v>
      </c>
    </row>
    <row r="840" spans="1:12" ht="15">
      <c r="A840" s="84" t="s">
        <v>309</v>
      </c>
      <c r="B840" s="84" t="s">
        <v>308</v>
      </c>
      <c r="C840" s="84">
        <v>2</v>
      </c>
      <c r="D840" s="123">
        <v>0.0035004502769352564</v>
      </c>
      <c r="E840" s="123">
        <v>1.0485844784558556</v>
      </c>
      <c r="F840" s="84" t="s">
        <v>1384</v>
      </c>
      <c r="G840" s="84" t="b">
        <v>0</v>
      </c>
      <c r="H840" s="84" t="b">
        <v>0</v>
      </c>
      <c r="I840" s="84" t="b">
        <v>0</v>
      </c>
      <c r="J840" s="84" t="b">
        <v>0</v>
      </c>
      <c r="K840" s="84" t="b">
        <v>0</v>
      </c>
      <c r="L840" s="84" t="b">
        <v>0</v>
      </c>
    </row>
    <row r="841" spans="1:12" ht="15">
      <c r="A841" s="84" t="s">
        <v>3465</v>
      </c>
      <c r="B841" s="84" t="s">
        <v>2875</v>
      </c>
      <c r="C841" s="84">
        <v>2</v>
      </c>
      <c r="D841" s="123">
        <v>0.0035004502769352564</v>
      </c>
      <c r="E841" s="123">
        <v>1.7107518348841255</v>
      </c>
      <c r="F841" s="84" t="s">
        <v>1384</v>
      </c>
      <c r="G841" s="84" t="b">
        <v>0</v>
      </c>
      <c r="H841" s="84" t="b">
        <v>0</v>
      </c>
      <c r="I841" s="84" t="b">
        <v>0</v>
      </c>
      <c r="J841" s="84" t="b">
        <v>0</v>
      </c>
      <c r="K841" s="84" t="b">
        <v>0</v>
      </c>
      <c r="L841" s="84" t="b">
        <v>0</v>
      </c>
    </row>
    <row r="842" spans="1:12" ht="15">
      <c r="A842" s="84" t="s">
        <v>2875</v>
      </c>
      <c r="B842" s="84" t="s">
        <v>3466</v>
      </c>
      <c r="C842" s="84">
        <v>2</v>
      </c>
      <c r="D842" s="123">
        <v>0.0035004502769352564</v>
      </c>
      <c r="E842" s="123">
        <v>1.7107518348841255</v>
      </c>
      <c r="F842" s="84" t="s">
        <v>1384</v>
      </c>
      <c r="G842" s="84" t="b">
        <v>0</v>
      </c>
      <c r="H842" s="84" t="b">
        <v>0</v>
      </c>
      <c r="I842" s="84" t="b">
        <v>0</v>
      </c>
      <c r="J842" s="84" t="b">
        <v>0</v>
      </c>
      <c r="K842" s="84" t="b">
        <v>0</v>
      </c>
      <c r="L842" s="84" t="b">
        <v>0</v>
      </c>
    </row>
    <row r="843" spans="1:12" ht="15">
      <c r="A843" s="84" t="s">
        <v>3466</v>
      </c>
      <c r="B843" s="84" t="s">
        <v>3369</v>
      </c>
      <c r="C843" s="84">
        <v>2</v>
      </c>
      <c r="D843" s="123">
        <v>0.0035004502769352564</v>
      </c>
      <c r="E843" s="123">
        <v>2.437750562820388</v>
      </c>
      <c r="F843" s="84" t="s">
        <v>1384</v>
      </c>
      <c r="G843" s="84" t="b">
        <v>0</v>
      </c>
      <c r="H843" s="84" t="b">
        <v>0</v>
      </c>
      <c r="I843" s="84" t="b">
        <v>0</v>
      </c>
      <c r="J843" s="84" t="b">
        <v>0</v>
      </c>
      <c r="K843" s="84" t="b">
        <v>0</v>
      </c>
      <c r="L843" s="84" t="b">
        <v>0</v>
      </c>
    </row>
    <row r="844" spans="1:12" ht="15">
      <c r="A844" s="84" t="s">
        <v>3369</v>
      </c>
      <c r="B844" s="84" t="s">
        <v>3312</v>
      </c>
      <c r="C844" s="84">
        <v>2</v>
      </c>
      <c r="D844" s="123">
        <v>0.0035004502769352564</v>
      </c>
      <c r="E844" s="123">
        <v>2.437750562820388</v>
      </c>
      <c r="F844" s="84" t="s">
        <v>1384</v>
      </c>
      <c r="G844" s="84" t="b">
        <v>0</v>
      </c>
      <c r="H844" s="84" t="b">
        <v>0</v>
      </c>
      <c r="I844" s="84" t="b">
        <v>0</v>
      </c>
      <c r="J844" s="84" t="b">
        <v>0</v>
      </c>
      <c r="K844" s="84" t="b">
        <v>0</v>
      </c>
      <c r="L844" s="84" t="b">
        <v>0</v>
      </c>
    </row>
    <row r="845" spans="1:12" ht="15">
      <c r="A845" s="84" t="s">
        <v>3312</v>
      </c>
      <c r="B845" s="84" t="s">
        <v>3467</v>
      </c>
      <c r="C845" s="84">
        <v>2</v>
      </c>
      <c r="D845" s="123">
        <v>0.0035004502769352564</v>
      </c>
      <c r="E845" s="123">
        <v>2.6138418218760693</v>
      </c>
      <c r="F845" s="84" t="s">
        <v>1384</v>
      </c>
      <c r="G845" s="84" t="b">
        <v>0</v>
      </c>
      <c r="H845" s="84" t="b">
        <v>0</v>
      </c>
      <c r="I845" s="84" t="b">
        <v>0</v>
      </c>
      <c r="J845" s="84" t="b">
        <v>0</v>
      </c>
      <c r="K845" s="84" t="b">
        <v>0</v>
      </c>
      <c r="L845" s="84" t="b">
        <v>0</v>
      </c>
    </row>
    <row r="846" spans="1:12" ht="15">
      <c r="A846" s="84" t="s">
        <v>3467</v>
      </c>
      <c r="B846" s="84" t="s">
        <v>3468</v>
      </c>
      <c r="C846" s="84">
        <v>2</v>
      </c>
      <c r="D846" s="123">
        <v>0.0035004502769352564</v>
      </c>
      <c r="E846" s="123">
        <v>2.6138418218760693</v>
      </c>
      <c r="F846" s="84" t="s">
        <v>1384</v>
      </c>
      <c r="G846" s="84" t="b">
        <v>0</v>
      </c>
      <c r="H846" s="84" t="b">
        <v>0</v>
      </c>
      <c r="I846" s="84" t="b">
        <v>0</v>
      </c>
      <c r="J846" s="84" t="b">
        <v>1</v>
      </c>
      <c r="K846" s="84" t="b">
        <v>0</v>
      </c>
      <c r="L846" s="84" t="b">
        <v>0</v>
      </c>
    </row>
    <row r="847" spans="1:12" ht="15">
      <c r="A847" s="84" t="s">
        <v>3468</v>
      </c>
      <c r="B847" s="84" t="s">
        <v>2875</v>
      </c>
      <c r="C847" s="84">
        <v>2</v>
      </c>
      <c r="D847" s="123">
        <v>0.0035004502769352564</v>
      </c>
      <c r="E847" s="123">
        <v>1.7107518348841255</v>
      </c>
      <c r="F847" s="84" t="s">
        <v>1384</v>
      </c>
      <c r="G847" s="84" t="b">
        <v>1</v>
      </c>
      <c r="H847" s="84" t="b">
        <v>0</v>
      </c>
      <c r="I847" s="84" t="b">
        <v>0</v>
      </c>
      <c r="J847" s="84" t="b">
        <v>0</v>
      </c>
      <c r="K847" s="84" t="b">
        <v>0</v>
      </c>
      <c r="L847" s="84" t="b">
        <v>0</v>
      </c>
    </row>
    <row r="848" spans="1:12" ht="15">
      <c r="A848" s="84" t="s">
        <v>2875</v>
      </c>
      <c r="B848" s="84" t="s">
        <v>3469</v>
      </c>
      <c r="C848" s="84">
        <v>2</v>
      </c>
      <c r="D848" s="123">
        <v>0.0035004502769352564</v>
      </c>
      <c r="E848" s="123">
        <v>1.7107518348841255</v>
      </c>
      <c r="F848" s="84" t="s">
        <v>1384</v>
      </c>
      <c r="G848" s="84" t="b">
        <v>0</v>
      </c>
      <c r="H848" s="84" t="b">
        <v>0</v>
      </c>
      <c r="I848" s="84" t="b">
        <v>0</v>
      </c>
      <c r="J848" s="84" t="b">
        <v>0</v>
      </c>
      <c r="K848" s="84" t="b">
        <v>0</v>
      </c>
      <c r="L848" s="84" t="b">
        <v>0</v>
      </c>
    </row>
    <row r="849" spans="1:12" ht="15">
      <c r="A849" s="84" t="s">
        <v>3469</v>
      </c>
      <c r="B849" s="84" t="s">
        <v>3470</v>
      </c>
      <c r="C849" s="84">
        <v>2</v>
      </c>
      <c r="D849" s="123">
        <v>0.0035004502769352564</v>
      </c>
      <c r="E849" s="123">
        <v>2.6138418218760693</v>
      </c>
      <c r="F849" s="84" t="s">
        <v>1384</v>
      </c>
      <c r="G849" s="84" t="b">
        <v>0</v>
      </c>
      <c r="H849" s="84" t="b">
        <v>0</v>
      </c>
      <c r="I849" s="84" t="b">
        <v>0</v>
      </c>
      <c r="J849" s="84" t="b">
        <v>0</v>
      </c>
      <c r="K849" s="84" t="b">
        <v>0</v>
      </c>
      <c r="L849" s="84" t="b">
        <v>0</v>
      </c>
    </row>
    <row r="850" spans="1:12" ht="15">
      <c r="A850" s="84" t="s">
        <v>3470</v>
      </c>
      <c r="B850" s="84" t="s">
        <v>3471</v>
      </c>
      <c r="C850" s="84">
        <v>2</v>
      </c>
      <c r="D850" s="123">
        <v>0.0035004502769352564</v>
      </c>
      <c r="E850" s="123">
        <v>2.6138418218760693</v>
      </c>
      <c r="F850" s="84" t="s">
        <v>1384</v>
      </c>
      <c r="G850" s="84" t="b">
        <v>0</v>
      </c>
      <c r="H850" s="84" t="b">
        <v>0</v>
      </c>
      <c r="I850" s="84" t="b">
        <v>0</v>
      </c>
      <c r="J850" s="84" t="b">
        <v>0</v>
      </c>
      <c r="K850" s="84" t="b">
        <v>0</v>
      </c>
      <c r="L850" s="84" t="b">
        <v>0</v>
      </c>
    </row>
    <row r="851" spans="1:12" ht="15">
      <c r="A851" s="84" t="s">
        <v>3471</v>
      </c>
      <c r="B851" s="84" t="s">
        <v>3408</v>
      </c>
      <c r="C851" s="84">
        <v>2</v>
      </c>
      <c r="D851" s="123">
        <v>0.0035004502769352564</v>
      </c>
      <c r="E851" s="123">
        <v>2.437750562820388</v>
      </c>
      <c r="F851" s="84" t="s">
        <v>1384</v>
      </c>
      <c r="G851" s="84" t="b">
        <v>0</v>
      </c>
      <c r="H851" s="84" t="b">
        <v>0</v>
      </c>
      <c r="I851" s="84" t="b">
        <v>0</v>
      </c>
      <c r="J851" s="84" t="b">
        <v>0</v>
      </c>
      <c r="K851" s="84" t="b">
        <v>0</v>
      </c>
      <c r="L851" s="84" t="b">
        <v>0</v>
      </c>
    </row>
    <row r="852" spans="1:12" ht="15">
      <c r="A852" s="84" t="s">
        <v>303</v>
      </c>
      <c r="B852" s="84" t="s">
        <v>3343</v>
      </c>
      <c r="C852" s="84">
        <v>2</v>
      </c>
      <c r="D852" s="123">
        <v>0.0035004502769352564</v>
      </c>
      <c r="E852" s="123">
        <v>1.8734791323818254</v>
      </c>
      <c r="F852" s="84" t="s">
        <v>1384</v>
      </c>
      <c r="G852" s="84" t="b">
        <v>0</v>
      </c>
      <c r="H852" s="84" t="b">
        <v>0</v>
      </c>
      <c r="I852" s="84" t="b">
        <v>0</v>
      </c>
      <c r="J852" s="84" t="b">
        <v>0</v>
      </c>
      <c r="K852" s="84" t="b">
        <v>0</v>
      </c>
      <c r="L852" s="84" t="b">
        <v>0</v>
      </c>
    </row>
    <row r="853" spans="1:12" ht="15">
      <c r="A853" s="84" t="s">
        <v>2875</v>
      </c>
      <c r="B853" s="84" t="s">
        <v>2890</v>
      </c>
      <c r="C853" s="84">
        <v>11</v>
      </c>
      <c r="D853" s="123">
        <v>0.009446766682974422</v>
      </c>
      <c r="E853" s="123">
        <v>1.206967825528751</v>
      </c>
      <c r="F853" s="84" t="s">
        <v>2752</v>
      </c>
      <c r="G853" s="84" t="b">
        <v>0</v>
      </c>
      <c r="H853" s="84" t="b">
        <v>0</v>
      </c>
      <c r="I853" s="84" t="b">
        <v>0</v>
      </c>
      <c r="J853" s="84" t="b">
        <v>1</v>
      </c>
      <c r="K853" s="84" t="b">
        <v>0</v>
      </c>
      <c r="L853" s="84" t="b">
        <v>0</v>
      </c>
    </row>
    <row r="854" spans="1:12" ht="15">
      <c r="A854" s="84" t="s">
        <v>2891</v>
      </c>
      <c r="B854" s="84" t="s">
        <v>2876</v>
      </c>
      <c r="C854" s="84">
        <v>11</v>
      </c>
      <c r="D854" s="123">
        <v>0.009446766682974422</v>
      </c>
      <c r="E854" s="123">
        <v>1.3717780741747432</v>
      </c>
      <c r="F854" s="84" t="s">
        <v>2752</v>
      </c>
      <c r="G854" s="84" t="b">
        <v>0</v>
      </c>
      <c r="H854" s="84" t="b">
        <v>0</v>
      </c>
      <c r="I854" s="84" t="b">
        <v>0</v>
      </c>
      <c r="J854" s="84" t="b">
        <v>0</v>
      </c>
      <c r="K854" s="84" t="b">
        <v>0</v>
      </c>
      <c r="L854" s="84" t="b">
        <v>0</v>
      </c>
    </row>
    <row r="855" spans="1:12" ht="15">
      <c r="A855" s="84" t="s">
        <v>2890</v>
      </c>
      <c r="B855" s="84" t="s">
        <v>2892</v>
      </c>
      <c r="C855" s="84">
        <v>10</v>
      </c>
      <c r="D855" s="123">
        <v>0.009853801062199366</v>
      </c>
      <c r="E855" s="123">
        <v>1.444328741323355</v>
      </c>
      <c r="F855" s="84" t="s">
        <v>2752</v>
      </c>
      <c r="G855" s="84" t="b">
        <v>1</v>
      </c>
      <c r="H855" s="84" t="b">
        <v>0</v>
      </c>
      <c r="I855" s="84" t="b">
        <v>0</v>
      </c>
      <c r="J855" s="84" t="b">
        <v>0</v>
      </c>
      <c r="K855" s="84" t="b">
        <v>0</v>
      </c>
      <c r="L855" s="84" t="b">
        <v>0</v>
      </c>
    </row>
    <row r="856" spans="1:12" ht="15">
      <c r="A856" s="84" t="s">
        <v>2876</v>
      </c>
      <c r="B856" s="84" t="s">
        <v>2893</v>
      </c>
      <c r="C856" s="84">
        <v>10</v>
      </c>
      <c r="D856" s="123">
        <v>0.009853801062199366</v>
      </c>
      <c r="E856" s="123">
        <v>1.3717780741747432</v>
      </c>
      <c r="F856" s="84" t="s">
        <v>2752</v>
      </c>
      <c r="G856" s="84" t="b">
        <v>0</v>
      </c>
      <c r="H856" s="84" t="b">
        <v>0</v>
      </c>
      <c r="I856" s="84" t="b">
        <v>0</v>
      </c>
      <c r="J856" s="84" t="b">
        <v>0</v>
      </c>
      <c r="K856" s="84" t="b">
        <v>0</v>
      </c>
      <c r="L856" s="84" t="b">
        <v>0</v>
      </c>
    </row>
    <row r="857" spans="1:12" ht="15">
      <c r="A857" s="84" t="s">
        <v>3282</v>
      </c>
      <c r="B857" s="84" t="s">
        <v>2875</v>
      </c>
      <c r="C857" s="84">
        <v>10</v>
      </c>
      <c r="D857" s="123">
        <v>0.009853801062199366</v>
      </c>
      <c r="E857" s="123">
        <v>1.206967825528751</v>
      </c>
      <c r="F857" s="84" t="s">
        <v>2752</v>
      </c>
      <c r="G857" s="84" t="b">
        <v>0</v>
      </c>
      <c r="H857" s="84" t="b">
        <v>0</v>
      </c>
      <c r="I857" s="84" t="b">
        <v>0</v>
      </c>
      <c r="J857" s="84" t="b">
        <v>0</v>
      </c>
      <c r="K857" s="84" t="b">
        <v>0</v>
      </c>
      <c r="L857" s="84" t="b">
        <v>0</v>
      </c>
    </row>
    <row r="858" spans="1:12" ht="15">
      <c r="A858" s="84" t="s">
        <v>381</v>
      </c>
      <c r="B858" s="84" t="s">
        <v>380</v>
      </c>
      <c r="C858" s="84">
        <v>8</v>
      </c>
      <c r="D858" s="123">
        <v>0.01025392801815231</v>
      </c>
      <c r="E858" s="123">
        <v>1.03087656647307</v>
      </c>
      <c r="F858" s="84" t="s">
        <v>2752</v>
      </c>
      <c r="G858" s="84" t="b">
        <v>0</v>
      </c>
      <c r="H858" s="84" t="b">
        <v>0</v>
      </c>
      <c r="I858" s="84" t="b">
        <v>0</v>
      </c>
      <c r="J858" s="84" t="b">
        <v>0</v>
      </c>
      <c r="K858" s="84" t="b">
        <v>0</v>
      </c>
      <c r="L858" s="84" t="b">
        <v>0</v>
      </c>
    </row>
    <row r="859" spans="1:12" ht="15">
      <c r="A859" s="84" t="s">
        <v>3287</v>
      </c>
      <c r="B859" s="84" t="s">
        <v>2891</v>
      </c>
      <c r="C859" s="84">
        <v>7</v>
      </c>
      <c r="D859" s="123">
        <v>0.01021360484109369</v>
      </c>
      <c r="E859" s="123">
        <v>1.3863367943456681</v>
      </c>
      <c r="F859" s="84" t="s">
        <v>2752</v>
      </c>
      <c r="G859" s="84" t="b">
        <v>0</v>
      </c>
      <c r="H859" s="84" t="b">
        <v>0</v>
      </c>
      <c r="I859" s="84" t="b">
        <v>0</v>
      </c>
      <c r="J859" s="84" t="b">
        <v>0</v>
      </c>
      <c r="K859" s="84" t="b">
        <v>0</v>
      </c>
      <c r="L859" s="84" t="b">
        <v>0</v>
      </c>
    </row>
    <row r="860" spans="1:12" ht="15">
      <c r="A860" s="84" t="s">
        <v>2893</v>
      </c>
      <c r="B860" s="84" t="s">
        <v>3282</v>
      </c>
      <c r="C860" s="84">
        <v>7</v>
      </c>
      <c r="D860" s="123">
        <v>0.01021360484109369</v>
      </c>
      <c r="E860" s="123">
        <v>1.427729479503893</v>
      </c>
      <c r="F860" s="84" t="s">
        <v>2752</v>
      </c>
      <c r="G860" s="84" t="b">
        <v>0</v>
      </c>
      <c r="H860" s="84" t="b">
        <v>0</v>
      </c>
      <c r="I860" s="84" t="b">
        <v>0</v>
      </c>
      <c r="J860" s="84" t="b">
        <v>0</v>
      </c>
      <c r="K860" s="84" t="b">
        <v>0</v>
      </c>
      <c r="L860" s="84" t="b">
        <v>0</v>
      </c>
    </row>
    <row r="861" spans="1:12" ht="15">
      <c r="A861" s="84" t="s">
        <v>380</v>
      </c>
      <c r="B861" s="84" t="s">
        <v>3287</v>
      </c>
      <c r="C861" s="84">
        <v>6</v>
      </c>
      <c r="D861" s="123">
        <v>0.009982899896335334</v>
      </c>
      <c r="E861" s="123">
        <v>1.0820290889204511</v>
      </c>
      <c r="F861" s="84" t="s">
        <v>2752</v>
      </c>
      <c r="G861" s="84" t="b">
        <v>0</v>
      </c>
      <c r="H861" s="84" t="b">
        <v>0</v>
      </c>
      <c r="I861" s="84" t="b">
        <v>0</v>
      </c>
      <c r="J861" s="84" t="b">
        <v>0</v>
      </c>
      <c r="K861" s="84" t="b">
        <v>0</v>
      </c>
      <c r="L861" s="84" t="b">
        <v>0</v>
      </c>
    </row>
    <row r="862" spans="1:12" ht="15">
      <c r="A862" s="84" t="s">
        <v>292</v>
      </c>
      <c r="B862" s="84" t="s">
        <v>381</v>
      </c>
      <c r="C862" s="84">
        <v>6</v>
      </c>
      <c r="D862" s="123">
        <v>0.009982899896335334</v>
      </c>
      <c r="E862" s="123">
        <v>0.945809341902462</v>
      </c>
      <c r="F862" s="84" t="s">
        <v>2752</v>
      </c>
      <c r="G862" s="84" t="b">
        <v>0</v>
      </c>
      <c r="H862" s="84" t="b">
        <v>0</v>
      </c>
      <c r="I862" s="84" t="b">
        <v>0</v>
      </c>
      <c r="J862" s="84" t="b">
        <v>0</v>
      </c>
      <c r="K862" s="84" t="b">
        <v>0</v>
      </c>
      <c r="L862" s="84" t="b">
        <v>0</v>
      </c>
    </row>
    <row r="863" spans="1:12" ht="15">
      <c r="A863" s="84" t="s">
        <v>2889</v>
      </c>
      <c r="B863" s="84" t="s">
        <v>3333</v>
      </c>
      <c r="C863" s="84">
        <v>5</v>
      </c>
      <c r="D863" s="123">
        <v>0.00952980566357646</v>
      </c>
      <c r="E863" s="123">
        <v>1.3717780741747432</v>
      </c>
      <c r="F863" s="84" t="s">
        <v>2752</v>
      </c>
      <c r="G863" s="84" t="b">
        <v>0</v>
      </c>
      <c r="H863" s="84" t="b">
        <v>0</v>
      </c>
      <c r="I863" s="84" t="b">
        <v>0</v>
      </c>
      <c r="J863" s="84" t="b">
        <v>0</v>
      </c>
      <c r="K863" s="84" t="b">
        <v>0</v>
      </c>
      <c r="L863" s="84" t="b">
        <v>0</v>
      </c>
    </row>
    <row r="864" spans="1:12" ht="15">
      <c r="A864" s="84" t="s">
        <v>3333</v>
      </c>
      <c r="B864" s="84" t="s">
        <v>3334</v>
      </c>
      <c r="C864" s="84">
        <v>5</v>
      </c>
      <c r="D864" s="123">
        <v>0.00952980566357646</v>
      </c>
      <c r="E864" s="123">
        <v>1.7867514221455612</v>
      </c>
      <c r="F864" s="84" t="s">
        <v>2752</v>
      </c>
      <c r="G864" s="84" t="b">
        <v>0</v>
      </c>
      <c r="H864" s="84" t="b">
        <v>0</v>
      </c>
      <c r="I864" s="84" t="b">
        <v>0</v>
      </c>
      <c r="J864" s="84" t="b">
        <v>0</v>
      </c>
      <c r="K864" s="84" t="b">
        <v>0</v>
      </c>
      <c r="L864" s="84" t="b">
        <v>0</v>
      </c>
    </row>
    <row r="865" spans="1:12" ht="15">
      <c r="A865" s="84" t="s">
        <v>3334</v>
      </c>
      <c r="B865" s="84" t="s">
        <v>292</v>
      </c>
      <c r="C865" s="84">
        <v>5</v>
      </c>
      <c r="D865" s="123">
        <v>0.00952980566357646</v>
      </c>
      <c r="E865" s="123">
        <v>1.281601443825655</v>
      </c>
      <c r="F865" s="84" t="s">
        <v>2752</v>
      </c>
      <c r="G865" s="84" t="b">
        <v>0</v>
      </c>
      <c r="H865" s="84" t="b">
        <v>0</v>
      </c>
      <c r="I865" s="84" t="b">
        <v>0</v>
      </c>
      <c r="J865" s="84" t="b">
        <v>0</v>
      </c>
      <c r="K865" s="84" t="b">
        <v>0</v>
      </c>
      <c r="L865" s="84" t="b">
        <v>0</v>
      </c>
    </row>
    <row r="866" spans="1:12" ht="15">
      <c r="A866" s="84" t="s">
        <v>3292</v>
      </c>
      <c r="B866" s="84" t="s">
        <v>2889</v>
      </c>
      <c r="C866" s="84">
        <v>4</v>
      </c>
      <c r="D866" s="123">
        <v>0.008809288115057577</v>
      </c>
      <c r="E866" s="123">
        <v>1.3096301674258988</v>
      </c>
      <c r="F866" s="84" t="s">
        <v>2752</v>
      </c>
      <c r="G866" s="84" t="b">
        <v>0</v>
      </c>
      <c r="H866" s="84" t="b">
        <v>0</v>
      </c>
      <c r="I866" s="84" t="b">
        <v>0</v>
      </c>
      <c r="J866" s="84" t="b">
        <v>0</v>
      </c>
      <c r="K866" s="84" t="b">
        <v>0</v>
      </c>
      <c r="L866" s="84" t="b">
        <v>0</v>
      </c>
    </row>
    <row r="867" spans="1:12" ht="15">
      <c r="A867" s="84" t="s">
        <v>380</v>
      </c>
      <c r="B867" s="84" t="s">
        <v>3292</v>
      </c>
      <c r="C867" s="84">
        <v>3</v>
      </c>
      <c r="D867" s="123">
        <v>0.007753193027653733</v>
      </c>
      <c r="E867" s="123">
        <v>0.9851190759123947</v>
      </c>
      <c r="F867" s="84" t="s">
        <v>2752</v>
      </c>
      <c r="G867" s="84" t="b">
        <v>0</v>
      </c>
      <c r="H867" s="84" t="b">
        <v>0</v>
      </c>
      <c r="I867" s="84" t="b">
        <v>0</v>
      </c>
      <c r="J867" s="84" t="b">
        <v>0</v>
      </c>
      <c r="K867" s="84" t="b">
        <v>0</v>
      </c>
      <c r="L867" s="84" t="b">
        <v>0</v>
      </c>
    </row>
    <row r="868" spans="1:12" ht="15">
      <c r="A868" s="84" t="s">
        <v>3335</v>
      </c>
      <c r="B868" s="84" t="s">
        <v>3336</v>
      </c>
      <c r="C868" s="84">
        <v>3</v>
      </c>
      <c r="D868" s="123">
        <v>0.007753193027653733</v>
      </c>
      <c r="E868" s="123">
        <v>2.0086001717619175</v>
      </c>
      <c r="F868" s="84" t="s">
        <v>2752</v>
      </c>
      <c r="G868" s="84" t="b">
        <v>0</v>
      </c>
      <c r="H868" s="84" t="b">
        <v>0</v>
      </c>
      <c r="I868" s="84" t="b">
        <v>0</v>
      </c>
      <c r="J868" s="84" t="b">
        <v>0</v>
      </c>
      <c r="K868" s="84" t="b">
        <v>0</v>
      </c>
      <c r="L868" s="84" t="b">
        <v>0</v>
      </c>
    </row>
    <row r="869" spans="1:12" ht="15">
      <c r="A869" s="84" t="s">
        <v>3336</v>
      </c>
      <c r="B869" s="84" t="s">
        <v>292</v>
      </c>
      <c r="C869" s="84">
        <v>3</v>
      </c>
      <c r="D869" s="123">
        <v>0.007753193027653733</v>
      </c>
      <c r="E869" s="123">
        <v>1.281601443825655</v>
      </c>
      <c r="F869" s="84" t="s">
        <v>2752</v>
      </c>
      <c r="G869" s="84" t="b">
        <v>0</v>
      </c>
      <c r="H869" s="84" t="b">
        <v>0</v>
      </c>
      <c r="I869" s="84" t="b">
        <v>0</v>
      </c>
      <c r="J869" s="84" t="b">
        <v>0</v>
      </c>
      <c r="K869" s="84" t="b">
        <v>0</v>
      </c>
      <c r="L869" s="84" t="b">
        <v>0</v>
      </c>
    </row>
    <row r="870" spans="1:12" ht="15">
      <c r="A870" s="84" t="s">
        <v>292</v>
      </c>
      <c r="B870" s="84" t="s">
        <v>3304</v>
      </c>
      <c r="C870" s="84">
        <v>3</v>
      </c>
      <c r="D870" s="123">
        <v>0.007753193027653733</v>
      </c>
      <c r="E870" s="123">
        <v>1.281601443825655</v>
      </c>
      <c r="F870" s="84" t="s">
        <v>2752</v>
      </c>
      <c r="G870" s="84" t="b">
        <v>0</v>
      </c>
      <c r="H870" s="84" t="b">
        <v>0</v>
      </c>
      <c r="I870" s="84" t="b">
        <v>0</v>
      </c>
      <c r="J870" s="84" t="b">
        <v>0</v>
      </c>
      <c r="K870" s="84" t="b">
        <v>0</v>
      </c>
      <c r="L870" s="84" t="b">
        <v>0</v>
      </c>
    </row>
    <row r="871" spans="1:12" ht="15">
      <c r="A871" s="84" t="s">
        <v>3304</v>
      </c>
      <c r="B871" s="84" t="s">
        <v>3305</v>
      </c>
      <c r="C871" s="84">
        <v>3</v>
      </c>
      <c r="D871" s="123">
        <v>0.007753193027653733</v>
      </c>
      <c r="E871" s="123">
        <v>2.0086001717619175</v>
      </c>
      <c r="F871" s="84" t="s">
        <v>2752</v>
      </c>
      <c r="G871" s="84" t="b">
        <v>0</v>
      </c>
      <c r="H871" s="84" t="b">
        <v>0</v>
      </c>
      <c r="I871" s="84" t="b">
        <v>0</v>
      </c>
      <c r="J871" s="84" t="b">
        <v>0</v>
      </c>
      <c r="K871" s="84" t="b">
        <v>0</v>
      </c>
      <c r="L871" s="84" t="b">
        <v>0</v>
      </c>
    </row>
    <row r="872" spans="1:12" ht="15">
      <c r="A872" s="84" t="s">
        <v>3305</v>
      </c>
      <c r="B872" s="84" t="s">
        <v>380</v>
      </c>
      <c r="C872" s="84">
        <v>3</v>
      </c>
      <c r="D872" s="123">
        <v>0.007753193027653733</v>
      </c>
      <c r="E872" s="123">
        <v>1.206967825528751</v>
      </c>
      <c r="F872" s="84" t="s">
        <v>2752</v>
      </c>
      <c r="G872" s="84" t="b">
        <v>0</v>
      </c>
      <c r="H872" s="84" t="b">
        <v>0</v>
      </c>
      <c r="I872" s="84" t="b">
        <v>0</v>
      </c>
      <c r="J872" s="84" t="b">
        <v>0</v>
      </c>
      <c r="K872" s="84" t="b">
        <v>0</v>
      </c>
      <c r="L872" s="84" t="b">
        <v>0</v>
      </c>
    </row>
    <row r="873" spans="1:12" ht="15">
      <c r="A873" s="84" t="s">
        <v>380</v>
      </c>
      <c r="B873" s="84" t="s">
        <v>2914</v>
      </c>
      <c r="C873" s="84">
        <v>3</v>
      </c>
      <c r="D873" s="123">
        <v>0.007753193027653733</v>
      </c>
      <c r="E873" s="123">
        <v>1.206967825528751</v>
      </c>
      <c r="F873" s="84" t="s">
        <v>2752</v>
      </c>
      <c r="G873" s="84" t="b">
        <v>0</v>
      </c>
      <c r="H873" s="84" t="b">
        <v>0</v>
      </c>
      <c r="I873" s="84" t="b">
        <v>0</v>
      </c>
      <c r="J873" s="84" t="b">
        <v>1</v>
      </c>
      <c r="K873" s="84" t="b">
        <v>0</v>
      </c>
      <c r="L873" s="84" t="b">
        <v>0</v>
      </c>
    </row>
    <row r="874" spans="1:12" ht="15">
      <c r="A874" s="84" t="s">
        <v>2914</v>
      </c>
      <c r="B874" s="84" t="s">
        <v>3314</v>
      </c>
      <c r="C874" s="84">
        <v>3</v>
      </c>
      <c r="D874" s="123">
        <v>0.007753193027653733</v>
      </c>
      <c r="E874" s="123">
        <v>1.8836614351536176</v>
      </c>
      <c r="F874" s="84" t="s">
        <v>2752</v>
      </c>
      <c r="G874" s="84" t="b">
        <v>1</v>
      </c>
      <c r="H874" s="84" t="b">
        <v>0</v>
      </c>
      <c r="I874" s="84" t="b">
        <v>0</v>
      </c>
      <c r="J874" s="84" t="b">
        <v>0</v>
      </c>
      <c r="K874" s="84" t="b">
        <v>0</v>
      </c>
      <c r="L874" s="84" t="b">
        <v>0</v>
      </c>
    </row>
    <row r="875" spans="1:12" ht="15">
      <c r="A875" s="84" t="s">
        <v>3314</v>
      </c>
      <c r="B875" s="84" t="s">
        <v>3282</v>
      </c>
      <c r="C875" s="84">
        <v>3</v>
      </c>
      <c r="D875" s="123">
        <v>0.007753193027653733</v>
      </c>
      <c r="E875" s="123">
        <v>1.36078268987328</v>
      </c>
      <c r="F875" s="84" t="s">
        <v>2752</v>
      </c>
      <c r="G875" s="84" t="b">
        <v>0</v>
      </c>
      <c r="H875" s="84" t="b">
        <v>0</v>
      </c>
      <c r="I875" s="84" t="b">
        <v>0</v>
      </c>
      <c r="J875" s="84" t="b">
        <v>0</v>
      </c>
      <c r="K875" s="84" t="b">
        <v>0</v>
      </c>
      <c r="L875" s="84" t="b">
        <v>0</v>
      </c>
    </row>
    <row r="876" spans="1:12" ht="15">
      <c r="A876" s="84" t="s">
        <v>3328</v>
      </c>
      <c r="B876" s="84" t="s">
        <v>3329</v>
      </c>
      <c r="C876" s="84">
        <v>3</v>
      </c>
      <c r="D876" s="123">
        <v>0.007753193027653733</v>
      </c>
      <c r="E876" s="123">
        <v>1.8836614351536176</v>
      </c>
      <c r="F876" s="84" t="s">
        <v>2752</v>
      </c>
      <c r="G876" s="84" t="b">
        <v>1</v>
      </c>
      <c r="H876" s="84" t="b">
        <v>0</v>
      </c>
      <c r="I876" s="84" t="b">
        <v>0</v>
      </c>
      <c r="J876" s="84" t="b">
        <v>0</v>
      </c>
      <c r="K876" s="84" t="b">
        <v>0</v>
      </c>
      <c r="L876" s="84" t="b">
        <v>0</v>
      </c>
    </row>
    <row r="877" spans="1:12" ht="15">
      <c r="A877" s="84" t="s">
        <v>3373</v>
      </c>
      <c r="B877" s="84" t="s">
        <v>2885</v>
      </c>
      <c r="C877" s="84">
        <v>2</v>
      </c>
      <c r="D877" s="123">
        <v>0.0062458061105194985</v>
      </c>
      <c r="E877" s="123">
        <v>1.8836614351536176</v>
      </c>
      <c r="F877" s="84" t="s">
        <v>2752</v>
      </c>
      <c r="G877" s="84" t="b">
        <v>0</v>
      </c>
      <c r="H877" s="84" t="b">
        <v>0</v>
      </c>
      <c r="I877" s="84" t="b">
        <v>0</v>
      </c>
      <c r="J877" s="84" t="b">
        <v>0</v>
      </c>
      <c r="K877" s="84" t="b">
        <v>0</v>
      </c>
      <c r="L877" s="84" t="b">
        <v>0</v>
      </c>
    </row>
    <row r="878" spans="1:12" ht="15">
      <c r="A878" s="84" t="s">
        <v>380</v>
      </c>
      <c r="B878" s="84" t="s">
        <v>292</v>
      </c>
      <c r="C878" s="84">
        <v>2</v>
      </c>
      <c r="D878" s="123">
        <v>0.0062458061105194985</v>
      </c>
      <c r="E878" s="123">
        <v>0.30387783853680744</v>
      </c>
      <c r="F878" s="84" t="s">
        <v>2752</v>
      </c>
      <c r="G878" s="84" t="b">
        <v>0</v>
      </c>
      <c r="H878" s="84" t="b">
        <v>0</v>
      </c>
      <c r="I878" s="84" t="b">
        <v>0</v>
      </c>
      <c r="J878" s="84" t="b">
        <v>0</v>
      </c>
      <c r="K878" s="84" t="b">
        <v>0</v>
      </c>
      <c r="L878" s="84" t="b">
        <v>0</v>
      </c>
    </row>
    <row r="879" spans="1:12" ht="15">
      <c r="A879" s="84" t="s">
        <v>273</v>
      </c>
      <c r="B879" s="84" t="s">
        <v>3335</v>
      </c>
      <c r="C879" s="84">
        <v>2</v>
      </c>
      <c r="D879" s="123">
        <v>0.0062458061105194985</v>
      </c>
      <c r="E879" s="123">
        <v>2.184691430817599</v>
      </c>
      <c r="F879" s="84" t="s">
        <v>2752</v>
      </c>
      <c r="G879" s="84" t="b">
        <v>0</v>
      </c>
      <c r="H879" s="84" t="b">
        <v>0</v>
      </c>
      <c r="I879" s="84" t="b">
        <v>0</v>
      </c>
      <c r="J879" s="84" t="b">
        <v>0</v>
      </c>
      <c r="K879" s="84" t="b">
        <v>0</v>
      </c>
      <c r="L879" s="84" t="b">
        <v>0</v>
      </c>
    </row>
    <row r="880" spans="1:12" ht="15">
      <c r="A880" s="84" t="s">
        <v>2892</v>
      </c>
      <c r="B880" s="84" t="s">
        <v>3574</v>
      </c>
      <c r="C880" s="84">
        <v>2</v>
      </c>
      <c r="D880" s="123">
        <v>0.0062458061105194985</v>
      </c>
      <c r="E880" s="123">
        <v>1.7867514221455612</v>
      </c>
      <c r="F880" s="84" t="s">
        <v>2752</v>
      </c>
      <c r="G880" s="84" t="b">
        <v>0</v>
      </c>
      <c r="H880" s="84" t="b">
        <v>0</v>
      </c>
      <c r="I880" s="84" t="b">
        <v>0</v>
      </c>
      <c r="J880" s="84" t="b">
        <v>0</v>
      </c>
      <c r="K880" s="84" t="b">
        <v>0</v>
      </c>
      <c r="L880" s="84" t="b">
        <v>0</v>
      </c>
    </row>
    <row r="881" spans="1:12" ht="15">
      <c r="A881" s="84" t="s">
        <v>292</v>
      </c>
      <c r="B881" s="84" t="s">
        <v>3301</v>
      </c>
      <c r="C881" s="84">
        <v>2</v>
      </c>
      <c r="D881" s="123">
        <v>0.0062458061105194985</v>
      </c>
      <c r="E881" s="123">
        <v>1.281601443825655</v>
      </c>
      <c r="F881" s="84" t="s">
        <v>2752</v>
      </c>
      <c r="G881" s="84" t="b">
        <v>0</v>
      </c>
      <c r="H881" s="84" t="b">
        <v>0</v>
      </c>
      <c r="I881" s="84" t="b">
        <v>0</v>
      </c>
      <c r="J881" s="84" t="b">
        <v>0</v>
      </c>
      <c r="K881" s="84" t="b">
        <v>0</v>
      </c>
      <c r="L881" s="84" t="b">
        <v>0</v>
      </c>
    </row>
    <row r="882" spans="1:12" ht="15">
      <c r="A882" s="84" t="s">
        <v>3301</v>
      </c>
      <c r="B882" s="84" t="s">
        <v>3328</v>
      </c>
      <c r="C882" s="84">
        <v>2</v>
      </c>
      <c r="D882" s="123">
        <v>0.0062458061105194985</v>
      </c>
      <c r="E882" s="123">
        <v>2.0086001717619175</v>
      </c>
      <c r="F882" s="84" t="s">
        <v>2752</v>
      </c>
      <c r="G882" s="84" t="b">
        <v>0</v>
      </c>
      <c r="H882" s="84" t="b">
        <v>0</v>
      </c>
      <c r="I882" s="84" t="b">
        <v>0</v>
      </c>
      <c r="J882" s="84" t="b">
        <v>1</v>
      </c>
      <c r="K882" s="84" t="b">
        <v>0</v>
      </c>
      <c r="L882" s="84" t="b">
        <v>0</v>
      </c>
    </row>
    <row r="883" spans="1:12" ht="15">
      <c r="A883" s="84" t="s">
        <v>3329</v>
      </c>
      <c r="B883" s="84" t="s">
        <v>3355</v>
      </c>
      <c r="C883" s="84">
        <v>2</v>
      </c>
      <c r="D883" s="123">
        <v>0.0062458061105194985</v>
      </c>
      <c r="E883" s="123">
        <v>1.7075701760979365</v>
      </c>
      <c r="F883" s="84" t="s">
        <v>2752</v>
      </c>
      <c r="G883" s="84" t="b">
        <v>0</v>
      </c>
      <c r="H883" s="84" t="b">
        <v>0</v>
      </c>
      <c r="I883" s="84" t="b">
        <v>0</v>
      </c>
      <c r="J883" s="84" t="b">
        <v>0</v>
      </c>
      <c r="K883" s="84" t="b">
        <v>0</v>
      </c>
      <c r="L883" s="84" t="b">
        <v>0</v>
      </c>
    </row>
    <row r="884" spans="1:12" ht="15">
      <c r="A884" s="84" t="s">
        <v>3355</v>
      </c>
      <c r="B884" s="84" t="s">
        <v>381</v>
      </c>
      <c r="C884" s="84">
        <v>2</v>
      </c>
      <c r="D884" s="123">
        <v>0.0062458061105194985</v>
      </c>
      <c r="E884" s="123">
        <v>1.195686815119062</v>
      </c>
      <c r="F884" s="84" t="s">
        <v>2752</v>
      </c>
      <c r="G884" s="84" t="b">
        <v>0</v>
      </c>
      <c r="H884" s="84" t="b">
        <v>0</v>
      </c>
      <c r="I884" s="84" t="b">
        <v>0</v>
      </c>
      <c r="J884" s="84" t="b">
        <v>0</v>
      </c>
      <c r="K884" s="84" t="b">
        <v>0</v>
      </c>
      <c r="L884" s="84" t="b">
        <v>0</v>
      </c>
    </row>
    <row r="885" spans="1:12" ht="15">
      <c r="A885" s="84" t="s">
        <v>2889</v>
      </c>
      <c r="B885" s="84" t="s">
        <v>2891</v>
      </c>
      <c r="C885" s="84">
        <v>2</v>
      </c>
      <c r="D885" s="123">
        <v>0.0062458061105194985</v>
      </c>
      <c r="E885" s="123">
        <v>0.6314153846804994</v>
      </c>
      <c r="F885" s="84" t="s">
        <v>2752</v>
      </c>
      <c r="G885" s="84" t="b">
        <v>0</v>
      </c>
      <c r="H885" s="84" t="b">
        <v>0</v>
      </c>
      <c r="I885" s="84" t="b">
        <v>0</v>
      </c>
      <c r="J885" s="84" t="b">
        <v>0</v>
      </c>
      <c r="K885" s="84" t="b">
        <v>0</v>
      </c>
      <c r="L885" s="84" t="b">
        <v>0</v>
      </c>
    </row>
    <row r="886" spans="1:12" ht="15">
      <c r="A886" s="84" t="s">
        <v>2875</v>
      </c>
      <c r="B886" s="84" t="s">
        <v>3449</v>
      </c>
      <c r="C886" s="84">
        <v>2</v>
      </c>
      <c r="D886" s="123">
        <v>0.0062458061105194985</v>
      </c>
      <c r="E886" s="123">
        <v>1.206967825528751</v>
      </c>
      <c r="F886" s="84" t="s">
        <v>2752</v>
      </c>
      <c r="G886" s="84" t="b">
        <v>0</v>
      </c>
      <c r="H886" s="84" t="b">
        <v>0</v>
      </c>
      <c r="I886" s="84" t="b">
        <v>0</v>
      </c>
      <c r="J886" s="84" t="b">
        <v>0</v>
      </c>
      <c r="K886" s="84" t="b">
        <v>0</v>
      </c>
      <c r="L886" s="84" t="b">
        <v>0</v>
      </c>
    </row>
    <row r="887" spans="1:12" ht="15">
      <c r="A887" s="84" t="s">
        <v>303</v>
      </c>
      <c r="B887" s="84" t="s">
        <v>3397</v>
      </c>
      <c r="C887" s="84">
        <v>2</v>
      </c>
      <c r="D887" s="123">
        <v>0.0062458061105194985</v>
      </c>
      <c r="E887" s="123">
        <v>2.184691430817599</v>
      </c>
      <c r="F887" s="84" t="s">
        <v>2752</v>
      </c>
      <c r="G887" s="84" t="b">
        <v>0</v>
      </c>
      <c r="H887" s="84" t="b">
        <v>0</v>
      </c>
      <c r="I887" s="84" t="b">
        <v>0</v>
      </c>
      <c r="J887" s="84" t="b">
        <v>0</v>
      </c>
      <c r="K887" s="84" t="b">
        <v>0</v>
      </c>
      <c r="L887" s="84" t="b">
        <v>0</v>
      </c>
    </row>
    <row r="888" spans="1:12" ht="15">
      <c r="A888" s="84" t="s">
        <v>3397</v>
      </c>
      <c r="B888" s="84" t="s">
        <v>3285</v>
      </c>
      <c r="C888" s="84">
        <v>2</v>
      </c>
      <c r="D888" s="123">
        <v>0.0062458061105194985</v>
      </c>
      <c r="E888" s="123">
        <v>1.7867514221455612</v>
      </c>
      <c r="F888" s="84" t="s">
        <v>2752</v>
      </c>
      <c r="G888" s="84" t="b">
        <v>0</v>
      </c>
      <c r="H888" s="84" t="b">
        <v>0</v>
      </c>
      <c r="I888" s="84" t="b">
        <v>0</v>
      </c>
      <c r="J888" s="84" t="b">
        <v>0</v>
      </c>
      <c r="K888" s="84" t="b">
        <v>0</v>
      </c>
      <c r="L888" s="84" t="b">
        <v>0</v>
      </c>
    </row>
    <row r="889" spans="1:12" ht="15">
      <c r="A889" s="84" t="s">
        <v>3285</v>
      </c>
      <c r="B889" s="84" t="s">
        <v>3398</v>
      </c>
      <c r="C889" s="84">
        <v>2</v>
      </c>
      <c r="D889" s="123">
        <v>0.0062458061105194985</v>
      </c>
      <c r="E889" s="123">
        <v>1.7867514221455612</v>
      </c>
      <c r="F889" s="84" t="s">
        <v>2752</v>
      </c>
      <c r="G889" s="84" t="b">
        <v>0</v>
      </c>
      <c r="H889" s="84" t="b">
        <v>0</v>
      </c>
      <c r="I889" s="84" t="b">
        <v>0</v>
      </c>
      <c r="J889" s="84" t="b">
        <v>0</v>
      </c>
      <c r="K889" s="84" t="b">
        <v>0</v>
      </c>
      <c r="L889" s="84" t="b">
        <v>0</v>
      </c>
    </row>
    <row r="890" spans="1:12" ht="15">
      <c r="A890" s="84" t="s">
        <v>3398</v>
      </c>
      <c r="B890" s="84" t="s">
        <v>2875</v>
      </c>
      <c r="C890" s="84">
        <v>2</v>
      </c>
      <c r="D890" s="123">
        <v>0.0062458061105194985</v>
      </c>
      <c r="E890" s="123">
        <v>1.206967825528751</v>
      </c>
      <c r="F890" s="84" t="s">
        <v>2752</v>
      </c>
      <c r="G890" s="84" t="b">
        <v>0</v>
      </c>
      <c r="H890" s="84" t="b">
        <v>0</v>
      </c>
      <c r="I890" s="84" t="b">
        <v>0</v>
      </c>
      <c r="J890" s="84" t="b">
        <v>0</v>
      </c>
      <c r="K890" s="84" t="b">
        <v>0</v>
      </c>
      <c r="L890" s="84" t="b">
        <v>0</v>
      </c>
    </row>
    <row r="891" spans="1:12" ht="15">
      <c r="A891" s="84" t="s">
        <v>2875</v>
      </c>
      <c r="B891" s="84" t="s">
        <v>3361</v>
      </c>
      <c r="C891" s="84">
        <v>2</v>
      </c>
      <c r="D891" s="123">
        <v>0.0062458061105194985</v>
      </c>
      <c r="E891" s="123">
        <v>1.03087656647307</v>
      </c>
      <c r="F891" s="84" t="s">
        <v>2752</v>
      </c>
      <c r="G891" s="84" t="b">
        <v>0</v>
      </c>
      <c r="H891" s="84" t="b">
        <v>0</v>
      </c>
      <c r="I891" s="84" t="b">
        <v>0</v>
      </c>
      <c r="J891" s="84" t="b">
        <v>0</v>
      </c>
      <c r="K891" s="84" t="b">
        <v>0</v>
      </c>
      <c r="L891" s="84" t="b">
        <v>0</v>
      </c>
    </row>
    <row r="892" spans="1:12" ht="15">
      <c r="A892" s="84" t="s">
        <v>3361</v>
      </c>
      <c r="B892" s="84" t="s">
        <v>3399</v>
      </c>
      <c r="C892" s="84">
        <v>2</v>
      </c>
      <c r="D892" s="123">
        <v>0.0062458061105194985</v>
      </c>
      <c r="E892" s="123">
        <v>2.0086001717619175</v>
      </c>
      <c r="F892" s="84" t="s">
        <v>2752</v>
      </c>
      <c r="G892" s="84" t="b">
        <v>0</v>
      </c>
      <c r="H892" s="84" t="b">
        <v>0</v>
      </c>
      <c r="I892" s="84" t="b">
        <v>0</v>
      </c>
      <c r="J892" s="84" t="b">
        <v>0</v>
      </c>
      <c r="K892" s="84" t="b">
        <v>0</v>
      </c>
      <c r="L892" s="84" t="b">
        <v>0</v>
      </c>
    </row>
    <row r="893" spans="1:12" ht="15">
      <c r="A893" s="84" t="s">
        <v>3399</v>
      </c>
      <c r="B893" s="84" t="s">
        <v>2889</v>
      </c>
      <c r="C893" s="84">
        <v>2</v>
      </c>
      <c r="D893" s="123">
        <v>0.0062458061105194985</v>
      </c>
      <c r="E893" s="123">
        <v>1.4065401804339552</v>
      </c>
      <c r="F893" s="84" t="s">
        <v>2752</v>
      </c>
      <c r="G893" s="84" t="b">
        <v>0</v>
      </c>
      <c r="H893" s="84" t="b">
        <v>0</v>
      </c>
      <c r="I893" s="84" t="b">
        <v>0</v>
      </c>
      <c r="J893" s="84" t="b">
        <v>0</v>
      </c>
      <c r="K893" s="84" t="b">
        <v>0</v>
      </c>
      <c r="L893" s="84" t="b">
        <v>0</v>
      </c>
    </row>
    <row r="894" spans="1:12" ht="15">
      <c r="A894" s="84" t="s">
        <v>2889</v>
      </c>
      <c r="B894" s="84" t="s">
        <v>3400</v>
      </c>
      <c r="C894" s="84">
        <v>2</v>
      </c>
      <c r="D894" s="123">
        <v>0.0062458061105194985</v>
      </c>
      <c r="E894" s="123">
        <v>1.3717780741747432</v>
      </c>
      <c r="F894" s="84" t="s">
        <v>2752</v>
      </c>
      <c r="G894" s="84" t="b">
        <v>0</v>
      </c>
      <c r="H894" s="84" t="b">
        <v>0</v>
      </c>
      <c r="I894" s="84" t="b">
        <v>0</v>
      </c>
      <c r="J894" s="84" t="b">
        <v>0</v>
      </c>
      <c r="K894" s="84" t="b">
        <v>0</v>
      </c>
      <c r="L894" s="84" t="b">
        <v>0</v>
      </c>
    </row>
    <row r="895" spans="1:12" ht="15">
      <c r="A895" s="84" t="s">
        <v>3400</v>
      </c>
      <c r="B895" s="84" t="s">
        <v>380</v>
      </c>
      <c r="C895" s="84">
        <v>2</v>
      </c>
      <c r="D895" s="123">
        <v>0.0062458061105194985</v>
      </c>
      <c r="E895" s="123">
        <v>1.206967825528751</v>
      </c>
      <c r="F895" s="84" t="s">
        <v>2752</v>
      </c>
      <c r="G895" s="84" t="b">
        <v>0</v>
      </c>
      <c r="H895" s="84" t="b">
        <v>0</v>
      </c>
      <c r="I895" s="84" t="b">
        <v>0</v>
      </c>
      <c r="J895" s="84" t="b">
        <v>0</v>
      </c>
      <c r="K895" s="84" t="b">
        <v>0</v>
      </c>
      <c r="L895" s="84" t="b">
        <v>0</v>
      </c>
    </row>
    <row r="896" spans="1:12" ht="15">
      <c r="A896" s="84" t="s">
        <v>380</v>
      </c>
      <c r="B896" s="84" t="s">
        <v>381</v>
      </c>
      <c r="C896" s="84">
        <v>2</v>
      </c>
      <c r="D896" s="123">
        <v>0.0062458061105194985</v>
      </c>
      <c r="E896" s="123">
        <v>0.39405446888589546</v>
      </c>
      <c r="F896" s="84" t="s">
        <v>2752</v>
      </c>
      <c r="G896" s="84" t="b">
        <v>0</v>
      </c>
      <c r="H896" s="84" t="b">
        <v>0</v>
      </c>
      <c r="I896" s="84" t="b">
        <v>0</v>
      </c>
      <c r="J896" s="84" t="b">
        <v>0</v>
      </c>
      <c r="K896" s="84" t="b">
        <v>0</v>
      </c>
      <c r="L896" s="84" t="b">
        <v>0</v>
      </c>
    </row>
    <row r="897" spans="1:12" ht="15">
      <c r="A897" s="84" t="s">
        <v>381</v>
      </c>
      <c r="B897" s="84" t="s">
        <v>3287</v>
      </c>
      <c r="C897" s="84">
        <v>2</v>
      </c>
      <c r="D897" s="123">
        <v>0.0062458061105194985</v>
      </c>
      <c r="E897" s="123">
        <v>0.8044801891059928</v>
      </c>
      <c r="F897" s="84" t="s">
        <v>2752</v>
      </c>
      <c r="G897" s="84" t="b">
        <v>0</v>
      </c>
      <c r="H897" s="84" t="b">
        <v>0</v>
      </c>
      <c r="I897" s="84" t="b">
        <v>0</v>
      </c>
      <c r="J897" s="84" t="b">
        <v>0</v>
      </c>
      <c r="K897" s="84" t="b">
        <v>0</v>
      </c>
      <c r="L897" s="84" t="b">
        <v>0</v>
      </c>
    </row>
    <row r="898" spans="1:12" ht="15">
      <c r="A898" s="84" t="s">
        <v>353</v>
      </c>
      <c r="B898" s="84" t="s">
        <v>307</v>
      </c>
      <c r="C898" s="84">
        <v>5</v>
      </c>
      <c r="D898" s="123">
        <v>0.0054233730169606035</v>
      </c>
      <c r="E898" s="123">
        <v>1.1271047983648077</v>
      </c>
      <c r="F898" s="84" t="s">
        <v>2754</v>
      </c>
      <c r="G898" s="84" t="b">
        <v>0</v>
      </c>
      <c r="H898" s="84" t="b">
        <v>0</v>
      </c>
      <c r="I898" s="84" t="b">
        <v>0</v>
      </c>
      <c r="J898" s="84" t="b">
        <v>0</v>
      </c>
      <c r="K898" s="84" t="b">
        <v>0</v>
      </c>
      <c r="L898" s="84" t="b">
        <v>0</v>
      </c>
    </row>
    <row r="899" spans="1:12" ht="15">
      <c r="A899" s="84" t="s">
        <v>307</v>
      </c>
      <c r="B899" s="84" t="s">
        <v>352</v>
      </c>
      <c r="C899" s="84">
        <v>5</v>
      </c>
      <c r="D899" s="123">
        <v>0.0054233730169606035</v>
      </c>
      <c r="E899" s="123">
        <v>1.1271047983648077</v>
      </c>
      <c r="F899" s="84" t="s">
        <v>2754</v>
      </c>
      <c r="G899" s="84" t="b">
        <v>0</v>
      </c>
      <c r="H899" s="84" t="b">
        <v>0</v>
      </c>
      <c r="I899" s="84" t="b">
        <v>0</v>
      </c>
      <c r="J899" s="84" t="b">
        <v>0</v>
      </c>
      <c r="K899" s="84" t="b">
        <v>0</v>
      </c>
      <c r="L899" s="84" t="b">
        <v>0</v>
      </c>
    </row>
    <row r="900" spans="1:12" ht="15">
      <c r="A900" s="84" t="s">
        <v>352</v>
      </c>
      <c r="B900" s="84" t="s">
        <v>306</v>
      </c>
      <c r="C900" s="84">
        <v>5</v>
      </c>
      <c r="D900" s="123">
        <v>0.0054233730169606035</v>
      </c>
      <c r="E900" s="123">
        <v>1.1271047983648077</v>
      </c>
      <c r="F900" s="84" t="s">
        <v>2754</v>
      </c>
      <c r="G900" s="84" t="b">
        <v>0</v>
      </c>
      <c r="H900" s="84" t="b">
        <v>0</v>
      </c>
      <c r="I900" s="84" t="b">
        <v>0</v>
      </c>
      <c r="J900" s="84" t="b">
        <v>0</v>
      </c>
      <c r="K900" s="84" t="b">
        <v>0</v>
      </c>
      <c r="L900" s="84" t="b">
        <v>0</v>
      </c>
    </row>
    <row r="901" spans="1:12" ht="15">
      <c r="A901" s="84" t="s">
        <v>306</v>
      </c>
      <c r="B901" s="84" t="s">
        <v>351</v>
      </c>
      <c r="C901" s="84">
        <v>5</v>
      </c>
      <c r="D901" s="123">
        <v>0.0054233730169606035</v>
      </c>
      <c r="E901" s="123">
        <v>1.1271047983648077</v>
      </c>
      <c r="F901" s="84" t="s">
        <v>2754</v>
      </c>
      <c r="G901" s="84" t="b">
        <v>0</v>
      </c>
      <c r="H901" s="84" t="b">
        <v>0</v>
      </c>
      <c r="I901" s="84" t="b">
        <v>0</v>
      </c>
      <c r="J901" s="84" t="b">
        <v>0</v>
      </c>
      <c r="K901" s="84" t="b">
        <v>0</v>
      </c>
      <c r="L901" s="84" t="b">
        <v>0</v>
      </c>
    </row>
    <row r="902" spans="1:12" ht="15">
      <c r="A902" s="84" t="s">
        <v>351</v>
      </c>
      <c r="B902" s="84" t="s">
        <v>350</v>
      </c>
      <c r="C902" s="84">
        <v>5</v>
      </c>
      <c r="D902" s="123">
        <v>0.0054233730169606035</v>
      </c>
      <c r="E902" s="123">
        <v>1.1271047983648077</v>
      </c>
      <c r="F902" s="84" t="s">
        <v>2754</v>
      </c>
      <c r="G902" s="84" t="b">
        <v>0</v>
      </c>
      <c r="H902" s="84" t="b">
        <v>0</v>
      </c>
      <c r="I902" s="84" t="b">
        <v>0</v>
      </c>
      <c r="J902" s="84" t="b">
        <v>0</v>
      </c>
      <c r="K902" s="84" t="b">
        <v>0</v>
      </c>
      <c r="L902" s="84" t="b">
        <v>0</v>
      </c>
    </row>
    <row r="903" spans="1:12" ht="15">
      <c r="A903" s="84" t="s">
        <v>350</v>
      </c>
      <c r="B903" s="84" t="s">
        <v>349</v>
      </c>
      <c r="C903" s="84">
        <v>5</v>
      </c>
      <c r="D903" s="123">
        <v>0.0054233730169606035</v>
      </c>
      <c r="E903" s="123">
        <v>1.1271047983648077</v>
      </c>
      <c r="F903" s="84" t="s">
        <v>2754</v>
      </c>
      <c r="G903" s="84" t="b">
        <v>0</v>
      </c>
      <c r="H903" s="84" t="b">
        <v>0</v>
      </c>
      <c r="I903" s="84" t="b">
        <v>0</v>
      </c>
      <c r="J903" s="84" t="b">
        <v>0</v>
      </c>
      <c r="K903" s="84" t="b">
        <v>0</v>
      </c>
      <c r="L903" s="84" t="b">
        <v>0</v>
      </c>
    </row>
    <row r="904" spans="1:12" ht="15">
      <c r="A904" s="84" t="s">
        <v>349</v>
      </c>
      <c r="B904" s="84" t="s">
        <v>348</v>
      </c>
      <c r="C904" s="84">
        <v>5</v>
      </c>
      <c r="D904" s="123">
        <v>0.0054233730169606035</v>
      </c>
      <c r="E904" s="123">
        <v>1.1271047983648077</v>
      </c>
      <c r="F904" s="84" t="s">
        <v>2754</v>
      </c>
      <c r="G904" s="84" t="b">
        <v>0</v>
      </c>
      <c r="H904" s="84" t="b">
        <v>0</v>
      </c>
      <c r="I904" s="84" t="b">
        <v>0</v>
      </c>
      <c r="J904" s="84" t="b">
        <v>0</v>
      </c>
      <c r="K904" s="84" t="b">
        <v>0</v>
      </c>
      <c r="L904" s="84" t="b">
        <v>0</v>
      </c>
    </row>
    <row r="905" spans="1:12" ht="15">
      <c r="A905" s="84" t="s">
        <v>348</v>
      </c>
      <c r="B905" s="84" t="s">
        <v>347</v>
      </c>
      <c r="C905" s="84">
        <v>5</v>
      </c>
      <c r="D905" s="123">
        <v>0.0054233730169606035</v>
      </c>
      <c r="E905" s="123">
        <v>1.1271047983648077</v>
      </c>
      <c r="F905" s="84" t="s">
        <v>2754</v>
      </c>
      <c r="G905" s="84" t="b">
        <v>0</v>
      </c>
      <c r="H905" s="84" t="b">
        <v>0</v>
      </c>
      <c r="I905" s="84" t="b">
        <v>0</v>
      </c>
      <c r="J905" s="84" t="b">
        <v>0</v>
      </c>
      <c r="K905" s="84" t="b">
        <v>0</v>
      </c>
      <c r="L905" s="84" t="b">
        <v>0</v>
      </c>
    </row>
    <row r="906" spans="1:12" ht="15">
      <c r="A906" s="84" t="s">
        <v>347</v>
      </c>
      <c r="B906" s="84" t="s">
        <v>346</v>
      </c>
      <c r="C906" s="84">
        <v>5</v>
      </c>
      <c r="D906" s="123">
        <v>0.0054233730169606035</v>
      </c>
      <c r="E906" s="123">
        <v>1.1271047983648077</v>
      </c>
      <c r="F906" s="84" t="s">
        <v>2754</v>
      </c>
      <c r="G906" s="84" t="b">
        <v>0</v>
      </c>
      <c r="H906" s="84" t="b">
        <v>0</v>
      </c>
      <c r="I906" s="84" t="b">
        <v>0</v>
      </c>
      <c r="J906" s="84" t="b">
        <v>0</v>
      </c>
      <c r="K906" s="84" t="b">
        <v>0</v>
      </c>
      <c r="L906" s="84" t="b">
        <v>0</v>
      </c>
    </row>
    <row r="907" spans="1:12" ht="15">
      <c r="A907" s="84" t="s">
        <v>244</v>
      </c>
      <c r="B907" s="84" t="s">
        <v>353</v>
      </c>
      <c r="C907" s="84">
        <v>4</v>
      </c>
      <c r="D907" s="123">
        <v>0.009648836112640067</v>
      </c>
      <c r="E907" s="123">
        <v>1.224014811372864</v>
      </c>
      <c r="F907" s="84" t="s">
        <v>2754</v>
      </c>
      <c r="G907" s="84" t="b">
        <v>0</v>
      </c>
      <c r="H907" s="84" t="b">
        <v>0</v>
      </c>
      <c r="I907" s="84" t="b">
        <v>0</v>
      </c>
      <c r="J907" s="84" t="b">
        <v>0</v>
      </c>
      <c r="K907" s="84" t="b">
        <v>0</v>
      </c>
      <c r="L907" s="84" t="b">
        <v>0</v>
      </c>
    </row>
    <row r="908" spans="1:12" ht="15">
      <c r="A908" s="84" t="s">
        <v>346</v>
      </c>
      <c r="B908" s="84" t="s">
        <v>345</v>
      </c>
      <c r="C908" s="84">
        <v>4</v>
      </c>
      <c r="D908" s="123">
        <v>0.009648836112640067</v>
      </c>
      <c r="E908" s="123">
        <v>1.1271047983648077</v>
      </c>
      <c r="F908" s="84" t="s">
        <v>2754</v>
      </c>
      <c r="G908" s="84" t="b">
        <v>0</v>
      </c>
      <c r="H908" s="84" t="b">
        <v>0</v>
      </c>
      <c r="I908" s="84" t="b">
        <v>0</v>
      </c>
      <c r="J908" s="84" t="b">
        <v>0</v>
      </c>
      <c r="K908" s="84" t="b">
        <v>0</v>
      </c>
      <c r="L908" s="84" t="b">
        <v>0</v>
      </c>
    </row>
    <row r="909" spans="1:12" ht="15">
      <c r="A909" s="84" t="s">
        <v>319</v>
      </c>
      <c r="B909" s="84" t="s">
        <v>318</v>
      </c>
      <c r="C909" s="84">
        <v>3</v>
      </c>
      <c r="D909" s="123">
        <v>0.009117071902042043</v>
      </c>
      <c r="E909" s="123">
        <v>1.1335389083702174</v>
      </c>
      <c r="F909" s="84" t="s">
        <v>2756</v>
      </c>
      <c r="G909" s="84" t="b">
        <v>0</v>
      </c>
      <c r="H909" s="84" t="b">
        <v>0</v>
      </c>
      <c r="I909" s="84" t="b">
        <v>0</v>
      </c>
      <c r="J909" s="84" t="b">
        <v>0</v>
      </c>
      <c r="K909" s="84" t="b">
        <v>0</v>
      </c>
      <c r="L909" s="84" t="b">
        <v>0</v>
      </c>
    </row>
    <row r="910" spans="1:12" ht="15">
      <c r="A910" s="84" t="s">
        <v>318</v>
      </c>
      <c r="B910" s="84" t="s">
        <v>303</v>
      </c>
      <c r="C910" s="84">
        <v>3</v>
      </c>
      <c r="D910" s="123">
        <v>0.009117071902042043</v>
      </c>
      <c r="E910" s="123">
        <v>1.1335389083702174</v>
      </c>
      <c r="F910" s="84" t="s">
        <v>2756</v>
      </c>
      <c r="G910" s="84" t="b">
        <v>0</v>
      </c>
      <c r="H910" s="84" t="b">
        <v>0</v>
      </c>
      <c r="I910" s="84" t="b">
        <v>0</v>
      </c>
      <c r="J910" s="84" t="b">
        <v>0</v>
      </c>
      <c r="K910" s="84" t="b">
        <v>0</v>
      </c>
      <c r="L910" s="84" t="b">
        <v>0</v>
      </c>
    </row>
    <row r="911" spans="1:12" ht="15">
      <c r="A911" s="84" t="s">
        <v>303</v>
      </c>
      <c r="B911" s="84" t="s">
        <v>292</v>
      </c>
      <c r="C911" s="84">
        <v>3</v>
      </c>
      <c r="D911" s="123">
        <v>0.009117071902042043</v>
      </c>
      <c r="E911" s="123">
        <v>1.1335389083702174</v>
      </c>
      <c r="F911" s="84" t="s">
        <v>2756</v>
      </c>
      <c r="G911" s="84" t="b">
        <v>0</v>
      </c>
      <c r="H911" s="84" t="b">
        <v>0</v>
      </c>
      <c r="I911" s="84" t="b">
        <v>0</v>
      </c>
      <c r="J911" s="84" t="b">
        <v>0</v>
      </c>
      <c r="K911" s="84" t="b">
        <v>0</v>
      </c>
      <c r="L911" s="84" t="b">
        <v>0</v>
      </c>
    </row>
    <row r="912" spans="1:12" ht="15">
      <c r="A912" s="84" t="s">
        <v>292</v>
      </c>
      <c r="B912" s="84" t="s">
        <v>2898</v>
      </c>
      <c r="C912" s="84">
        <v>3</v>
      </c>
      <c r="D912" s="123">
        <v>0.009117071902042043</v>
      </c>
      <c r="E912" s="123">
        <v>1.1335389083702174</v>
      </c>
      <c r="F912" s="84" t="s">
        <v>2756</v>
      </c>
      <c r="G912" s="84" t="b">
        <v>0</v>
      </c>
      <c r="H912" s="84" t="b">
        <v>0</v>
      </c>
      <c r="I912" s="84" t="b">
        <v>0</v>
      </c>
      <c r="J912" s="84" t="b">
        <v>0</v>
      </c>
      <c r="K912" s="84" t="b">
        <v>0</v>
      </c>
      <c r="L912" s="84" t="b">
        <v>0</v>
      </c>
    </row>
    <row r="913" spans="1:12" ht="15">
      <c r="A913" s="84" t="s">
        <v>2898</v>
      </c>
      <c r="B913" s="84" t="s">
        <v>317</v>
      </c>
      <c r="C913" s="84">
        <v>3</v>
      </c>
      <c r="D913" s="123">
        <v>0.009117071902042043</v>
      </c>
      <c r="E913" s="123">
        <v>1.2304489213782739</v>
      </c>
      <c r="F913" s="84" t="s">
        <v>2756</v>
      </c>
      <c r="G913" s="84" t="b">
        <v>0</v>
      </c>
      <c r="H913" s="84" t="b">
        <v>0</v>
      </c>
      <c r="I913" s="84" t="b">
        <v>0</v>
      </c>
      <c r="J913" s="84" t="b">
        <v>0</v>
      </c>
      <c r="K913" s="84" t="b">
        <v>0</v>
      </c>
      <c r="L913" s="84" t="b">
        <v>0</v>
      </c>
    </row>
    <row r="914" spans="1:12" ht="15">
      <c r="A914" s="84" t="s">
        <v>317</v>
      </c>
      <c r="B914" s="84" t="s">
        <v>2899</v>
      </c>
      <c r="C914" s="84">
        <v>3</v>
      </c>
      <c r="D914" s="123">
        <v>0.009117071902042043</v>
      </c>
      <c r="E914" s="123">
        <v>1.2304489213782739</v>
      </c>
      <c r="F914" s="84" t="s">
        <v>2756</v>
      </c>
      <c r="G914" s="84" t="b">
        <v>0</v>
      </c>
      <c r="H914" s="84" t="b">
        <v>0</v>
      </c>
      <c r="I914" s="84" t="b">
        <v>0</v>
      </c>
      <c r="J914" s="84" t="b">
        <v>0</v>
      </c>
      <c r="K914" s="84" t="b">
        <v>0</v>
      </c>
      <c r="L914" s="84" t="b">
        <v>0</v>
      </c>
    </row>
    <row r="915" spans="1:12" ht="15">
      <c r="A915" s="84" t="s">
        <v>2899</v>
      </c>
      <c r="B915" s="84" t="s">
        <v>2900</v>
      </c>
      <c r="C915" s="84">
        <v>3</v>
      </c>
      <c r="D915" s="123">
        <v>0.009117071902042043</v>
      </c>
      <c r="E915" s="123">
        <v>1.3553876579865738</v>
      </c>
      <c r="F915" s="84" t="s">
        <v>2756</v>
      </c>
      <c r="G915" s="84" t="b">
        <v>0</v>
      </c>
      <c r="H915" s="84" t="b">
        <v>0</v>
      </c>
      <c r="I915" s="84" t="b">
        <v>0</v>
      </c>
      <c r="J915" s="84" t="b">
        <v>0</v>
      </c>
      <c r="K915" s="84" t="b">
        <v>0</v>
      </c>
      <c r="L915" s="84" t="b">
        <v>0</v>
      </c>
    </row>
    <row r="916" spans="1:12" ht="15">
      <c r="A916" s="84" t="s">
        <v>2900</v>
      </c>
      <c r="B916" s="84" t="s">
        <v>2901</v>
      </c>
      <c r="C916" s="84">
        <v>3</v>
      </c>
      <c r="D916" s="123">
        <v>0.009117071902042043</v>
      </c>
      <c r="E916" s="123">
        <v>1.3553876579865738</v>
      </c>
      <c r="F916" s="84" t="s">
        <v>2756</v>
      </c>
      <c r="G916" s="84" t="b">
        <v>0</v>
      </c>
      <c r="H916" s="84" t="b">
        <v>0</v>
      </c>
      <c r="I916" s="84" t="b">
        <v>0</v>
      </c>
      <c r="J916" s="84" t="b">
        <v>0</v>
      </c>
      <c r="K916" s="84" t="b">
        <v>0</v>
      </c>
      <c r="L916" s="84" t="b">
        <v>0</v>
      </c>
    </row>
    <row r="917" spans="1:12" ht="15">
      <c r="A917" s="84" t="s">
        <v>2901</v>
      </c>
      <c r="B917" s="84" t="s">
        <v>224</v>
      </c>
      <c r="C917" s="84">
        <v>3</v>
      </c>
      <c r="D917" s="123">
        <v>0.009117071902042043</v>
      </c>
      <c r="E917" s="123">
        <v>1.3553876579865738</v>
      </c>
      <c r="F917" s="84" t="s">
        <v>2756</v>
      </c>
      <c r="G917" s="84" t="b">
        <v>0</v>
      </c>
      <c r="H917" s="84" t="b">
        <v>0</v>
      </c>
      <c r="I917" s="84" t="b">
        <v>0</v>
      </c>
      <c r="J917" s="84" t="b">
        <v>0</v>
      </c>
      <c r="K917" s="84" t="b">
        <v>0</v>
      </c>
      <c r="L917" s="84" t="b">
        <v>0</v>
      </c>
    </row>
    <row r="918" spans="1:12" ht="15">
      <c r="A918" s="84" t="s">
        <v>223</v>
      </c>
      <c r="B918" s="84" t="s">
        <v>319</v>
      </c>
      <c r="C918" s="84">
        <v>2</v>
      </c>
      <c r="D918" s="123">
        <v>0.010902465991014729</v>
      </c>
      <c r="E918" s="123">
        <v>1.5314789170422551</v>
      </c>
      <c r="F918" s="84" t="s">
        <v>2756</v>
      </c>
      <c r="G918" s="84" t="b">
        <v>0</v>
      </c>
      <c r="H918" s="84" t="b">
        <v>0</v>
      </c>
      <c r="I918" s="84" t="b">
        <v>0</v>
      </c>
      <c r="J918" s="84" t="b">
        <v>0</v>
      </c>
      <c r="K918" s="84" t="b">
        <v>0</v>
      </c>
      <c r="L918" s="84" t="b">
        <v>0</v>
      </c>
    </row>
    <row r="919" spans="1:12" ht="15">
      <c r="A919" s="84" t="s">
        <v>224</v>
      </c>
      <c r="B919" s="84" t="s">
        <v>3605</v>
      </c>
      <c r="C919" s="84">
        <v>2</v>
      </c>
      <c r="D919" s="123">
        <v>0.010902465991014729</v>
      </c>
      <c r="E919" s="123">
        <v>1.3553876579865738</v>
      </c>
      <c r="F919" s="84" t="s">
        <v>2756</v>
      </c>
      <c r="G919" s="84" t="b">
        <v>0</v>
      </c>
      <c r="H919" s="84" t="b">
        <v>0</v>
      </c>
      <c r="I919" s="84" t="b">
        <v>0</v>
      </c>
      <c r="J919" s="84" t="b">
        <v>0</v>
      </c>
      <c r="K919" s="84" t="b">
        <v>0</v>
      </c>
      <c r="L919" s="84" t="b">
        <v>0</v>
      </c>
    </row>
    <row r="920" spans="1:12" ht="15">
      <c r="A920" s="84" t="s">
        <v>3396</v>
      </c>
      <c r="B920" s="84" t="s">
        <v>3621</v>
      </c>
      <c r="C920" s="84">
        <v>2</v>
      </c>
      <c r="D920" s="123">
        <v>0.010902465991014729</v>
      </c>
      <c r="E920" s="123">
        <v>1.5314789170422551</v>
      </c>
      <c r="F920" s="84" t="s">
        <v>2756</v>
      </c>
      <c r="G920" s="84" t="b">
        <v>1</v>
      </c>
      <c r="H920" s="84" t="b">
        <v>0</v>
      </c>
      <c r="I920" s="84" t="b">
        <v>0</v>
      </c>
      <c r="J920" s="84" t="b">
        <v>0</v>
      </c>
      <c r="K920" s="84" t="b">
        <v>0</v>
      </c>
      <c r="L920" s="84" t="b">
        <v>0</v>
      </c>
    </row>
    <row r="921" spans="1:12" ht="15">
      <c r="A921" s="84" t="s">
        <v>3621</v>
      </c>
      <c r="B921" s="84" t="s">
        <v>3622</v>
      </c>
      <c r="C921" s="84">
        <v>2</v>
      </c>
      <c r="D921" s="123">
        <v>0.010902465991014729</v>
      </c>
      <c r="E921" s="123">
        <v>1.5314789170422551</v>
      </c>
      <c r="F921" s="84" t="s">
        <v>2756</v>
      </c>
      <c r="G921" s="84" t="b">
        <v>0</v>
      </c>
      <c r="H921" s="84" t="b">
        <v>0</v>
      </c>
      <c r="I921" s="84" t="b">
        <v>0</v>
      </c>
      <c r="J921" s="84" t="b">
        <v>0</v>
      </c>
      <c r="K921" s="84" t="b">
        <v>0</v>
      </c>
      <c r="L921" s="84" t="b">
        <v>0</v>
      </c>
    </row>
    <row r="922" spans="1:12" ht="15">
      <c r="A922" s="84" t="s">
        <v>3622</v>
      </c>
      <c r="B922" s="84" t="s">
        <v>318</v>
      </c>
      <c r="C922" s="84">
        <v>2</v>
      </c>
      <c r="D922" s="123">
        <v>0.010902465991014729</v>
      </c>
      <c r="E922" s="123">
        <v>1.1335389083702174</v>
      </c>
      <c r="F922" s="84" t="s">
        <v>2756</v>
      </c>
      <c r="G922" s="84" t="b">
        <v>0</v>
      </c>
      <c r="H922" s="84" t="b">
        <v>0</v>
      </c>
      <c r="I922" s="84" t="b">
        <v>0</v>
      </c>
      <c r="J922" s="84" t="b">
        <v>0</v>
      </c>
      <c r="K922" s="84" t="b">
        <v>0</v>
      </c>
      <c r="L922" s="84" t="b">
        <v>0</v>
      </c>
    </row>
    <row r="923" spans="1:12" ht="15">
      <c r="A923" s="84" t="s">
        <v>318</v>
      </c>
      <c r="B923" s="84" t="s">
        <v>3414</v>
      </c>
      <c r="C923" s="84">
        <v>2</v>
      </c>
      <c r="D923" s="123">
        <v>0.010902465991014729</v>
      </c>
      <c r="E923" s="123">
        <v>1.1335389083702174</v>
      </c>
      <c r="F923" s="84" t="s">
        <v>2756</v>
      </c>
      <c r="G923" s="84" t="b">
        <v>0</v>
      </c>
      <c r="H923" s="84" t="b">
        <v>0</v>
      </c>
      <c r="I923" s="84" t="b">
        <v>0</v>
      </c>
      <c r="J923" s="84" t="b">
        <v>0</v>
      </c>
      <c r="K923" s="84" t="b">
        <v>0</v>
      </c>
      <c r="L923" s="84" t="b">
        <v>0</v>
      </c>
    </row>
    <row r="924" spans="1:12" ht="15">
      <c r="A924" s="84" t="s">
        <v>3414</v>
      </c>
      <c r="B924" s="84" t="s">
        <v>3342</v>
      </c>
      <c r="C924" s="84">
        <v>2</v>
      </c>
      <c r="D924" s="123">
        <v>0.010902465991014729</v>
      </c>
      <c r="E924" s="123">
        <v>1.5314789170422551</v>
      </c>
      <c r="F924" s="84" t="s">
        <v>2756</v>
      </c>
      <c r="G924" s="84" t="b">
        <v>0</v>
      </c>
      <c r="H924" s="84" t="b">
        <v>0</v>
      </c>
      <c r="I924" s="84" t="b">
        <v>0</v>
      </c>
      <c r="J924" s="84" t="b">
        <v>0</v>
      </c>
      <c r="K924" s="84" t="b">
        <v>0</v>
      </c>
      <c r="L924" s="84" t="b">
        <v>0</v>
      </c>
    </row>
    <row r="925" spans="1:12" ht="15">
      <c r="A925" s="84" t="s">
        <v>3342</v>
      </c>
      <c r="B925" s="84" t="s">
        <v>292</v>
      </c>
      <c r="C925" s="84">
        <v>2</v>
      </c>
      <c r="D925" s="123">
        <v>0.010902465991014729</v>
      </c>
      <c r="E925" s="123">
        <v>1.1335389083702174</v>
      </c>
      <c r="F925" s="84" t="s">
        <v>2756</v>
      </c>
      <c r="G925" s="84" t="b">
        <v>0</v>
      </c>
      <c r="H925" s="84" t="b">
        <v>0</v>
      </c>
      <c r="I925" s="84" t="b">
        <v>0</v>
      </c>
      <c r="J925" s="84" t="b">
        <v>0</v>
      </c>
      <c r="K925" s="84" t="b">
        <v>0</v>
      </c>
      <c r="L925" s="84" t="b">
        <v>0</v>
      </c>
    </row>
    <row r="926" spans="1:12" ht="15">
      <c r="A926" s="84" t="s">
        <v>292</v>
      </c>
      <c r="B926" s="84" t="s">
        <v>3623</v>
      </c>
      <c r="C926" s="84">
        <v>2</v>
      </c>
      <c r="D926" s="123">
        <v>0.010902465991014729</v>
      </c>
      <c r="E926" s="123">
        <v>1.1335389083702174</v>
      </c>
      <c r="F926" s="84" t="s">
        <v>2756</v>
      </c>
      <c r="G926" s="84" t="b">
        <v>0</v>
      </c>
      <c r="H926" s="84" t="b">
        <v>0</v>
      </c>
      <c r="I926" s="84" t="b">
        <v>0</v>
      </c>
      <c r="J926" s="84" t="b">
        <v>0</v>
      </c>
      <c r="K926" s="84" t="b">
        <v>0</v>
      </c>
      <c r="L926" s="84" t="b">
        <v>0</v>
      </c>
    </row>
    <row r="927" spans="1:12" ht="15">
      <c r="A927" s="84" t="s">
        <v>3623</v>
      </c>
      <c r="B927" s="84" t="s">
        <v>3288</v>
      </c>
      <c r="C927" s="84">
        <v>2</v>
      </c>
      <c r="D927" s="123">
        <v>0.010902465991014729</v>
      </c>
      <c r="E927" s="123">
        <v>1.5314789170422551</v>
      </c>
      <c r="F927" s="84" t="s">
        <v>2756</v>
      </c>
      <c r="G927" s="84" t="b">
        <v>0</v>
      </c>
      <c r="H927" s="84" t="b">
        <v>0</v>
      </c>
      <c r="I927" s="84" t="b">
        <v>0</v>
      </c>
      <c r="J927" s="84" t="b">
        <v>0</v>
      </c>
      <c r="K927" s="84" t="b">
        <v>0</v>
      </c>
      <c r="L927" s="84" t="b">
        <v>0</v>
      </c>
    </row>
    <row r="928" spans="1:12" ht="15">
      <c r="A928" s="84" t="s">
        <v>3288</v>
      </c>
      <c r="B928" s="84" t="s">
        <v>3309</v>
      </c>
      <c r="C928" s="84">
        <v>2</v>
      </c>
      <c r="D928" s="123">
        <v>0.010902465991014729</v>
      </c>
      <c r="E928" s="123">
        <v>1.5314789170422551</v>
      </c>
      <c r="F928" s="84" t="s">
        <v>2756</v>
      </c>
      <c r="G928" s="84" t="b">
        <v>0</v>
      </c>
      <c r="H928" s="84" t="b">
        <v>0</v>
      </c>
      <c r="I928" s="84" t="b">
        <v>0</v>
      </c>
      <c r="J928" s="84" t="b">
        <v>0</v>
      </c>
      <c r="K928" s="84" t="b">
        <v>0</v>
      </c>
      <c r="L928" s="84" t="b">
        <v>0</v>
      </c>
    </row>
    <row r="929" spans="1:12" ht="15">
      <c r="A929" s="84" t="s">
        <v>3309</v>
      </c>
      <c r="B929" s="84" t="s">
        <v>2851</v>
      </c>
      <c r="C929" s="84">
        <v>2</v>
      </c>
      <c r="D929" s="123">
        <v>0.010902465991014729</v>
      </c>
      <c r="E929" s="123">
        <v>1.5314789170422551</v>
      </c>
      <c r="F929" s="84" t="s">
        <v>2756</v>
      </c>
      <c r="G929" s="84" t="b">
        <v>0</v>
      </c>
      <c r="H929" s="84" t="b">
        <v>0</v>
      </c>
      <c r="I929" s="84" t="b">
        <v>0</v>
      </c>
      <c r="J929" s="84" t="b">
        <v>0</v>
      </c>
      <c r="K929" s="84" t="b">
        <v>0</v>
      </c>
      <c r="L929" s="84" t="b">
        <v>0</v>
      </c>
    </row>
    <row r="930" spans="1:12" ht="15">
      <c r="A930" s="84" t="s">
        <v>303</v>
      </c>
      <c r="B930" s="84" t="s">
        <v>337</v>
      </c>
      <c r="C930" s="84">
        <v>2</v>
      </c>
      <c r="D930" s="123">
        <v>0.006689555459199583</v>
      </c>
      <c r="E930" s="123">
        <v>1.3324384599156054</v>
      </c>
      <c r="F930" s="84" t="s">
        <v>2757</v>
      </c>
      <c r="G930" s="84" t="b">
        <v>0</v>
      </c>
      <c r="H930" s="84" t="b">
        <v>0</v>
      </c>
      <c r="I930" s="84" t="b">
        <v>0</v>
      </c>
      <c r="J930" s="84" t="b">
        <v>0</v>
      </c>
      <c r="K930" s="84" t="b">
        <v>0</v>
      </c>
      <c r="L930" s="84" t="b">
        <v>0</v>
      </c>
    </row>
    <row r="931" spans="1:12" ht="15">
      <c r="A931" s="84" t="s">
        <v>337</v>
      </c>
      <c r="B931" s="84" t="s">
        <v>340</v>
      </c>
      <c r="C931" s="84">
        <v>2</v>
      </c>
      <c r="D931" s="123">
        <v>0.006689555459199583</v>
      </c>
      <c r="E931" s="123">
        <v>1.3324384599156054</v>
      </c>
      <c r="F931" s="84" t="s">
        <v>2757</v>
      </c>
      <c r="G931" s="84" t="b">
        <v>0</v>
      </c>
      <c r="H931" s="84" t="b">
        <v>0</v>
      </c>
      <c r="I931" s="84" t="b">
        <v>0</v>
      </c>
      <c r="J931" s="84" t="b">
        <v>0</v>
      </c>
      <c r="K931" s="84" t="b">
        <v>0</v>
      </c>
      <c r="L931" s="84" t="b">
        <v>0</v>
      </c>
    </row>
    <row r="932" spans="1:12" ht="15">
      <c r="A932" s="84" t="s">
        <v>340</v>
      </c>
      <c r="B932" s="84" t="s">
        <v>339</v>
      </c>
      <c r="C932" s="84">
        <v>2</v>
      </c>
      <c r="D932" s="123">
        <v>0.006689555459199583</v>
      </c>
      <c r="E932" s="123">
        <v>1.6334684555795866</v>
      </c>
      <c r="F932" s="84" t="s">
        <v>2757</v>
      </c>
      <c r="G932" s="84" t="b">
        <v>0</v>
      </c>
      <c r="H932" s="84" t="b">
        <v>0</v>
      </c>
      <c r="I932" s="84" t="b">
        <v>0</v>
      </c>
      <c r="J932" s="84" t="b">
        <v>0</v>
      </c>
      <c r="K932" s="84" t="b">
        <v>0</v>
      </c>
      <c r="L932" s="84" t="b">
        <v>0</v>
      </c>
    </row>
    <row r="933" spans="1:12" ht="15">
      <c r="A933" s="84" t="s">
        <v>339</v>
      </c>
      <c r="B933" s="84" t="s">
        <v>338</v>
      </c>
      <c r="C933" s="84">
        <v>2</v>
      </c>
      <c r="D933" s="123">
        <v>0.006689555459199583</v>
      </c>
      <c r="E933" s="123">
        <v>1.6334684555795866</v>
      </c>
      <c r="F933" s="84" t="s">
        <v>2757</v>
      </c>
      <c r="G933" s="84" t="b">
        <v>0</v>
      </c>
      <c r="H933" s="84" t="b">
        <v>0</v>
      </c>
      <c r="I933" s="84" t="b">
        <v>0</v>
      </c>
      <c r="J933" s="84" t="b">
        <v>0</v>
      </c>
      <c r="K933" s="84" t="b">
        <v>0</v>
      </c>
      <c r="L933" s="84" t="b">
        <v>0</v>
      </c>
    </row>
    <row r="934" spans="1:12" ht="15">
      <c r="A934" s="84" t="s">
        <v>2858</v>
      </c>
      <c r="B934" s="84" t="s">
        <v>3584</v>
      </c>
      <c r="C934" s="84">
        <v>2</v>
      </c>
      <c r="D934" s="123">
        <v>0.013379110918399165</v>
      </c>
      <c r="E934" s="123">
        <v>1.3324384599156054</v>
      </c>
      <c r="F934" s="84" t="s">
        <v>2757</v>
      </c>
      <c r="G934" s="84" t="b">
        <v>0</v>
      </c>
      <c r="H934" s="84" t="b">
        <v>0</v>
      </c>
      <c r="I934" s="84" t="b">
        <v>0</v>
      </c>
      <c r="J934" s="84" t="b">
        <v>0</v>
      </c>
      <c r="K934" s="84" t="b">
        <v>0</v>
      </c>
      <c r="L934" s="84" t="b">
        <v>0</v>
      </c>
    </row>
    <row r="935" spans="1:12" ht="15">
      <c r="A935" s="84" t="s">
        <v>3298</v>
      </c>
      <c r="B935" s="84" t="s">
        <v>3585</v>
      </c>
      <c r="C935" s="84">
        <v>2</v>
      </c>
      <c r="D935" s="123">
        <v>0.006689555459199583</v>
      </c>
      <c r="E935" s="123">
        <v>1.6334684555795866</v>
      </c>
      <c r="F935" s="84" t="s">
        <v>2757</v>
      </c>
      <c r="G935" s="84" t="b">
        <v>1</v>
      </c>
      <c r="H935" s="84" t="b">
        <v>0</v>
      </c>
      <c r="I935" s="84" t="b">
        <v>0</v>
      </c>
      <c r="J935" s="84" t="b">
        <v>0</v>
      </c>
      <c r="K935" s="84" t="b">
        <v>0</v>
      </c>
      <c r="L935" s="84" t="b">
        <v>0</v>
      </c>
    </row>
    <row r="936" spans="1:12" ht="15">
      <c r="A936" s="84" t="s">
        <v>3585</v>
      </c>
      <c r="B936" s="84" t="s">
        <v>3586</v>
      </c>
      <c r="C936" s="84">
        <v>2</v>
      </c>
      <c r="D936" s="123">
        <v>0.006689555459199583</v>
      </c>
      <c r="E936" s="123">
        <v>1.6334684555795866</v>
      </c>
      <c r="F936" s="84" t="s">
        <v>2757</v>
      </c>
      <c r="G936" s="84" t="b">
        <v>0</v>
      </c>
      <c r="H936" s="84" t="b">
        <v>0</v>
      </c>
      <c r="I936" s="84" t="b">
        <v>0</v>
      </c>
      <c r="J936" s="84" t="b">
        <v>0</v>
      </c>
      <c r="K936" s="84" t="b">
        <v>0</v>
      </c>
      <c r="L936" s="84" t="b">
        <v>0</v>
      </c>
    </row>
    <row r="937" spans="1:12" ht="15">
      <c r="A937" s="84" t="s">
        <v>3586</v>
      </c>
      <c r="B937" s="84" t="s">
        <v>3587</v>
      </c>
      <c r="C937" s="84">
        <v>2</v>
      </c>
      <c r="D937" s="123">
        <v>0.006689555459199583</v>
      </c>
      <c r="E937" s="123">
        <v>1.6334684555795866</v>
      </c>
      <c r="F937" s="84" t="s">
        <v>2757</v>
      </c>
      <c r="G937" s="84" t="b">
        <v>0</v>
      </c>
      <c r="H937" s="84" t="b">
        <v>0</v>
      </c>
      <c r="I937" s="84" t="b">
        <v>0</v>
      </c>
      <c r="J937" s="84" t="b">
        <v>0</v>
      </c>
      <c r="K937" s="84" t="b">
        <v>0</v>
      </c>
      <c r="L937" s="84" t="b">
        <v>0</v>
      </c>
    </row>
    <row r="938" spans="1:12" ht="15">
      <c r="A938" s="84" t="s">
        <v>3587</v>
      </c>
      <c r="B938" s="84" t="s">
        <v>3588</v>
      </c>
      <c r="C938" s="84">
        <v>2</v>
      </c>
      <c r="D938" s="123">
        <v>0.006689555459199583</v>
      </c>
      <c r="E938" s="123">
        <v>1.6334684555795866</v>
      </c>
      <c r="F938" s="84" t="s">
        <v>2757</v>
      </c>
      <c r="G938" s="84" t="b">
        <v>0</v>
      </c>
      <c r="H938" s="84" t="b">
        <v>0</v>
      </c>
      <c r="I938" s="84" t="b">
        <v>0</v>
      </c>
      <c r="J938" s="84" t="b">
        <v>0</v>
      </c>
      <c r="K938" s="84" t="b">
        <v>0</v>
      </c>
      <c r="L938" s="84" t="b">
        <v>0</v>
      </c>
    </row>
    <row r="939" spans="1:12" ht="15">
      <c r="A939" s="84" t="s">
        <v>3588</v>
      </c>
      <c r="B939" s="84" t="s">
        <v>2903</v>
      </c>
      <c r="C939" s="84">
        <v>2</v>
      </c>
      <c r="D939" s="123">
        <v>0.006689555459199583</v>
      </c>
      <c r="E939" s="123">
        <v>1.3324384599156054</v>
      </c>
      <c r="F939" s="84" t="s">
        <v>2757</v>
      </c>
      <c r="G939" s="84" t="b">
        <v>0</v>
      </c>
      <c r="H939" s="84" t="b">
        <v>0</v>
      </c>
      <c r="I939" s="84" t="b">
        <v>0</v>
      </c>
      <c r="J939" s="84" t="b">
        <v>0</v>
      </c>
      <c r="K939" s="84" t="b">
        <v>0</v>
      </c>
      <c r="L939" s="84" t="b">
        <v>0</v>
      </c>
    </row>
    <row r="940" spans="1:12" ht="15">
      <c r="A940" s="84" t="s">
        <v>2903</v>
      </c>
      <c r="B940" s="84" t="s">
        <v>2904</v>
      </c>
      <c r="C940" s="84">
        <v>2</v>
      </c>
      <c r="D940" s="123">
        <v>0.006689555459199583</v>
      </c>
      <c r="E940" s="123">
        <v>1.0314084642516241</v>
      </c>
      <c r="F940" s="84" t="s">
        <v>2757</v>
      </c>
      <c r="G940" s="84" t="b">
        <v>0</v>
      </c>
      <c r="H940" s="84" t="b">
        <v>0</v>
      </c>
      <c r="I940" s="84" t="b">
        <v>0</v>
      </c>
      <c r="J940" s="84" t="b">
        <v>0</v>
      </c>
      <c r="K940" s="84" t="b">
        <v>0</v>
      </c>
      <c r="L940" s="84" t="b">
        <v>0</v>
      </c>
    </row>
    <row r="941" spans="1:12" ht="15">
      <c r="A941" s="84" t="s">
        <v>2904</v>
      </c>
      <c r="B941" s="84" t="s">
        <v>3589</v>
      </c>
      <c r="C941" s="84">
        <v>2</v>
      </c>
      <c r="D941" s="123">
        <v>0.006689555459199583</v>
      </c>
      <c r="E941" s="123">
        <v>1.3324384599156054</v>
      </c>
      <c r="F941" s="84" t="s">
        <v>2757</v>
      </c>
      <c r="G941" s="84" t="b">
        <v>0</v>
      </c>
      <c r="H941" s="84" t="b">
        <v>0</v>
      </c>
      <c r="I941" s="84" t="b">
        <v>0</v>
      </c>
      <c r="J941" s="84" t="b">
        <v>0</v>
      </c>
      <c r="K941" s="84" t="b">
        <v>0</v>
      </c>
      <c r="L941" s="84" t="b">
        <v>0</v>
      </c>
    </row>
    <row r="942" spans="1:12" ht="15">
      <c r="A942" s="84" t="s">
        <v>3589</v>
      </c>
      <c r="B942" s="84" t="s">
        <v>2903</v>
      </c>
      <c r="C942" s="84">
        <v>2</v>
      </c>
      <c r="D942" s="123">
        <v>0.006689555459199583</v>
      </c>
      <c r="E942" s="123">
        <v>1.3324384599156054</v>
      </c>
      <c r="F942" s="84" t="s">
        <v>2757</v>
      </c>
      <c r="G942" s="84" t="b">
        <v>0</v>
      </c>
      <c r="H942" s="84" t="b">
        <v>0</v>
      </c>
      <c r="I942" s="84" t="b">
        <v>0</v>
      </c>
      <c r="J942" s="84" t="b">
        <v>0</v>
      </c>
      <c r="K942" s="84" t="b">
        <v>0</v>
      </c>
      <c r="L942" s="84" t="b">
        <v>0</v>
      </c>
    </row>
    <row r="943" spans="1:12" ht="15">
      <c r="A943" s="84" t="s">
        <v>2903</v>
      </c>
      <c r="B943" s="84" t="s">
        <v>2905</v>
      </c>
      <c r="C943" s="84">
        <v>2</v>
      </c>
      <c r="D943" s="123">
        <v>0.006689555459199583</v>
      </c>
      <c r="E943" s="123">
        <v>1.0314084642516241</v>
      </c>
      <c r="F943" s="84" t="s">
        <v>2757</v>
      </c>
      <c r="G943" s="84" t="b">
        <v>0</v>
      </c>
      <c r="H943" s="84" t="b">
        <v>0</v>
      </c>
      <c r="I943" s="84" t="b">
        <v>0</v>
      </c>
      <c r="J943" s="84" t="b">
        <v>0</v>
      </c>
      <c r="K943" s="84" t="b">
        <v>0</v>
      </c>
      <c r="L943" s="84" t="b">
        <v>0</v>
      </c>
    </row>
    <row r="944" spans="1:12" ht="15">
      <c r="A944" s="84" t="s">
        <v>2905</v>
      </c>
      <c r="B944" s="84" t="s">
        <v>337</v>
      </c>
      <c r="C944" s="84">
        <v>2</v>
      </c>
      <c r="D944" s="123">
        <v>0.006689555459199583</v>
      </c>
      <c r="E944" s="123">
        <v>1.0314084642516241</v>
      </c>
      <c r="F944" s="84" t="s">
        <v>2757</v>
      </c>
      <c r="G944" s="84" t="b">
        <v>0</v>
      </c>
      <c r="H944" s="84" t="b">
        <v>0</v>
      </c>
      <c r="I944" s="84" t="b">
        <v>0</v>
      </c>
      <c r="J944" s="84" t="b">
        <v>0</v>
      </c>
      <c r="K944" s="84" t="b">
        <v>0</v>
      </c>
      <c r="L944" s="84" t="b">
        <v>0</v>
      </c>
    </row>
    <row r="945" spans="1:12" ht="15">
      <c r="A945" s="84" t="s">
        <v>337</v>
      </c>
      <c r="B945" s="84" t="s">
        <v>292</v>
      </c>
      <c r="C945" s="84">
        <v>2</v>
      </c>
      <c r="D945" s="123">
        <v>0.006689555459199583</v>
      </c>
      <c r="E945" s="123">
        <v>1.0314084642516241</v>
      </c>
      <c r="F945" s="84" t="s">
        <v>2757</v>
      </c>
      <c r="G945" s="84" t="b">
        <v>0</v>
      </c>
      <c r="H945" s="84" t="b">
        <v>0</v>
      </c>
      <c r="I945" s="84" t="b">
        <v>0</v>
      </c>
      <c r="J945" s="84" t="b">
        <v>0</v>
      </c>
      <c r="K945" s="84" t="b">
        <v>0</v>
      </c>
      <c r="L945" s="84" t="b">
        <v>0</v>
      </c>
    </row>
    <row r="946" spans="1:12" ht="15">
      <c r="A946" s="84" t="s">
        <v>292</v>
      </c>
      <c r="B946" s="84" t="s">
        <v>3590</v>
      </c>
      <c r="C946" s="84">
        <v>2</v>
      </c>
      <c r="D946" s="123">
        <v>0.006689555459199583</v>
      </c>
      <c r="E946" s="123">
        <v>1.3324384599156054</v>
      </c>
      <c r="F946" s="84" t="s">
        <v>2757</v>
      </c>
      <c r="G946" s="84" t="b">
        <v>0</v>
      </c>
      <c r="H946" s="84" t="b">
        <v>0</v>
      </c>
      <c r="I946" s="84" t="b">
        <v>0</v>
      </c>
      <c r="J946" s="84" t="b">
        <v>0</v>
      </c>
      <c r="K946" s="84" t="b">
        <v>0</v>
      </c>
      <c r="L946" s="84" t="b">
        <v>0</v>
      </c>
    </row>
    <row r="947" spans="1:12" ht="15">
      <c r="A947" s="84" t="s">
        <v>3590</v>
      </c>
      <c r="B947" s="84" t="s">
        <v>2904</v>
      </c>
      <c r="C947" s="84">
        <v>2</v>
      </c>
      <c r="D947" s="123">
        <v>0.006689555459199583</v>
      </c>
      <c r="E947" s="123">
        <v>1.3324384599156054</v>
      </c>
      <c r="F947" s="84" t="s">
        <v>2757</v>
      </c>
      <c r="G947" s="84" t="b">
        <v>0</v>
      </c>
      <c r="H947" s="84" t="b">
        <v>0</v>
      </c>
      <c r="I947" s="84" t="b">
        <v>0</v>
      </c>
      <c r="J947" s="84" t="b">
        <v>0</v>
      </c>
      <c r="K947" s="84" t="b">
        <v>0</v>
      </c>
      <c r="L947" s="84" t="b">
        <v>0</v>
      </c>
    </row>
    <row r="948" spans="1:12" ht="15">
      <c r="A948" s="84" t="s">
        <v>2904</v>
      </c>
      <c r="B948" s="84" t="s">
        <v>3591</v>
      </c>
      <c r="C948" s="84">
        <v>2</v>
      </c>
      <c r="D948" s="123">
        <v>0.006689555459199583</v>
      </c>
      <c r="E948" s="123">
        <v>1.3324384599156054</v>
      </c>
      <c r="F948" s="84" t="s">
        <v>2757</v>
      </c>
      <c r="G948" s="84" t="b">
        <v>0</v>
      </c>
      <c r="H948" s="84" t="b">
        <v>0</v>
      </c>
      <c r="I948" s="84" t="b">
        <v>0</v>
      </c>
      <c r="J948" s="84" t="b">
        <v>0</v>
      </c>
      <c r="K948" s="84" t="b">
        <v>1</v>
      </c>
      <c r="L948" s="84" t="b">
        <v>0</v>
      </c>
    </row>
    <row r="949" spans="1:12" ht="15">
      <c r="A949" s="84" t="s">
        <v>3591</v>
      </c>
      <c r="B949" s="84" t="s">
        <v>3592</v>
      </c>
      <c r="C949" s="84">
        <v>2</v>
      </c>
      <c r="D949" s="123">
        <v>0.006689555459199583</v>
      </c>
      <c r="E949" s="123">
        <v>1.6334684555795866</v>
      </c>
      <c r="F949" s="84" t="s">
        <v>2757</v>
      </c>
      <c r="G949" s="84" t="b">
        <v>0</v>
      </c>
      <c r="H949" s="84" t="b">
        <v>1</v>
      </c>
      <c r="I949" s="84" t="b">
        <v>0</v>
      </c>
      <c r="J949" s="84" t="b">
        <v>0</v>
      </c>
      <c r="K949" s="84" t="b">
        <v>0</v>
      </c>
      <c r="L949" s="84" t="b">
        <v>0</v>
      </c>
    </row>
    <row r="950" spans="1:12" ht="15">
      <c r="A950" s="84" t="s">
        <v>3592</v>
      </c>
      <c r="B950" s="84" t="s">
        <v>3593</v>
      </c>
      <c r="C950" s="84">
        <v>2</v>
      </c>
      <c r="D950" s="123">
        <v>0.006689555459199583</v>
      </c>
      <c r="E950" s="123">
        <v>1.6334684555795866</v>
      </c>
      <c r="F950" s="84" t="s">
        <v>2757</v>
      </c>
      <c r="G950" s="84" t="b">
        <v>0</v>
      </c>
      <c r="H950" s="84" t="b">
        <v>0</v>
      </c>
      <c r="I950" s="84" t="b">
        <v>0</v>
      </c>
      <c r="J950" s="84" t="b">
        <v>0</v>
      </c>
      <c r="K950" s="84" t="b">
        <v>0</v>
      </c>
      <c r="L950" s="84" t="b">
        <v>0</v>
      </c>
    </row>
    <row r="951" spans="1:12" ht="15">
      <c r="A951" s="84" t="s">
        <v>3593</v>
      </c>
      <c r="B951" s="84" t="s">
        <v>3594</v>
      </c>
      <c r="C951" s="84">
        <v>2</v>
      </c>
      <c r="D951" s="123">
        <v>0.006689555459199583</v>
      </c>
      <c r="E951" s="123">
        <v>1.6334684555795866</v>
      </c>
      <c r="F951" s="84" t="s">
        <v>2757</v>
      </c>
      <c r="G951" s="84" t="b">
        <v>0</v>
      </c>
      <c r="H951" s="84" t="b">
        <v>0</v>
      </c>
      <c r="I951" s="84" t="b">
        <v>0</v>
      </c>
      <c r="J951" s="84" t="b">
        <v>0</v>
      </c>
      <c r="K951" s="84" t="b">
        <v>0</v>
      </c>
      <c r="L951" s="84" t="b">
        <v>0</v>
      </c>
    </row>
    <row r="952" spans="1:12" ht="15">
      <c r="A952" s="84" t="s">
        <v>3594</v>
      </c>
      <c r="B952" s="84" t="s">
        <v>2905</v>
      </c>
      <c r="C952" s="84">
        <v>2</v>
      </c>
      <c r="D952" s="123">
        <v>0.006689555459199583</v>
      </c>
      <c r="E952" s="123">
        <v>1.3324384599156054</v>
      </c>
      <c r="F952" s="84" t="s">
        <v>2757</v>
      </c>
      <c r="G952" s="84" t="b">
        <v>0</v>
      </c>
      <c r="H952" s="84" t="b">
        <v>0</v>
      </c>
      <c r="I952" s="84" t="b">
        <v>0</v>
      </c>
      <c r="J952" s="84" t="b">
        <v>0</v>
      </c>
      <c r="K952" s="84" t="b">
        <v>0</v>
      </c>
      <c r="L952" s="84" t="b">
        <v>0</v>
      </c>
    </row>
    <row r="953" spans="1:12" ht="15">
      <c r="A953" s="84" t="s">
        <v>2905</v>
      </c>
      <c r="B953" s="84" t="s">
        <v>3595</v>
      </c>
      <c r="C953" s="84">
        <v>2</v>
      </c>
      <c r="D953" s="123">
        <v>0.006689555459199583</v>
      </c>
      <c r="E953" s="123">
        <v>1.3324384599156054</v>
      </c>
      <c r="F953" s="84" t="s">
        <v>2757</v>
      </c>
      <c r="G953" s="84" t="b">
        <v>0</v>
      </c>
      <c r="H953" s="84" t="b">
        <v>0</v>
      </c>
      <c r="I953" s="84" t="b">
        <v>0</v>
      </c>
      <c r="J953" s="84" t="b">
        <v>0</v>
      </c>
      <c r="K953" s="84" t="b">
        <v>0</v>
      </c>
      <c r="L953" s="84" t="b">
        <v>0</v>
      </c>
    </row>
    <row r="954" spans="1:12" ht="15">
      <c r="A954" s="84" t="s">
        <v>3595</v>
      </c>
      <c r="B954" s="84" t="s">
        <v>3395</v>
      </c>
      <c r="C954" s="84">
        <v>2</v>
      </c>
      <c r="D954" s="123">
        <v>0.006689555459199583</v>
      </c>
      <c r="E954" s="123">
        <v>1.6334684555795866</v>
      </c>
      <c r="F954" s="84" t="s">
        <v>2757</v>
      </c>
      <c r="G954" s="84" t="b">
        <v>0</v>
      </c>
      <c r="H954" s="84" t="b">
        <v>0</v>
      </c>
      <c r="I954" s="84" t="b">
        <v>0</v>
      </c>
      <c r="J954" s="84" t="b">
        <v>0</v>
      </c>
      <c r="K954" s="84" t="b">
        <v>0</v>
      </c>
      <c r="L954" s="84" t="b">
        <v>0</v>
      </c>
    </row>
    <row r="955" spans="1:12" ht="15">
      <c r="A955" s="84" t="s">
        <v>3395</v>
      </c>
      <c r="B955" s="84" t="s">
        <v>3596</v>
      </c>
      <c r="C955" s="84">
        <v>2</v>
      </c>
      <c r="D955" s="123">
        <v>0.006689555459199583</v>
      </c>
      <c r="E955" s="123">
        <v>1.6334684555795866</v>
      </c>
      <c r="F955" s="84" t="s">
        <v>2757</v>
      </c>
      <c r="G955" s="84" t="b">
        <v>0</v>
      </c>
      <c r="H955" s="84" t="b">
        <v>0</v>
      </c>
      <c r="I955" s="84" t="b">
        <v>0</v>
      </c>
      <c r="J955" s="84" t="b">
        <v>0</v>
      </c>
      <c r="K955" s="84" t="b">
        <v>0</v>
      </c>
      <c r="L955" s="84" t="b">
        <v>0</v>
      </c>
    </row>
    <row r="956" spans="1:12" ht="15">
      <c r="A956" s="84" t="s">
        <v>2908</v>
      </c>
      <c r="B956" s="84" t="s">
        <v>2909</v>
      </c>
      <c r="C956" s="84">
        <v>3</v>
      </c>
      <c r="D956" s="123">
        <v>0</v>
      </c>
      <c r="E956" s="123">
        <v>1.1760912590556813</v>
      </c>
      <c r="F956" s="84" t="s">
        <v>2758</v>
      </c>
      <c r="G956" s="84" t="b">
        <v>0</v>
      </c>
      <c r="H956" s="84" t="b">
        <v>0</v>
      </c>
      <c r="I956" s="84" t="b">
        <v>0</v>
      </c>
      <c r="J956" s="84" t="b">
        <v>0</v>
      </c>
      <c r="K956" s="84" t="b">
        <v>0</v>
      </c>
      <c r="L956" s="84" t="b">
        <v>0</v>
      </c>
    </row>
    <row r="957" spans="1:12" ht="15">
      <c r="A957" s="84" t="s">
        <v>2909</v>
      </c>
      <c r="B957" s="84" t="s">
        <v>2910</v>
      </c>
      <c r="C957" s="84">
        <v>3</v>
      </c>
      <c r="D957" s="123">
        <v>0</v>
      </c>
      <c r="E957" s="123">
        <v>1.1760912590556813</v>
      </c>
      <c r="F957" s="84" t="s">
        <v>2758</v>
      </c>
      <c r="G957" s="84" t="b">
        <v>0</v>
      </c>
      <c r="H957" s="84" t="b">
        <v>0</v>
      </c>
      <c r="I957" s="84" t="b">
        <v>0</v>
      </c>
      <c r="J957" s="84" t="b">
        <v>0</v>
      </c>
      <c r="K957" s="84" t="b">
        <v>0</v>
      </c>
      <c r="L957" s="84" t="b">
        <v>0</v>
      </c>
    </row>
    <row r="958" spans="1:12" ht="15">
      <c r="A958" s="84" t="s">
        <v>2910</v>
      </c>
      <c r="B958" s="84" t="s">
        <v>2907</v>
      </c>
      <c r="C958" s="84">
        <v>3</v>
      </c>
      <c r="D958" s="123">
        <v>0</v>
      </c>
      <c r="E958" s="123">
        <v>0.8750612633917001</v>
      </c>
      <c r="F958" s="84" t="s">
        <v>2758</v>
      </c>
      <c r="G958" s="84" t="b">
        <v>0</v>
      </c>
      <c r="H958" s="84" t="b">
        <v>0</v>
      </c>
      <c r="I958" s="84" t="b">
        <v>0</v>
      </c>
      <c r="J958" s="84" t="b">
        <v>1</v>
      </c>
      <c r="K958" s="84" t="b">
        <v>0</v>
      </c>
      <c r="L958" s="84" t="b">
        <v>0</v>
      </c>
    </row>
    <row r="959" spans="1:12" ht="15">
      <c r="A959" s="84" t="s">
        <v>2907</v>
      </c>
      <c r="B959" s="84" t="s">
        <v>2911</v>
      </c>
      <c r="C959" s="84">
        <v>3</v>
      </c>
      <c r="D959" s="123">
        <v>0</v>
      </c>
      <c r="E959" s="123">
        <v>0.8750612633917001</v>
      </c>
      <c r="F959" s="84" t="s">
        <v>2758</v>
      </c>
      <c r="G959" s="84" t="b">
        <v>1</v>
      </c>
      <c r="H959" s="84" t="b">
        <v>0</v>
      </c>
      <c r="I959" s="84" t="b">
        <v>0</v>
      </c>
      <c r="J959" s="84" t="b">
        <v>0</v>
      </c>
      <c r="K959" s="84" t="b">
        <v>0</v>
      </c>
      <c r="L959" s="84" t="b">
        <v>0</v>
      </c>
    </row>
    <row r="960" spans="1:12" ht="15">
      <c r="A960" s="84" t="s">
        <v>2911</v>
      </c>
      <c r="B960" s="84" t="s">
        <v>2907</v>
      </c>
      <c r="C960" s="84">
        <v>3</v>
      </c>
      <c r="D960" s="123">
        <v>0</v>
      </c>
      <c r="E960" s="123">
        <v>0.8750612633917001</v>
      </c>
      <c r="F960" s="84" t="s">
        <v>2758</v>
      </c>
      <c r="G960" s="84" t="b">
        <v>0</v>
      </c>
      <c r="H960" s="84" t="b">
        <v>0</v>
      </c>
      <c r="I960" s="84" t="b">
        <v>0</v>
      </c>
      <c r="J960" s="84" t="b">
        <v>1</v>
      </c>
      <c r="K960" s="84" t="b">
        <v>0</v>
      </c>
      <c r="L960" s="84" t="b">
        <v>0</v>
      </c>
    </row>
    <row r="961" spans="1:12" ht="15">
      <c r="A961" s="84" t="s">
        <v>2907</v>
      </c>
      <c r="B961" s="84" t="s">
        <v>2912</v>
      </c>
      <c r="C961" s="84">
        <v>3</v>
      </c>
      <c r="D961" s="123">
        <v>0</v>
      </c>
      <c r="E961" s="123">
        <v>0.8750612633917001</v>
      </c>
      <c r="F961" s="84" t="s">
        <v>2758</v>
      </c>
      <c r="G961" s="84" t="b">
        <v>1</v>
      </c>
      <c r="H961" s="84" t="b">
        <v>0</v>
      </c>
      <c r="I961" s="84" t="b">
        <v>0</v>
      </c>
      <c r="J961" s="84" t="b">
        <v>0</v>
      </c>
      <c r="K961" s="84" t="b">
        <v>0</v>
      </c>
      <c r="L961" s="84" t="b">
        <v>0</v>
      </c>
    </row>
    <row r="962" spans="1:12" ht="15">
      <c r="A962" s="84" t="s">
        <v>2912</v>
      </c>
      <c r="B962" s="84" t="s">
        <v>2913</v>
      </c>
      <c r="C962" s="84">
        <v>3</v>
      </c>
      <c r="D962" s="123">
        <v>0</v>
      </c>
      <c r="E962" s="123">
        <v>1.1760912590556813</v>
      </c>
      <c r="F962" s="84" t="s">
        <v>2758</v>
      </c>
      <c r="G962" s="84" t="b">
        <v>0</v>
      </c>
      <c r="H962" s="84" t="b">
        <v>0</v>
      </c>
      <c r="I962" s="84" t="b">
        <v>0</v>
      </c>
      <c r="J962" s="84" t="b">
        <v>0</v>
      </c>
      <c r="K962" s="84" t="b">
        <v>0</v>
      </c>
      <c r="L962" s="84" t="b">
        <v>0</v>
      </c>
    </row>
    <row r="963" spans="1:12" ht="15">
      <c r="A963" s="84" t="s">
        <v>2913</v>
      </c>
      <c r="B963" s="84" t="s">
        <v>2914</v>
      </c>
      <c r="C963" s="84">
        <v>3</v>
      </c>
      <c r="D963" s="123">
        <v>0</v>
      </c>
      <c r="E963" s="123">
        <v>1.1760912590556813</v>
      </c>
      <c r="F963" s="84" t="s">
        <v>2758</v>
      </c>
      <c r="G963" s="84" t="b">
        <v>0</v>
      </c>
      <c r="H963" s="84" t="b">
        <v>0</v>
      </c>
      <c r="I963" s="84" t="b">
        <v>0</v>
      </c>
      <c r="J963" s="84" t="b">
        <v>1</v>
      </c>
      <c r="K963" s="84" t="b">
        <v>0</v>
      </c>
      <c r="L963" s="84" t="b">
        <v>0</v>
      </c>
    </row>
    <row r="964" spans="1:12" ht="15">
      <c r="A964" s="84" t="s">
        <v>2914</v>
      </c>
      <c r="B964" s="84" t="s">
        <v>2915</v>
      </c>
      <c r="C964" s="84">
        <v>3</v>
      </c>
      <c r="D964" s="123">
        <v>0</v>
      </c>
      <c r="E964" s="123">
        <v>1.1760912590556813</v>
      </c>
      <c r="F964" s="84" t="s">
        <v>2758</v>
      </c>
      <c r="G964" s="84" t="b">
        <v>1</v>
      </c>
      <c r="H964" s="84" t="b">
        <v>0</v>
      </c>
      <c r="I964" s="84" t="b">
        <v>0</v>
      </c>
      <c r="J964" s="84" t="b">
        <v>0</v>
      </c>
      <c r="K964" s="84" t="b">
        <v>0</v>
      </c>
      <c r="L964" s="84" t="b">
        <v>0</v>
      </c>
    </row>
    <row r="965" spans="1:12" ht="15">
      <c r="A965" s="84" t="s">
        <v>2915</v>
      </c>
      <c r="B965" s="84" t="s">
        <v>2916</v>
      </c>
      <c r="C965" s="84">
        <v>3</v>
      </c>
      <c r="D965" s="123">
        <v>0</v>
      </c>
      <c r="E965" s="123">
        <v>1.1760912590556813</v>
      </c>
      <c r="F965" s="84" t="s">
        <v>2758</v>
      </c>
      <c r="G965" s="84" t="b">
        <v>0</v>
      </c>
      <c r="H965" s="84" t="b">
        <v>0</v>
      </c>
      <c r="I965" s="84" t="b">
        <v>0</v>
      </c>
      <c r="J965" s="84" t="b">
        <v>0</v>
      </c>
      <c r="K965" s="84" t="b">
        <v>0</v>
      </c>
      <c r="L965" s="84" t="b">
        <v>0</v>
      </c>
    </row>
    <row r="966" spans="1:12" ht="15">
      <c r="A966" s="84" t="s">
        <v>2916</v>
      </c>
      <c r="B966" s="84" t="s">
        <v>3464</v>
      </c>
      <c r="C966" s="84">
        <v>3</v>
      </c>
      <c r="D966" s="123">
        <v>0</v>
      </c>
      <c r="E966" s="123">
        <v>1.1760912590556813</v>
      </c>
      <c r="F966" s="84" t="s">
        <v>2758</v>
      </c>
      <c r="G966" s="84" t="b">
        <v>0</v>
      </c>
      <c r="H966" s="84" t="b">
        <v>0</v>
      </c>
      <c r="I966" s="84" t="b">
        <v>0</v>
      </c>
      <c r="J966" s="84" t="b">
        <v>0</v>
      </c>
      <c r="K966" s="84" t="b">
        <v>0</v>
      </c>
      <c r="L966" s="84" t="b">
        <v>0</v>
      </c>
    </row>
    <row r="967" spans="1:12" ht="15">
      <c r="A967" s="84" t="s">
        <v>3464</v>
      </c>
      <c r="B967" s="84" t="s">
        <v>3362</v>
      </c>
      <c r="C967" s="84">
        <v>3</v>
      </c>
      <c r="D967" s="123">
        <v>0</v>
      </c>
      <c r="E967" s="123">
        <v>1.1760912590556813</v>
      </c>
      <c r="F967" s="84" t="s">
        <v>2758</v>
      </c>
      <c r="G967" s="84" t="b">
        <v>0</v>
      </c>
      <c r="H967" s="84" t="b">
        <v>0</v>
      </c>
      <c r="I967" s="84" t="b">
        <v>0</v>
      </c>
      <c r="J967" s="84" t="b">
        <v>0</v>
      </c>
      <c r="K967" s="84" t="b">
        <v>0</v>
      </c>
      <c r="L967" s="84" t="b">
        <v>0</v>
      </c>
    </row>
    <row r="968" spans="1:12" ht="15">
      <c r="A968" s="84" t="s">
        <v>255</v>
      </c>
      <c r="B968" s="84" t="s">
        <v>2908</v>
      </c>
      <c r="C968" s="84">
        <v>2</v>
      </c>
      <c r="D968" s="123">
        <v>0.007337135793986718</v>
      </c>
      <c r="E968" s="123">
        <v>1.3521825181113625</v>
      </c>
      <c r="F968" s="84" t="s">
        <v>2758</v>
      </c>
      <c r="G968" s="84" t="b">
        <v>0</v>
      </c>
      <c r="H968" s="84" t="b">
        <v>0</v>
      </c>
      <c r="I968" s="84" t="b">
        <v>0</v>
      </c>
      <c r="J968" s="84" t="b">
        <v>0</v>
      </c>
      <c r="K968" s="84" t="b">
        <v>0</v>
      </c>
      <c r="L968" s="84" t="b">
        <v>0</v>
      </c>
    </row>
    <row r="969" spans="1:12" ht="15">
      <c r="A969" s="84" t="s">
        <v>3362</v>
      </c>
      <c r="B969" s="84" t="s">
        <v>3580</v>
      </c>
      <c r="C969" s="84">
        <v>2</v>
      </c>
      <c r="D969" s="123">
        <v>0.007337135793986718</v>
      </c>
      <c r="E969" s="123">
        <v>1.1760912590556813</v>
      </c>
      <c r="F969" s="84" t="s">
        <v>2758</v>
      </c>
      <c r="G969" s="84" t="b">
        <v>0</v>
      </c>
      <c r="H969" s="84" t="b">
        <v>0</v>
      </c>
      <c r="I969" s="84" t="b">
        <v>0</v>
      </c>
      <c r="J969" s="84" t="b">
        <v>0</v>
      </c>
      <c r="K969" s="84" t="b">
        <v>0</v>
      </c>
      <c r="L969" s="84" t="b">
        <v>0</v>
      </c>
    </row>
    <row r="970" spans="1:12" ht="15">
      <c r="A970" s="84" t="s">
        <v>3282</v>
      </c>
      <c r="B970" s="84" t="s">
        <v>2875</v>
      </c>
      <c r="C970" s="84">
        <v>4</v>
      </c>
      <c r="D970" s="123">
        <v>0.005238379081516564</v>
      </c>
      <c r="E970" s="123">
        <v>1.236789099409293</v>
      </c>
      <c r="F970" s="84" t="s">
        <v>2760</v>
      </c>
      <c r="G970" s="84" t="b">
        <v>0</v>
      </c>
      <c r="H970" s="84" t="b">
        <v>0</v>
      </c>
      <c r="I970" s="84" t="b">
        <v>0</v>
      </c>
      <c r="J970" s="84" t="b">
        <v>0</v>
      </c>
      <c r="K970" s="84" t="b">
        <v>0</v>
      </c>
      <c r="L970" s="84" t="b">
        <v>0</v>
      </c>
    </row>
    <row r="971" spans="1:12" ht="15">
      <c r="A971" s="84" t="s">
        <v>2875</v>
      </c>
      <c r="B971" s="84" t="s">
        <v>2890</v>
      </c>
      <c r="C971" s="84">
        <v>4</v>
      </c>
      <c r="D971" s="123">
        <v>0.005238379081516564</v>
      </c>
      <c r="E971" s="123">
        <v>1.236789099409293</v>
      </c>
      <c r="F971" s="84" t="s">
        <v>2760</v>
      </c>
      <c r="G971" s="84" t="b">
        <v>0</v>
      </c>
      <c r="H971" s="84" t="b">
        <v>0</v>
      </c>
      <c r="I971" s="84" t="b">
        <v>0</v>
      </c>
      <c r="J971" s="84" t="b">
        <v>1</v>
      </c>
      <c r="K971" s="84" t="b">
        <v>0</v>
      </c>
      <c r="L971" s="84" t="b">
        <v>0</v>
      </c>
    </row>
    <row r="972" spans="1:12" ht="15">
      <c r="A972" s="84" t="s">
        <v>2890</v>
      </c>
      <c r="B972" s="84" t="s">
        <v>2892</v>
      </c>
      <c r="C972" s="84">
        <v>4</v>
      </c>
      <c r="D972" s="123">
        <v>0.005238379081516564</v>
      </c>
      <c r="E972" s="123">
        <v>1.236789099409293</v>
      </c>
      <c r="F972" s="84" t="s">
        <v>2760</v>
      </c>
      <c r="G972" s="84" t="b">
        <v>1</v>
      </c>
      <c r="H972" s="84" t="b">
        <v>0</v>
      </c>
      <c r="I972" s="84" t="b">
        <v>0</v>
      </c>
      <c r="J972" s="84" t="b">
        <v>0</v>
      </c>
      <c r="K972" s="84" t="b">
        <v>0</v>
      </c>
      <c r="L972" s="84" t="b">
        <v>0</v>
      </c>
    </row>
    <row r="973" spans="1:12" ht="15">
      <c r="A973" s="84" t="s">
        <v>273</v>
      </c>
      <c r="B973" s="84" t="s">
        <v>3335</v>
      </c>
      <c r="C973" s="84">
        <v>3</v>
      </c>
      <c r="D973" s="123">
        <v>0.008993868227690124</v>
      </c>
      <c r="E973" s="123">
        <v>1.3617278360175928</v>
      </c>
      <c r="F973" s="84" t="s">
        <v>2760</v>
      </c>
      <c r="G973" s="84" t="b">
        <v>0</v>
      </c>
      <c r="H973" s="84" t="b">
        <v>0</v>
      </c>
      <c r="I973" s="84" t="b">
        <v>0</v>
      </c>
      <c r="J973" s="84" t="b">
        <v>0</v>
      </c>
      <c r="K973" s="84" t="b">
        <v>0</v>
      </c>
      <c r="L973" s="84" t="b">
        <v>0</v>
      </c>
    </row>
    <row r="974" spans="1:12" ht="15">
      <c r="A974" s="84" t="s">
        <v>3335</v>
      </c>
      <c r="B974" s="84" t="s">
        <v>3336</v>
      </c>
      <c r="C974" s="84">
        <v>3</v>
      </c>
      <c r="D974" s="123">
        <v>0.008993868227690124</v>
      </c>
      <c r="E974" s="123">
        <v>1.3617278360175928</v>
      </c>
      <c r="F974" s="84" t="s">
        <v>2760</v>
      </c>
      <c r="G974" s="84" t="b">
        <v>0</v>
      </c>
      <c r="H974" s="84" t="b">
        <v>0</v>
      </c>
      <c r="I974" s="84" t="b">
        <v>0</v>
      </c>
      <c r="J974" s="84" t="b">
        <v>0</v>
      </c>
      <c r="K974" s="84" t="b">
        <v>0</v>
      </c>
      <c r="L974" s="84" t="b">
        <v>0</v>
      </c>
    </row>
    <row r="975" spans="1:12" ht="15">
      <c r="A975" s="84" t="s">
        <v>3336</v>
      </c>
      <c r="B975" s="84" t="s">
        <v>292</v>
      </c>
      <c r="C975" s="84">
        <v>3</v>
      </c>
      <c r="D975" s="123">
        <v>0.008993868227690124</v>
      </c>
      <c r="E975" s="123">
        <v>1.3617278360175928</v>
      </c>
      <c r="F975" s="84" t="s">
        <v>2760</v>
      </c>
      <c r="G975" s="84" t="b">
        <v>0</v>
      </c>
      <c r="H975" s="84" t="b">
        <v>0</v>
      </c>
      <c r="I975" s="84" t="b">
        <v>0</v>
      </c>
      <c r="J975" s="84" t="b">
        <v>0</v>
      </c>
      <c r="K975" s="84" t="b">
        <v>0</v>
      </c>
      <c r="L975" s="84" t="b">
        <v>0</v>
      </c>
    </row>
    <row r="976" spans="1:12" ht="15">
      <c r="A976" s="84" t="s">
        <v>292</v>
      </c>
      <c r="B976" s="84" t="s">
        <v>3304</v>
      </c>
      <c r="C976" s="84">
        <v>3</v>
      </c>
      <c r="D976" s="123">
        <v>0.008993868227690124</v>
      </c>
      <c r="E976" s="123">
        <v>1.236789099409293</v>
      </c>
      <c r="F976" s="84" t="s">
        <v>2760</v>
      </c>
      <c r="G976" s="84" t="b">
        <v>0</v>
      </c>
      <c r="H976" s="84" t="b">
        <v>0</v>
      </c>
      <c r="I976" s="84" t="b">
        <v>0</v>
      </c>
      <c r="J976" s="84" t="b">
        <v>0</v>
      </c>
      <c r="K976" s="84" t="b">
        <v>0</v>
      </c>
      <c r="L976" s="84" t="b">
        <v>0</v>
      </c>
    </row>
    <row r="977" spans="1:12" ht="15">
      <c r="A977" s="84" t="s">
        <v>3304</v>
      </c>
      <c r="B977" s="84" t="s">
        <v>3305</v>
      </c>
      <c r="C977" s="84">
        <v>3</v>
      </c>
      <c r="D977" s="123">
        <v>0.008993868227690124</v>
      </c>
      <c r="E977" s="123">
        <v>1.1118503628009928</v>
      </c>
      <c r="F977" s="84" t="s">
        <v>2760</v>
      </c>
      <c r="G977" s="84" t="b">
        <v>0</v>
      </c>
      <c r="H977" s="84" t="b">
        <v>0</v>
      </c>
      <c r="I977" s="84" t="b">
        <v>0</v>
      </c>
      <c r="J977" s="84" t="b">
        <v>0</v>
      </c>
      <c r="K977" s="84" t="b">
        <v>0</v>
      </c>
      <c r="L977" s="84" t="b">
        <v>0</v>
      </c>
    </row>
    <row r="978" spans="1:12" ht="15">
      <c r="A978" s="84" t="s">
        <v>3305</v>
      </c>
      <c r="B978" s="84" t="s">
        <v>380</v>
      </c>
      <c r="C978" s="84">
        <v>3</v>
      </c>
      <c r="D978" s="123">
        <v>0.008993868227690124</v>
      </c>
      <c r="E978" s="123">
        <v>1.236789099409293</v>
      </c>
      <c r="F978" s="84" t="s">
        <v>2760</v>
      </c>
      <c r="G978" s="84" t="b">
        <v>0</v>
      </c>
      <c r="H978" s="84" t="b">
        <v>0</v>
      </c>
      <c r="I978" s="84" t="b">
        <v>0</v>
      </c>
      <c r="J978" s="84" t="b">
        <v>0</v>
      </c>
      <c r="K978" s="84" t="b">
        <v>0</v>
      </c>
      <c r="L978" s="84" t="b">
        <v>0</v>
      </c>
    </row>
    <row r="979" spans="1:12" ht="15">
      <c r="A979" s="84" t="s">
        <v>380</v>
      </c>
      <c r="B979" s="84" t="s">
        <v>2914</v>
      </c>
      <c r="C979" s="84">
        <v>3</v>
      </c>
      <c r="D979" s="123">
        <v>0.008993868227690124</v>
      </c>
      <c r="E979" s="123">
        <v>1.3617278360175928</v>
      </c>
      <c r="F979" s="84" t="s">
        <v>2760</v>
      </c>
      <c r="G979" s="84" t="b">
        <v>0</v>
      </c>
      <c r="H979" s="84" t="b">
        <v>0</v>
      </c>
      <c r="I979" s="84" t="b">
        <v>0</v>
      </c>
      <c r="J979" s="84" t="b">
        <v>1</v>
      </c>
      <c r="K979" s="84" t="b">
        <v>0</v>
      </c>
      <c r="L979" s="84" t="b">
        <v>0</v>
      </c>
    </row>
    <row r="980" spans="1:12" ht="15">
      <c r="A980" s="84" t="s">
        <v>2914</v>
      </c>
      <c r="B980" s="84" t="s">
        <v>3314</v>
      </c>
      <c r="C980" s="84">
        <v>3</v>
      </c>
      <c r="D980" s="123">
        <v>0.008993868227690124</v>
      </c>
      <c r="E980" s="123">
        <v>1.3617278360175928</v>
      </c>
      <c r="F980" s="84" t="s">
        <v>2760</v>
      </c>
      <c r="G980" s="84" t="b">
        <v>1</v>
      </c>
      <c r="H980" s="84" t="b">
        <v>0</v>
      </c>
      <c r="I980" s="84" t="b">
        <v>0</v>
      </c>
      <c r="J980" s="84" t="b">
        <v>0</v>
      </c>
      <c r="K980" s="84" t="b">
        <v>0</v>
      </c>
      <c r="L980" s="84" t="b">
        <v>0</v>
      </c>
    </row>
    <row r="981" spans="1:12" ht="15">
      <c r="A981" s="84" t="s">
        <v>3314</v>
      </c>
      <c r="B981" s="84" t="s">
        <v>3282</v>
      </c>
      <c r="C981" s="84">
        <v>3</v>
      </c>
      <c r="D981" s="123">
        <v>0.008993868227690124</v>
      </c>
      <c r="E981" s="123">
        <v>1.236789099409293</v>
      </c>
      <c r="F981" s="84" t="s">
        <v>2760</v>
      </c>
      <c r="G981" s="84" t="b">
        <v>0</v>
      </c>
      <c r="H981" s="84" t="b">
        <v>0</v>
      </c>
      <c r="I981" s="84" t="b">
        <v>0</v>
      </c>
      <c r="J981" s="84" t="b">
        <v>0</v>
      </c>
      <c r="K981" s="84" t="b">
        <v>0</v>
      </c>
      <c r="L98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2750</v>
      </c>
      <c r="BB2" s="13" t="s">
        <v>2776</v>
      </c>
      <c r="BC2" s="13" t="s">
        <v>2777</v>
      </c>
      <c r="BD2" s="118" t="s">
        <v>3640</v>
      </c>
      <c r="BE2" s="118" t="s">
        <v>3641</v>
      </c>
      <c r="BF2" s="118" t="s">
        <v>3642</v>
      </c>
      <c r="BG2" s="118" t="s">
        <v>3643</v>
      </c>
      <c r="BH2" s="118" t="s">
        <v>3644</v>
      </c>
      <c r="BI2" s="118" t="s">
        <v>3645</v>
      </c>
      <c r="BJ2" s="118" t="s">
        <v>3646</v>
      </c>
      <c r="BK2" s="118" t="s">
        <v>3647</v>
      </c>
      <c r="BL2" s="118" t="s">
        <v>3648</v>
      </c>
    </row>
    <row r="3" spans="1:64" ht="15" customHeight="1">
      <c r="A3" s="64" t="s">
        <v>212</v>
      </c>
      <c r="B3" s="64" t="s">
        <v>292</v>
      </c>
      <c r="C3" s="65"/>
      <c r="D3" s="66"/>
      <c r="E3" s="67"/>
      <c r="F3" s="68"/>
      <c r="G3" s="65"/>
      <c r="H3" s="69"/>
      <c r="I3" s="70"/>
      <c r="J3" s="70"/>
      <c r="K3" s="34" t="s">
        <v>65</v>
      </c>
      <c r="L3" s="71">
        <v>3</v>
      </c>
      <c r="M3" s="71"/>
      <c r="N3" s="72"/>
      <c r="O3" s="78" t="s">
        <v>417</v>
      </c>
      <c r="P3" s="80">
        <v>43497.32776620371</v>
      </c>
      <c r="Q3" s="78" t="s">
        <v>419</v>
      </c>
      <c r="R3" s="78"/>
      <c r="S3" s="78"/>
      <c r="T3" s="78" t="s">
        <v>702</v>
      </c>
      <c r="U3" s="78"/>
      <c r="V3" s="83" t="s">
        <v>749</v>
      </c>
      <c r="W3" s="80">
        <v>43497.32776620371</v>
      </c>
      <c r="X3" s="83" t="s">
        <v>836</v>
      </c>
      <c r="Y3" s="78"/>
      <c r="Z3" s="78"/>
      <c r="AA3" s="84" t="s">
        <v>1059</v>
      </c>
      <c r="AB3" s="78"/>
      <c r="AC3" s="78" t="b">
        <v>0</v>
      </c>
      <c r="AD3" s="78">
        <v>0</v>
      </c>
      <c r="AE3" s="84" t="s">
        <v>1288</v>
      </c>
      <c r="AF3" s="78" t="b">
        <v>0</v>
      </c>
      <c r="AG3" s="78" t="s">
        <v>1300</v>
      </c>
      <c r="AH3" s="78"/>
      <c r="AI3" s="84" t="s">
        <v>1289</v>
      </c>
      <c r="AJ3" s="78" t="b">
        <v>0</v>
      </c>
      <c r="AK3" s="78">
        <v>0</v>
      </c>
      <c r="AL3" s="84" t="s">
        <v>1289</v>
      </c>
      <c r="AM3" s="78" t="s">
        <v>1304</v>
      </c>
      <c r="AN3" s="78" t="b">
        <v>0</v>
      </c>
      <c r="AO3" s="84" t="s">
        <v>1059</v>
      </c>
      <c r="AP3" s="78" t="s">
        <v>176</v>
      </c>
      <c r="AQ3" s="78">
        <v>0</v>
      </c>
      <c r="AR3" s="78">
        <v>0</v>
      </c>
      <c r="AS3" s="78" t="s">
        <v>1321</v>
      </c>
      <c r="AT3" s="78" t="s">
        <v>1325</v>
      </c>
      <c r="AU3" s="78" t="s">
        <v>1329</v>
      </c>
      <c r="AV3" s="78" t="s">
        <v>1325</v>
      </c>
      <c r="AW3" s="78" t="s">
        <v>1334</v>
      </c>
      <c r="AX3" s="78" t="s">
        <v>1325</v>
      </c>
      <c r="AY3" s="78" t="s">
        <v>1339</v>
      </c>
      <c r="AZ3" s="83" t="s">
        <v>1341</v>
      </c>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4</v>
      </c>
      <c r="BK3" s="49">
        <v>100</v>
      </c>
      <c r="BL3" s="48">
        <v>4</v>
      </c>
    </row>
    <row r="4" spans="1:64" ht="15" customHeight="1">
      <c r="A4" s="64" t="s">
        <v>213</v>
      </c>
      <c r="B4" s="64" t="s">
        <v>292</v>
      </c>
      <c r="C4" s="65"/>
      <c r="D4" s="66"/>
      <c r="E4" s="67"/>
      <c r="F4" s="68"/>
      <c r="G4" s="65"/>
      <c r="H4" s="69"/>
      <c r="I4" s="70"/>
      <c r="J4" s="70"/>
      <c r="K4" s="34" t="s">
        <v>65</v>
      </c>
      <c r="L4" s="77">
        <v>4</v>
      </c>
      <c r="M4" s="77"/>
      <c r="N4" s="72"/>
      <c r="O4" s="79" t="s">
        <v>417</v>
      </c>
      <c r="P4" s="81">
        <v>43498.88072916667</v>
      </c>
      <c r="Q4" s="79" t="s">
        <v>420</v>
      </c>
      <c r="R4" s="79"/>
      <c r="S4" s="79"/>
      <c r="T4" s="79"/>
      <c r="U4" s="79"/>
      <c r="V4" s="82" t="s">
        <v>750</v>
      </c>
      <c r="W4" s="81">
        <v>43498.88072916667</v>
      </c>
      <c r="X4" s="82" t="s">
        <v>837</v>
      </c>
      <c r="Y4" s="79"/>
      <c r="Z4" s="79"/>
      <c r="AA4" s="85" t="s">
        <v>1060</v>
      </c>
      <c r="AB4" s="79"/>
      <c r="AC4" s="79" t="b">
        <v>0</v>
      </c>
      <c r="AD4" s="79">
        <v>0</v>
      </c>
      <c r="AE4" s="85" t="s">
        <v>1288</v>
      </c>
      <c r="AF4" s="79" t="b">
        <v>0</v>
      </c>
      <c r="AG4" s="79" t="s">
        <v>1301</v>
      </c>
      <c r="AH4" s="79"/>
      <c r="AI4" s="85" t="s">
        <v>1289</v>
      </c>
      <c r="AJ4" s="79" t="b">
        <v>0</v>
      </c>
      <c r="AK4" s="79">
        <v>0</v>
      </c>
      <c r="AL4" s="85" t="s">
        <v>1289</v>
      </c>
      <c r="AM4" s="79" t="s">
        <v>1305</v>
      </c>
      <c r="AN4" s="79" t="b">
        <v>0</v>
      </c>
      <c r="AO4" s="85" t="s">
        <v>1060</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0</v>
      </c>
      <c r="BE4" s="49">
        <v>0</v>
      </c>
      <c r="BF4" s="48">
        <v>0</v>
      </c>
      <c r="BG4" s="49">
        <v>0</v>
      </c>
      <c r="BH4" s="48">
        <v>0</v>
      </c>
      <c r="BI4" s="49">
        <v>0</v>
      </c>
      <c r="BJ4" s="48">
        <v>1</v>
      </c>
      <c r="BK4" s="49">
        <v>100</v>
      </c>
      <c r="BL4" s="48">
        <v>1</v>
      </c>
    </row>
    <row r="5" spans="1:64" ht="15">
      <c r="A5" s="64" t="s">
        <v>214</v>
      </c>
      <c r="B5" s="64" t="s">
        <v>292</v>
      </c>
      <c r="C5" s="65"/>
      <c r="D5" s="66"/>
      <c r="E5" s="67"/>
      <c r="F5" s="68"/>
      <c r="G5" s="65"/>
      <c r="H5" s="69"/>
      <c r="I5" s="70"/>
      <c r="J5" s="70"/>
      <c r="K5" s="34" t="s">
        <v>65</v>
      </c>
      <c r="L5" s="77">
        <v>5</v>
      </c>
      <c r="M5" s="77"/>
      <c r="N5" s="72"/>
      <c r="O5" s="79" t="s">
        <v>417</v>
      </c>
      <c r="P5" s="81">
        <v>43501.59097222222</v>
      </c>
      <c r="Q5" s="79" t="s">
        <v>420</v>
      </c>
      <c r="R5" s="79"/>
      <c r="S5" s="79"/>
      <c r="T5" s="79"/>
      <c r="U5" s="79"/>
      <c r="V5" s="82" t="s">
        <v>751</v>
      </c>
      <c r="W5" s="81">
        <v>43501.59097222222</v>
      </c>
      <c r="X5" s="82" t="s">
        <v>838</v>
      </c>
      <c r="Y5" s="79"/>
      <c r="Z5" s="79"/>
      <c r="AA5" s="85" t="s">
        <v>1061</v>
      </c>
      <c r="AB5" s="79"/>
      <c r="AC5" s="79" t="b">
        <v>0</v>
      </c>
      <c r="AD5" s="79">
        <v>0</v>
      </c>
      <c r="AE5" s="85" t="s">
        <v>1288</v>
      </c>
      <c r="AF5" s="79" t="b">
        <v>0</v>
      </c>
      <c r="AG5" s="79" t="s">
        <v>1301</v>
      </c>
      <c r="AH5" s="79"/>
      <c r="AI5" s="85" t="s">
        <v>1289</v>
      </c>
      <c r="AJ5" s="79" t="b">
        <v>0</v>
      </c>
      <c r="AK5" s="79">
        <v>0</v>
      </c>
      <c r="AL5" s="85" t="s">
        <v>1289</v>
      </c>
      <c r="AM5" s="79" t="s">
        <v>1306</v>
      </c>
      <c r="AN5" s="79" t="b">
        <v>0</v>
      </c>
      <c r="AO5" s="85" t="s">
        <v>1061</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0</v>
      </c>
      <c r="BE5" s="49">
        <v>0</v>
      </c>
      <c r="BF5" s="48">
        <v>0</v>
      </c>
      <c r="BG5" s="49">
        <v>0</v>
      </c>
      <c r="BH5" s="48">
        <v>0</v>
      </c>
      <c r="BI5" s="49">
        <v>0</v>
      </c>
      <c r="BJ5" s="48">
        <v>1</v>
      </c>
      <c r="BK5" s="49">
        <v>100</v>
      </c>
      <c r="BL5" s="48">
        <v>1</v>
      </c>
    </row>
    <row r="6" spans="1:64" ht="15">
      <c r="A6" s="64" t="s">
        <v>215</v>
      </c>
      <c r="B6" s="64" t="s">
        <v>215</v>
      </c>
      <c r="C6" s="65"/>
      <c r="D6" s="66"/>
      <c r="E6" s="67"/>
      <c r="F6" s="68"/>
      <c r="G6" s="65"/>
      <c r="H6" s="69"/>
      <c r="I6" s="70"/>
      <c r="J6" s="70"/>
      <c r="K6" s="34" t="s">
        <v>65</v>
      </c>
      <c r="L6" s="77">
        <v>6</v>
      </c>
      <c r="M6" s="77"/>
      <c r="N6" s="72"/>
      <c r="O6" s="79" t="s">
        <v>176</v>
      </c>
      <c r="P6" s="81">
        <v>43501.83944444444</v>
      </c>
      <c r="Q6" s="79" t="s">
        <v>421</v>
      </c>
      <c r="R6" s="82" t="s">
        <v>600</v>
      </c>
      <c r="S6" s="79" t="s">
        <v>671</v>
      </c>
      <c r="T6" s="79"/>
      <c r="U6" s="79"/>
      <c r="V6" s="82" t="s">
        <v>752</v>
      </c>
      <c r="W6" s="81">
        <v>43501.83944444444</v>
      </c>
      <c r="X6" s="82" t="s">
        <v>839</v>
      </c>
      <c r="Y6" s="79"/>
      <c r="Z6" s="79"/>
      <c r="AA6" s="85" t="s">
        <v>1062</v>
      </c>
      <c r="AB6" s="79"/>
      <c r="AC6" s="79" t="b">
        <v>0</v>
      </c>
      <c r="AD6" s="79">
        <v>0</v>
      </c>
      <c r="AE6" s="85" t="s">
        <v>1289</v>
      </c>
      <c r="AF6" s="79" t="b">
        <v>0</v>
      </c>
      <c r="AG6" s="79" t="s">
        <v>1302</v>
      </c>
      <c r="AH6" s="79"/>
      <c r="AI6" s="85" t="s">
        <v>1289</v>
      </c>
      <c r="AJ6" s="79" t="b">
        <v>0</v>
      </c>
      <c r="AK6" s="79">
        <v>0</v>
      </c>
      <c r="AL6" s="85" t="s">
        <v>1289</v>
      </c>
      <c r="AM6" s="79" t="s">
        <v>1304</v>
      </c>
      <c r="AN6" s="79" t="b">
        <v>0</v>
      </c>
      <c r="AO6" s="85" t="s">
        <v>1062</v>
      </c>
      <c r="AP6" s="79" t="s">
        <v>176</v>
      </c>
      <c r="AQ6" s="79">
        <v>0</v>
      </c>
      <c r="AR6" s="79">
        <v>0</v>
      </c>
      <c r="AS6" s="79"/>
      <c r="AT6" s="79"/>
      <c r="AU6" s="79"/>
      <c r="AV6" s="79"/>
      <c r="AW6" s="79"/>
      <c r="AX6" s="79"/>
      <c r="AY6" s="79"/>
      <c r="AZ6" s="79"/>
      <c r="BA6">
        <v>1</v>
      </c>
      <c r="BB6" s="78" t="str">
        <f>REPLACE(INDEX(GroupVertices[Group],MATCH(Edges24[[#This Row],[Vertex 1]],GroupVertices[Vertex],0)),1,1,"")</f>
        <v>11</v>
      </c>
      <c r="BC6" s="78" t="str">
        <f>REPLACE(INDEX(GroupVertices[Group],MATCH(Edges24[[#This Row],[Vertex 2]],GroupVertices[Vertex],0)),1,1,"")</f>
        <v>11</v>
      </c>
      <c r="BD6" s="48">
        <v>0</v>
      </c>
      <c r="BE6" s="49">
        <v>0</v>
      </c>
      <c r="BF6" s="48">
        <v>0</v>
      </c>
      <c r="BG6" s="49">
        <v>0</v>
      </c>
      <c r="BH6" s="48">
        <v>0</v>
      </c>
      <c r="BI6" s="49">
        <v>0</v>
      </c>
      <c r="BJ6" s="48">
        <v>28</v>
      </c>
      <c r="BK6" s="49">
        <v>100</v>
      </c>
      <c r="BL6" s="48">
        <v>28</v>
      </c>
    </row>
    <row r="7" spans="1:64" ht="15">
      <c r="A7" s="64" t="s">
        <v>216</v>
      </c>
      <c r="B7" s="64" t="s">
        <v>315</v>
      </c>
      <c r="C7" s="65"/>
      <c r="D7" s="66"/>
      <c r="E7" s="67"/>
      <c r="F7" s="68"/>
      <c r="G7" s="65"/>
      <c r="H7" s="69"/>
      <c r="I7" s="70"/>
      <c r="J7" s="70"/>
      <c r="K7" s="34" t="s">
        <v>65</v>
      </c>
      <c r="L7" s="77">
        <v>7</v>
      </c>
      <c r="M7" s="77"/>
      <c r="N7" s="72"/>
      <c r="O7" s="79" t="s">
        <v>418</v>
      </c>
      <c r="P7" s="81">
        <v>43502.63150462963</v>
      </c>
      <c r="Q7" s="79" t="s">
        <v>422</v>
      </c>
      <c r="R7" s="79"/>
      <c r="S7" s="79"/>
      <c r="T7" s="79"/>
      <c r="U7" s="79"/>
      <c r="V7" s="82" t="s">
        <v>753</v>
      </c>
      <c r="W7" s="81">
        <v>43502.63150462963</v>
      </c>
      <c r="X7" s="82" t="s">
        <v>840</v>
      </c>
      <c r="Y7" s="79"/>
      <c r="Z7" s="79"/>
      <c r="AA7" s="85" t="s">
        <v>1063</v>
      </c>
      <c r="AB7" s="79"/>
      <c r="AC7" s="79" t="b">
        <v>0</v>
      </c>
      <c r="AD7" s="79">
        <v>0</v>
      </c>
      <c r="AE7" s="85" t="s">
        <v>1289</v>
      </c>
      <c r="AF7" s="79" t="b">
        <v>0</v>
      </c>
      <c r="AG7" s="79" t="s">
        <v>1302</v>
      </c>
      <c r="AH7" s="79"/>
      <c r="AI7" s="85" t="s">
        <v>1289</v>
      </c>
      <c r="AJ7" s="79" t="b">
        <v>0</v>
      </c>
      <c r="AK7" s="79">
        <v>2</v>
      </c>
      <c r="AL7" s="85" t="s">
        <v>1145</v>
      </c>
      <c r="AM7" s="79" t="s">
        <v>1304</v>
      </c>
      <c r="AN7" s="79" t="b">
        <v>0</v>
      </c>
      <c r="AO7" s="85" t="s">
        <v>1145</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c r="BE7" s="49"/>
      <c r="BF7" s="48"/>
      <c r="BG7" s="49"/>
      <c r="BH7" s="48"/>
      <c r="BI7" s="49"/>
      <c r="BJ7" s="48"/>
      <c r="BK7" s="49"/>
      <c r="BL7" s="48"/>
    </row>
    <row r="8" spans="1:64" ht="15">
      <c r="A8" s="64" t="s">
        <v>217</v>
      </c>
      <c r="B8" s="64" t="s">
        <v>292</v>
      </c>
      <c r="C8" s="65"/>
      <c r="D8" s="66"/>
      <c r="E8" s="67"/>
      <c r="F8" s="68"/>
      <c r="G8" s="65"/>
      <c r="H8" s="69"/>
      <c r="I8" s="70"/>
      <c r="J8" s="70"/>
      <c r="K8" s="34" t="s">
        <v>65</v>
      </c>
      <c r="L8" s="77">
        <v>11</v>
      </c>
      <c r="M8" s="77"/>
      <c r="N8" s="72"/>
      <c r="O8" s="79" t="s">
        <v>417</v>
      </c>
      <c r="P8" s="81">
        <v>43502.87121527778</v>
      </c>
      <c r="Q8" s="79" t="s">
        <v>423</v>
      </c>
      <c r="R8" s="82" t="s">
        <v>601</v>
      </c>
      <c r="S8" s="79" t="s">
        <v>671</v>
      </c>
      <c r="T8" s="79"/>
      <c r="U8" s="79"/>
      <c r="V8" s="82" t="s">
        <v>754</v>
      </c>
      <c r="W8" s="81">
        <v>43502.87121527778</v>
      </c>
      <c r="X8" s="82" t="s">
        <v>841</v>
      </c>
      <c r="Y8" s="79"/>
      <c r="Z8" s="79"/>
      <c r="AA8" s="85" t="s">
        <v>1064</v>
      </c>
      <c r="AB8" s="79"/>
      <c r="AC8" s="79" t="b">
        <v>0</v>
      </c>
      <c r="AD8" s="79">
        <v>1</v>
      </c>
      <c r="AE8" s="85" t="s">
        <v>1288</v>
      </c>
      <c r="AF8" s="79" t="b">
        <v>0</v>
      </c>
      <c r="AG8" s="79" t="s">
        <v>1302</v>
      </c>
      <c r="AH8" s="79"/>
      <c r="AI8" s="85" t="s">
        <v>1289</v>
      </c>
      <c r="AJ8" s="79" t="b">
        <v>0</v>
      </c>
      <c r="AK8" s="79">
        <v>0</v>
      </c>
      <c r="AL8" s="85" t="s">
        <v>1289</v>
      </c>
      <c r="AM8" s="79" t="s">
        <v>1304</v>
      </c>
      <c r="AN8" s="79" t="b">
        <v>0</v>
      </c>
      <c r="AO8" s="85" t="s">
        <v>1064</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14</v>
      </c>
      <c r="BK8" s="49">
        <v>100</v>
      </c>
      <c r="BL8" s="48">
        <v>14</v>
      </c>
    </row>
    <row r="9" spans="1:64" ht="15">
      <c r="A9" s="64" t="s">
        <v>218</v>
      </c>
      <c r="B9" s="64" t="s">
        <v>292</v>
      </c>
      <c r="C9" s="65"/>
      <c r="D9" s="66"/>
      <c r="E9" s="67"/>
      <c r="F9" s="68"/>
      <c r="G9" s="65"/>
      <c r="H9" s="69"/>
      <c r="I9" s="70"/>
      <c r="J9" s="70"/>
      <c r="K9" s="34" t="s">
        <v>65</v>
      </c>
      <c r="L9" s="77">
        <v>12</v>
      </c>
      <c r="M9" s="77"/>
      <c r="N9" s="72"/>
      <c r="O9" s="79" t="s">
        <v>417</v>
      </c>
      <c r="P9" s="81">
        <v>43502.87194444444</v>
      </c>
      <c r="Q9" s="79" t="s">
        <v>424</v>
      </c>
      <c r="R9" s="82" t="s">
        <v>601</v>
      </c>
      <c r="S9" s="79" t="s">
        <v>671</v>
      </c>
      <c r="T9" s="79"/>
      <c r="U9" s="79"/>
      <c r="V9" s="82" t="s">
        <v>755</v>
      </c>
      <c r="W9" s="81">
        <v>43502.87194444444</v>
      </c>
      <c r="X9" s="82" t="s">
        <v>842</v>
      </c>
      <c r="Y9" s="79"/>
      <c r="Z9" s="79"/>
      <c r="AA9" s="85" t="s">
        <v>1065</v>
      </c>
      <c r="AB9" s="79"/>
      <c r="AC9" s="79" t="b">
        <v>0</v>
      </c>
      <c r="AD9" s="79">
        <v>0</v>
      </c>
      <c r="AE9" s="85" t="s">
        <v>1288</v>
      </c>
      <c r="AF9" s="79" t="b">
        <v>0</v>
      </c>
      <c r="AG9" s="79" t="s">
        <v>1302</v>
      </c>
      <c r="AH9" s="79"/>
      <c r="AI9" s="85" t="s">
        <v>1289</v>
      </c>
      <c r="AJ9" s="79" t="b">
        <v>0</v>
      </c>
      <c r="AK9" s="79">
        <v>0</v>
      </c>
      <c r="AL9" s="85" t="s">
        <v>1289</v>
      </c>
      <c r="AM9" s="79" t="s">
        <v>1304</v>
      </c>
      <c r="AN9" s="79" t="b">
        <v>0</v>
      </c>
      <c r="AO9" s="85" t="s">
        <v>1065</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0</v>
      </c>
      <c r="BE9" s="49">
        <v>0</v>
      </c>
      <c r="BF9" s="48">
        <v>0</v>
      </c>
      <c r="BG9" s="49">
        <v>0</v>
      </c>
      <c r="BH9" s="48">
        <v>0</v>
      </c>
      <c r="BI9" s="49">
        <v>0</v>
      </c>
      <c r="BJ9" s="48">
        <v>12</v>
      </c>
      <c r="BK9" s="49">
        <v>100</v>
      </c>
      <c r="BL9" s="48">
        <v>12</v>
      </c>
    </row>
    <row r="10" spans="1:64" ht="15">
      <c r="A10" s="64" t="s">
        <v>219</v>
      </c>
      <c r="B10" s="64" t="s">
        <v>301</v>
      </c>
      <c r="C10" s="65"/>
      <c r="D10" s="66"/>
      <c r="E10" s="67"/>
      <c r="F10" s="68"/>
      <c r="G10" s="65"/>
      <c r="H10" s="69"/>
      <c r="I10" s="70"/>
      <c r="J10" s="70"/>
      <c r="K10" s="34" t="s">
        <v>65</v>
      </c>
      <c r="L10" s="77">
        <v>13</v>
      </c>
      <c r="M10" s="77"/>
      <c r="N10" s="72"/>
      <c r="O10" s="79" t="s">
        <v>418</v>
      </c>
      <c r="P10" s="81">
        <v>43503.72640046296</v>
      </c>
      <c r="Q10" s="79" t="s">
        <v>425</v>
      </c>
      <c r="R10" s="79"/>
      <c r="S10" s="79"/>
      <c r="T10" s="79"/>
      <c r="U10" s="79"/>
      <c r="V10" s="82" t="s">
        <v>756</v>
      </c>
      <c r="W10" s="81">
        <v>43503.72640046296</v>
      </c>
      <c r="X10" s="82" t="s">
        <v>843</v>
      </c>
      <c r="Y10" s="79"/>
      <c r="Z10" s="79"/>
      <c r="AA10" s="85" t="s">
        <v>1066</v>
      </c>
      <c r="AB10" s="79"/>
      <c r="AC10" s="79" t="b">
        <v>0</v>
      </c>
      <c r="AD10" s="79">
        <v>0</v>
      </c>
      <c r="AE10" s="85" t="s">
        <v>1289</v>
      </c>
      <c r="AF10" s="79" t="b">
        <v>0</v>
      </c>
      <c r="AG10" s="79" t="s">
        <v>1302</v>
      </c>
      <c r="AH10" s="79"/>
      <c r="AI10" s="85" t="s">
        <v>1289</v>
      </c>
      <c r="AJ10" s="79" t="b">
        <v>0</v>
      </c>
      <c r="AK10" s="79">
        <v>2</v>
      </c>
      <c r="AL10" s="85" t="s">
        <v>1183</v>
      </c>
      <c r="AM10" s="79" t="s">
        <v>1307</v>
      </c>
      <c r="AN10" s="79" t="b">
        <v>0</v>
      </c>
      <c r="AO10" s="85" t="s">
        <v>1183</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v>1</v>
      </c>
      <c r="BE10" s="49">
        <v>4.761904761904762</v>
      </c>
      <c r="BF10" s="48">
        <v>0</v>
      </c>
      <c r="BG10" s="49">
        <v>0</v>
      </c>
      <c r="BH10" s="48">
        <v>0</v>
      </c>
      <c r="BI10" s="49">
        <v>0</v>
      </c>
      <c r="BJ10" s="48">
        <v>20</v>
      </c>
      <c r="BK10" s="49">
        <v>95.23809523809524</v>
      </c>
      <c r="BL10" s="48">
        <v>21</v>
      </c>
    </row>
    <row r="11" spans="1:64" ht="15">
      <c r="A11" s="64" t="s">
        <v>220</v>
      </c>
      <c r="B11" s="64" t="s">
        <v>292</v>
      </c>
      <c r="C11" s="65"/>
      <c r="D11" s="66"/>
      <c r="E11" s="67"/>
      <c r="F11" s="68"/>
      <c r="G11" s="65"/>
      <c r="H11" s="69"/>
      <c r="I11" s="70"/>
      <c r="J11" s="70"/>
      <c r="K11" s="34" t="s">
        <v>65</v>
      </c>
      <c r="L11" s="77">
        <v>14</v>
      </c>
      <c r="M11" s="77"/>
      <c r="N11" s="72"/>
      <c r="O11" s="79" t="s">
        <v>417</v>
      </c>
      <c r="P11" s="81">
        <v>43508.68342592593</v>
      </c>
      <c r="Q11" s="79" t="s">
        <v>420</v>
      </c>
      <c r="R11" s="79"/>
      <c r="S11" s="79"/>
      <c r="T11" s="79"/>
      <c r="U11" s="79"/>
      <c r="V11" s="82" t="s">
        <v>757</v>
      </c>
      <c r="W11" s="81">
        <v>43508.68342592593</v>
      </c>
      <c r="X11" s="82" t="s">
        <v>844</v>
      </c>
      <c r="Y11" s="79"/>
      <c r="Z11" s="79"/>
      <c r="AA11" s="85" t="s">
        <v>1067</v>
      </c>
      <c r="AB11" s="79"/>
      <c r="AC11" s="79" t="b">
        <v>0</v>
      </c>
      <c r="AD11" s="79">
        <v>0</v>
      </c>
      <c r="AE11" s="85" t="s">
        <v>1288</v>
      </c>
      <c r="AF11" s="79" t="b">
        <v>0</v>
      </c>
      <c r="AG11" s="79" t="s">
        <v>1301</v>
      </c>
      <c r="AH11" s="79"/>
      <c r="AI11" s="85" t="s">
        <v>1289</v>
      </c>
      <c r="AJ11" s="79" t="b">
        <v>0</v>
      </c>
      <c r="AK11" s="79">
        <v>0</v>
      </c>
      <c r="AL11" s="85" t="s">
        <v>1289</v>
      </c>
      <c r="AM11" s="79" t="s">
        <v>1304</v>
      </c>
      <c r="AN11" s="79" t="b">
        <v>0</v>
      </c>
      <c r="AO11" s="85" t="s">
        <v>1067</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0</v>
      </c>
      <c r="BE11" s="49">
        <v>0</v>
      </c>
      <c r="BF11" s="48">
        <v>0</v>
      </c>
      <c r="BG11" s="49">
        <v>0</v>
      </c>
      <c r="BH11" s="48">
        <v>0</v>
      </c>
      <c r="BI11" s="49">
        <v>0</v>
      </c>
      <c r="BJ11" s="48">
        <v>1</v>
      </c>
      <c r="BK11" s="49">
        <v>100</v>
      </c>
      <c r="BL11" s="48">
        <v>1</v>
      </c>
    </row>
    <row r="12" spans="1:64" ht="15">
      <c r="A12" s="64" t="s">
        <v>221</v>
      </c>
      <c r="B12" s="64" t="s">
        <v>316</v>
      </c>
      <c r="C12" s="65"/>
      <c r="D12" s="66"/>
      <c r="E12" s="67"/>
      <c r="F12" s="68"/>
      <c r="G12" s="65"/>
      <c r="H12" s="69"/>
      <c r="I12" s="70"/>
      <c r="J12" s="70"/>
      <c r="K12" s="34" t="s">
        <v>65</v>
      </c>
      <c r="L12" s="77">
        <v>15</v>
      </c>
      <c r="M12" s="77"/>
      <c r="N12" s="72"/>
      <c r="O12" s="79" t="s">
        <v>418</v>
      </c>
      <c r="P12" s="81">
        <v>43509.127291666664</v>
      </c>
      <c r="Q12" s="79" t="s">
        <v>426</v>
      </c>
      <c r="R12" s="79"/>
      <c r="S12" s="79"/>
      <c r="T12" s="79"/>
      <c r="U12" s="79"/>
      <c r="V12" s="82" t="s">
        <v>758</v>
      </c>
      <c r="W12" s="81">
        <v>43509.127291666664</v>
      </c>
      <c r="X12" s="82" t="s">
        <v>845</v>
      </c>
      <c r="Y12" s="79"/>
      <c r="Z12" s="79"/>
      <c r="AA12" s="85" t="s">
        <v>1068</v>
      </c>
      <c r="AB12" s="79"/>
      <c r="AC12" s="79" t="b">
        <v>0</v>
      </c>
      <c r="AD12" s="79">
        <v>0</v>
      </c>
      <c r="AE12" s="85" t="s">
        <v>1289</v>
      </c>
      <c r="AF12" s="79" t="b">
        <v>0</v>
      </c>
      <c r="AG12" s="79" t="s">
        <v>1302</v>
      </c>
      <c r="AH12" s="79"/>
      <c r="AI12" s="85" t="s">
        <v>1289</v>
      </c>
      <c r="AJ12" s="79" t="b">
        <v>0</v>
      </c>
      <c r="AK12" s="79">
        <v>1</v>
      </c>
      <c r="AL12" s="85" t="s">
        <v>1069</v>
      </c>
      <c r="AM12" s="79" t="s">
        <v>1304</v>
      </c>
      <c r="AN12" s="79" t="b">
        <v>0</v>
      </c>
      <c r="AO12" s="85" t="s">
        <v>1069</v>
      </c>
      <c r="AP12" s="79" t="s">
        <v>176</v>
      </c>
      <c r="AQ12" s="79">
        <v>0</v>
      </c>
      <c r="AR12" s="79">
        <v>0</v>
      </c>
      <c r="AS12" s="79"/>
      <c r="AT12" s="79"/>
      <c r="AU12" s="79"/>
      <c r="AV12" s="79"/>
      <c r="AW12" s="79"/>
      <c r="AX12" s="79"/>
      <c r="AY12" s="79"/>
      <c r="AZ12" s="79"/>
      <c r="BA12">
        <v>1</v>
      </c>
      <c r="BB12" s="78" t="str">
        <f>REPLACE(INDEX(GroupVertices[Group],MATCH(Edges24[[#This Row],[Vertex 1]],GroupVertices[Vertex],0)),1,1,"")</f>
        <v>7</v>
      </c>
      <c r="BC12" s="78" t="str">
        <f>REPLACE(INDEX(GroupVertices[Group],MATCH(Edges24[[#This Row],[Vertex 2]],GroupVertices[Vertex],0)),1,1,"")</f>
        <v>7</v>
      </c>
      <c r="BD12" s="48"/>
      <c r="BE12" s="49"/>
      <c r="BF12" s="48"/>
      <c r="BG12" s="49"/>
      <c r="BH12" s="48"/>
      <c r="BI12" s="49"/>
      <c r="BJ12" s="48"/>
      <c r="BK12" s="49"/>
      <c r="BL12" s="48"/>
    </row>
    <row r="13" spans="1:64" ht="15">
      <c r="A13" s="64" t="s">
        <v>222</v>
      </c>
      <c r="B13" s="64" t="s">
        <v>317</v>
      </c>
      <c r="C13" s="65"/>
      <c r="D13" s="66"/>
      <c r="E13" s="67"/>
      <c r="F13" s="68"/>
      <c r="G13" s="65"/>
      <c r="H13" s="69"/>
      <c r="I13" s="70"/>
      <c r="J13" s="70"/>
      <c r="K13" s="34" t="s">
        <v>65</v>
      </c>
      <c r="L13" s="77">
        <v>16</v>
      </c>
      <c r="M13" s="77"/>
      <c r="N13" s="72"/>
      <c r="O13" s="79" t="s">
        <v>418</v>
      </c>
      <c r="P13" s="81">
        <v>43508.93792824074</v>
      </c>
      <c r="Q13" s="79" t="s">
        <v>427</v>
      </c>
      <c r="R13" s="79"/>
      <c r="S13" s="79"/>
      <c r="T13" s="79"/>
      <c r="U13" s="82" t="s">
        <v>724</v>
      </c>
      <c r="V13" s="82" t="s">
        <v>724</v>
      </c>
      <c r="W13" s="81">
        <v>43508.93792824074</v>
      </c>
      <c r="X13" s="82" t="s">
        <v>846</v>
      </c>
      <c r="Y13" s="79"/>
      <c r="Z13" s="79"/>
      <c r="AA13" s="85" t="s">
        <v>1069</v>
      </c>
      <c r="AB13" s="79"/>
      <c r="AC13" s="79" t="b">
        <v>0</v>
      </c>
      <c r="AD13" s="79">
        <v>3</v>
      </c>
      <c r="AE13" s="85" t="s">
        <v>1289</v>
      </c>
      <c r="AF13" s="79" t="b">
        <v>0</v>
      </c>
      <c r="AG13" s="79" t="s">
        <v>1302</v>
      </c>
      <c r="AH13" s="79"/>
      <c r="AI13" s="85" t="s">
        <v>1289</v>
      </c>
      <c r="AJ13" s="79" t="b">
        <v>0</v>
      </c>
      <c r="AK13" s="79">
        <v>1</v>
      </c>
      <c r="AL13" s="85" t="s">
        <v>1289</v>
      </c>
      <c r="AM13" s="79" t="s">
        <v>1304</v>
      </c>
      <c r="AN13" s="79" t="b">
        <v>0</v>
      </c>
      <c r="AO13" s="85" t="s">
        <v>1069</v>
      </c>
      <c r="AP13" s="79" t="s">
        <v>176</v>
      </c>
      <c r="AQ13" s="79">
        <v>0</v>
      </c>
      <c r="AR13" s="79">
        <v>0</v>
      </c>
      <c r="AS13" s="79"/>
      <c r="AT13" s="79"/>
      <c r="AU13" s="79"/>
      <c r="AV13" s="79"/>
      <c r="AW13" s="79"/>
      <c r="AX13" s="79"/>
      <c r="AY13" s="79"/>
      <c r="AZ13" s="79"/>
      <c r="BA13">
        <v>1</v>
      </c>
      <c r="BB13" s="78" t="str">
        <f>REPLACE(INDEX(GroupVertices[Group],MATCH(Edges24[[#This Row],[Vertex 1]],GroupVertices[Vertex],0)),1,1,"")</f>
        <v>7</v>
      </c>
      <c r="BC13" s="78" t="str">
        <f>REPLACE(INDEX(GroupVertices[Group],MATCH(Edges24[[#This Row],[Vertex 2]],GroupVertices[Vertex],0)),1,1,"")</f>
        <v>7</v>
      </c>
      <c r="BD13" s="48"/>
      <c r="BE13" s="49"/>
      <c r="BF13" s="48"/>
      <c r="BG13" s="49"/>
      <c r="BH13" s="48"/>
      <c r="BI13" s="49"/>
      <c r="BJ13" s="48"/>
      <c r="BK13" s="49"/>
      <c r="BL13" s="48"/>
    </row>
    <row r="14" spans="1:64" ht="15">
      <c r="A14" s="64" t="s">
        <v>223</v>
      </c>
      <c r="B14" s="64" t="s">
        <v>224</v>
      </c>
      <c r="C14" s="65"/>
      <c r="D14" s="66"/>
      <c r="E14" s="67"/>
      <c r="F14" s="68"/>
      <c r="G14" s="65"/>
      <c r="H14" s="69"/>
      <c r="I14" s="70"/>
      <c r="J14" s="70"/>
      <c r="K14" s="34" t="s">
        <v>66</v>
      </c>
      <c r="L14" s="77">
        <v>22</v>
      </c>
      <c r="M14" s="77"/>
      <c r="N14" s="72"/>
      <c r="O14" s="79" t="s">
        <v>418</v>
      </c>
      <c r="P14" s="81">
        <v>43508.9171412037</v>
      </c>
      <c r="Q14" s="79" t="s">
        <v>428</v>
      </c>
      <c r="R14" s="79"/>
      <c r="S14" s="79"/>
      <c r="T14" s="79"/>
      <c r="U14" s="82" t="s">
        <v>725</v>
      </c>
      <c r="V14" s="82" t="s">
        <v>725</v>
      </c>
      <c r="W14" s="81">
        <v>43508.9171412037</v>
      </c>
      <c r="X14" s="82" t="s">
        <v>847</v>
      </c>
      <c r="Y14" s="79"/>
      <c r="Z14" s="79"/>
      <c r="AA14" s="85" t="s">
        <v>1070</v>
      </c>
      <c r="AB14" s="79"/>
      <c r="AC14" s="79" t="b">
        <v>0</v>
      </c>
      <c r="AD14" s="79">
        <v>4</v>
      </c>
      <c r="AE14" s="85" t="s">
        <v>1290</v>
      </c>
      <c r="AF14" s="79" t="b">
        <v>0</v>
      </c>
      <c r="AG14" s="79" t="s">
        <v>1302</v>
      </c>
      <c r="AH14" s="79"/>
      <c r="AI14" s="85" t="s">
        <v>1289</v>
      </c>
      <c r="AJ14" s="79" t="b">
        <v>0</v>
      </c>
      <c r="AK14" s="79">
        <v>2</v>
      </c>
      <c r="AL14" s="85" t="s">
        <v>1289</v>
      </c>
      <c r="AM14" s="79" t="s">
        <v>1305</v>
      </c>
      <c r="AN14" s="79" t="b">
        <v>0</v>
      </c>
      <c r="AO14" s="85" t="s">
        <v>1070</v>
      </c>
      <c r="AP14" s="79" t="s">
        <v>176</v>
      </c>
      <c r="AQ14" s="79">
        <v>0</v>
      </c>
      <c r="AR14" s="79">
        <v>0</v>
      </c>
      <c r="AS14" s="79"/>
      <c r="AT14" s="79"/>
      <c r="AU14" s="79"/>
      <c r="AV14" s="79"/>
      <c r="AW14" s="79"/>
      <c r="AX14" s="79"/>
      <c r="AY14" s="79"/>
      <c r="AZ14" s="79"/>
      <c r="BA14">
        <v>1</v>
      </c>
      <c r="BB14" s="78" t="str">
        <f>REPLACE(INDEX(GroupVertices[Group],MATCH(Edges24[[#This Row],[Vertex 1]],GroupVertices[Vertex],0)),1,1,"")</f>
        <v>7</v>
      </c>
      <c r="BC14" s="78" t="str">
        <f>REPLACE(INDEX(GroupVertices[Group],MATCH(Edges24[[#This Row],[Vertex 2]],GroupVertices[Vertex],0)),1,1,"")</f>
        <v>7</v>
      </c>
      <c r="BD14" s="48"/>
      <c r="BE14" s="49"/>
      <c r="BF14" s="48"/>
      <c r="BG14" s="49"/>
      <c r="BH14" s="48"/>
      <c r="BI14" s="49"/>
      <c r="BJ14" s="48"/>
      <c r="BK14" s="49"/>
      <c r="BL14" s="48"/>
    </row>
    <row r="15" spans="1:64" ht="15">
      <c r="A15" s="64" t="s">
        <v>224</v>
      </c>
      <c r="B15" s="64" t="s">
        <v>317</v>
      </c>
      <c r="C15" s="65"/>
      <c r="D15" s="66"/>
      <c r="E15" s="67"/>
      <c r="F15" s="68"/>
      <c r="G15" s="65"/>
      <c r="H15" s="69"/>
      <c r="I15" s="70"/>
      <c r="J15" s="70"/>
      <c r="K15" s="34" t="s">
        <v>65</v>
      </c>
      <c r="L15" s="77">
        <v>23</v>
      </c>
      <c r="M15" s="77"/>
      <c r="N15" s="72"/>
      <c r="O15" s="79" t="s">
        <v>418</v>
      </c>
      <c r="P15" s="81">
        <v>43509.572905092595</v>
      </c>
      <c r="Q15" s="79" t="s">
        <v>429</v>
      </c>
      <c r="R15" s="79"/>
      <c r="S15" s="79"/>
      <c r="T15" s="79"/>
      <c r="U15" s="79"/>
      <c r="V15" s="82" t="s">
        <v>759</v>
      </c>
      <c r="W15" s="81">
        <v>43509.572905092595</v>
      </c>
      <c r="X15" s="82" t="s">
        <v>848</v>
      </c>
      <c r="Y15" s="79"/>
      <c r="Z15" s="79"/>
      <c r="AA15" s="85" t="s">
        <v>1071</v>
      </c>
      <c r="AB15" s="79"/>
      <c r="AC15" s="79" t="b">
        <v>0</v>
      </c>
      <c r="AD15" s="79">
        <v>0</v>
      </c>
      <c r="AE15" s="85" t="s">
        <v>1289</v>
      </c>
      <c r="AF15" s="79" t="b">
        <v>0</v>
      </c>
      <c r="AG15" s="79" t="s">
        <v>1302</v>
      </c>
      <c r="AH15" s="79"/>
      <c r="AI15" s="85" t="s">
        <v>1289</v>
      </c>
      <c r="AJ15" s="79" t="b">
        <v>0</v>
      </c>
      <c r="AK15" s="79">
        <v>2</v>
      </c>
      <c r="AL15" s="85" t="s">
        <v>1070</v>
      </c>
      <c r="AM15" s="79" t="s">
        <v>1304</v>
      </c>
      <c r="AN15" s="79" t="b">
        <v>0</v>
      </c>
      <c r="AO15" s="85" t="s">
        <v>1070</v>
      </c>
      <c r="AP15" s="79" t="s">
        <v>176</v>
      </c>
      <c r="AQ15" s="79">
        <v>0</v>
      </c>
      <c r="AR15" s="79">
        <v>0</v>
      </c>
      <c r="AS15" s="79"/>
      <c r="AT15" s="79"/>
      <c r="AU15" s="79"/>
      <c r="AV15" s="79"/>
      <c r="AW15" s="79"/>
      <c r="AX15" s="79"/>
      <c r="AY15" s="79"/>
      <c r="AZ15" s="79"/>
      <c r="BA15">
        <v>1</v>
      </c>
      <c r="BB15" s="78" t="str">
        <f>REPLACE(INDEX(GroupVertices[Group],MATCH(Edges24[[#This Row],[Vertex 1]],GroupVertices[Vertex],0)),1,1,"")</f>
        <v>7</v>
      </c>
      <c r="BC15" s="78" t="str">
        <f>REPLACE(INDEX(GroupVertices[Group],MATCH(Edges24[[#This Row],[Vertex 2]],GroupVertices[Vertex],0)),1,1,"")</f>
        <v>7</v>
      </c>
      <c r="BD15" s="48"/>
      <c r="BE15" s="49"/>
      <c r="BF15" s="48"/>
      <c r="BG15" s="49"/>
      <c r="BH15" s="48"/>
      <c r="BI15" s="49"/>
      <c r="BJ15" s="48"/>
      <c r="BK15" s="49"/>
      <c r="BL15" s="48"/>
    </row>
    <row r="16" spans="1:64" ht="15">
      <c r="A16" s="64" t="s">
        <v>225</v>
      </c>
      <c r="B16" s="64" t="s">
        <v>224</v>
      </c>
      <c r="C16" s="65"/>
      <c r="D16" s="66"/>
      <c r="E16" s="67"/>
      <c r="F16" s="68"/>
      <c r="G16" s="65"/>
      <c r="H16" s="69"/>
      <c r="I16" s="70"/>
      <c r="J16" s="70"/>
      <c r="K16" s="34" t="s">
        <v>65</v>
      </c>
      <c r="L16" s="77">
        <v>29</v>
      </c>
      <c r="M16" s="77"/>
      <c r="N16" s="72"/>
      <c r="O16" s="79" t="s">
        <v>418</v>
      </c>
      <c r="P16" s="81">
        <v>43509.576157407406</v>
      </c>
      <c r="Q16" s="79" t="s">
        <v>429</v>
      </c>
      <c r="R16" s="79"/>
      <c r="S16" s="79"/>
      <c r="T16" s="79"/>
      <c r="U16" s="79"/>
      <c r="V16" s="82" t="s">
        <v>760</v>
      </c>
      <c r="W16" s="81">
        <v>43509.576157407406</v>
      </c>
      <c r="X16" s="82" t="s">
        <v>849</v>
      </c>
      <c r="Y16" s="79"/>
      <c r="Z16" s="79"/>
      <c r="AA16" s="85" t="s">
        <v>1072</v>
      </c>
      <c r="AB16" s="79"/>
      <c r="AC16" s="79" t="b">
        <v>0</v>
      </c>
      <c r="AD16" s="79">
        <v>0</v>
      </c>
      <c r="AE16" s="85" t="s">
        <v>1289</v>
      </c>
      <c r="AF16" s="79" t="b">
        <v>0</v>
      </c>
      <c r="AG16" s="79" t="s">
        <v>1302</v>
      </c>
      <c r="AH16" s="79"/>
      <c r="AI16" s="85" t="s">
        <v>1289</v>
      </c>
      <c r="AJ16" s="79" t="b">
        <v>0</v>
      </c>
      <c r="AK16" s="79">
        <v>2</v>
      </c>
      <c r="AL16" s="85" t="s">
        <v>1070</v>
      </c>
      <c r="AM16" s="79" t="s">
        <v>1308</v>
      </c>
      <c r="AN16" s="79" t="b">
        <v>0</v>
      </c>
      <c r="AO16" s="85" t="s">
        <v>1070</v>
      </c>
      <c r="AP16" s="79" t="s">
        <v>176</v>
      </c>
      <c r="AQ16" s="79">
        <v>0</v>
      </c>
      <c r="AR16" s="79">
        <v>0</v>
      </c>
      <c r="AS16" s="79"/>
      <c r="AT16" s="79"/>
      <c r="AU16" s="79"/>
      <c r="AV16" s="79"/>
      <c r="AW16" s="79"/>
      <c r="AX16" s="79"/>
      <c r="AY16" s="79"/>
      <c r="AZ16" s="79"/>
      <c r="BA16">
        <v>1</v>
      </c>
      <c r="BB16" s="78" t="str">
        <f>REPLACE(INDEX(GroupVertices[Group],MATCH(Edges24[[#This Row],[Vertex 1]],GroupVertices[Vertex],0)),1,1,"")</f>
        <v>7</v>
      </c>
      <c r="BC16" s="78" t="str">
        <f>REPLACE(INDEX(GroupVertices[Group],MATCH(Edges24[[#This Row],[Vertex 2]],GroupVertices[Vertex],0)),1,1,"")</f>
        <v>7</v>
      </c>
      <c r="BD16" s="48"/>
      <c r="BE16" s="49"/>
      <c r="BF16" s="48"/>
      <c r="BG16" s="49"/>
      <c r="BH16" s="48"/>
      <c r="BI16" s="49"/>
      <c r="BJ16" s="48"/>
      <c r="BK16" s="49"/>
      <c r="BL16" s="48"/>
    </row>
    <row r="17" spans="1:64" ht="15">
      <c r="A17" s="64" t="s">
        <v>226</v>
      </c>
      <c r="B17" s="64" t="s">
        <v>304</v>
      </c>
      <c r="C17" s="65"/>
      <c r="D17" s="66"/>
      <c r="E17" s="67"/>
      <c r="F17" s="68"/>
      <c r="G17" s="65"/>
      <c r="H17" s="69"/>
      <c r="I17" s="70"/>
      <c r="J17" s="70"/>
      <c r="K17" s="34" t="s">
        <v>65</v>
      </c>
      <c r="L17" s="77">
        <v>41</v>
      </c>
      <c r="M17" s="77"/>
      <c r="N17" s="72"/>
      <c r="O17" s="79" t="s">
        <v>418</v>
      </c>
      <c r="P17" s="81">
        <v>43510.76164351852</v>
      </c>
      <c r="Q17" s="79" t="s">
        <v>430</v>
      </c>
      <c r="R17" s="82" t="s">
        <v>602</v>
      </c>
      <c r="S17" s="79" t="s">
        <v>672</v>
      </c>
      <c r="T17" s="79" t="s">
        <v>703</v>
      </c>
      <c r="U17" s="79"/>
      <c r="V17" s="82" t="s">
        <v>761</v>
      </c>
      <c r="W17" s="81">
        <v>43510.76164351852</v>
      </c>
      <c r="X17" s="82" t="s">
        <v>850</v>
      </c>
      <c r="Y17" s="79"/>
      <c r="Z17" s="79"/>
      <c r="AA17" s="85" t="s">
        <v>1073</v>
      </c>
      <c r="AB17" s="79"/>
      <c r="AC17" s="79" t="b">
        <v>0</v>
      </c>
      <c r="AD17" s="79">
        <v>0</v>
      </c>
      <c r="AE17" s="85" t="s">
        <v>1289</v>
      </c>
      <c r="AF17" s="79" t="b">
        <v>0</v>
      </c>
      <c r="AG17" s="79" t="s">
        <v>1302</v>
      </c>
      <c r="AH17" s="79"/>
      <c r="AI17" s="85" t="s">
        <v>1289</v>
      </c>
      <c r="AJ17" s="79" t="b">
        <v>0</v>
      </c>
      <c r="AK17" s="79">
        <v>3</v>
      </c>
      <c r="AL17" s="85" t="s">
        <v>1196</v>
      </c>
      <c r="AM17" s="79" t="s">
        <v>1307</v>
      </c>
      <c r="AN17" s="79" t="b">
        <v>0</v>
      </c>
      <c r="AO17" s="85" t="s">
        <v>1196</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c r="BE17" s="49"/>
      <c r="BF17" s="48"/>
      <c r="BG17" s="49"/>
      <c r="BH17" s="48"/>
      <c r="BI17" s="49"/>
      <c r="BJ17" s="48"/>
      <c r="BK17" s="49"/>
      <c r="BL17" s="48"/>
    </row>
    <row r="18" spans="1:64" ht="15">
      <c r="A18" s="64" t="s">
        <v>227</v>
      </c>
      <c r="B18" s="64" t="s">
        <v>280</v>
      </c>
      <c r="C18" s="65"/>
      <c r="D18" s="66"/>
      <c r="E18" s="67"/>
      <c r="F18" s="68"/>
      <c r="G18" s="65"/>
      <c r="H18" s="69"/>
      <c r="I18" s="70"/>
      <c r="J18" s="70"/>
      <c r="K18" s="34" t="s">
        <v>65</v>
      </c>
      <c r="L18" s="77">
        <v>43</v>
      </c>
      <c r="M18" s="77"/>
      <c r="N18" s="72"/>
      <c r="O18" s="79" t="s">
        <v>418</v>
      </c>
      <c r="P18" s="81">
        <v>43501.95627314815</v>
      </c>
      <c r="Q18" s="79" t="s">
        <v>431</v>
      </c>
      <c r="R18" s="79"/>
      <c r="S18" s="79"/>
      <c r="T18" s="79"/>
      <c r="U18" s="79"/>
      <c r="V18" s="82" t="s">
        <v>762</v>
      </c>
      <c r="W18" s="81">
        <v>43501.95627314815</v>
      </c>
      <c r="X18" s="82" t="s">
        <v>851</v>
      </c>
      <c r="Y18" s="79"/>
      <c r="Z18" s="79"/>
      <c r="AA18" s="85" t="s">
        <v>1074</v>
      </c>
      <c r="AB18" s="79"/>
      <c r="AC18" s="79" t="b">
        <v>0</v>
      </c>
      <c r="AD18" s="79">
        <v>0</v>
      </c>
      <c r="AE18" s="85" t="s">
        <v>1289</v>
      </c>
      <c r="AF18" s="79" t="b">
        <v>1</v>
      </c>
      <c r="AG18" s="79" t="s">
        <v>1302</v>
      </c>
      <c r="AH18" s="79"/>
      <c r="AI18" s="85" t="s">
        <v>1148</v>
      </c>
      <c r="AJ18" s="79" t="b">
        <v>0</v>
      </c>
      <c r="AK18" s="79">
        <v>1</v>
      </c>
      <c r="AL18" s="85" t="s">
        <v>1170</v>
      </c>
      <c r="AM18" s="79" t="s">
        <v>1304</v>
      </c>
      <c r="AN18" s="79" t="b">
        <v>0</v>
      </c>
      <c r="AO18" s="85" t="s">
        <v>1170</v>
      </c>
      <c r="AP18" s="79" t="s">
        <v>176</v>
      </c>
      <c r="AQ18" s="79">
        <v>0</v>
      </c>
      <c r="AR18" s="79">
        <v>0</v>
      </c>
      <c r="AS18" s="79"/>
      <c r="AT18" s="79"/>
      <c r="AU18" s="79"/>
      <c r="AV18" s="79"/>
      <c r="AW18" s="79"/>
      <c r="AX18" s="79"/>
      <c r="AY18" s="79"/>
      <c r="AZ18" s="79"/>
      <c r="BA18">
        <v>2</v>
      </c>
      <c r="BB18" s="78" t="str">
        <f>REPLACE(INDEX(GroupVertices[Group],MATCH(Edges24[[#This Row],[Vertex 1]],GroupVertices[Vertex],0)),1,1,"")</f>
        <v>2</v>
      </c>
      <c r="BC18" s="78" t="str">
        <f>REPLACE(INDEX(GroupVertices[Group],MATCH(Edges24[[#This Row],[Vertex 2]],GroupVertices[Vertex],0)),1,1,"")</f>
        <v>2</v>
      </c>
      <c r="BD18" s="48">
        <v>1</v>
      </c>
      <c r="BE18" s="49">
        <v>5</v>
      </c>
      <c r="BF18" s="48">
        <v>0</v>
      </c>
      <c r="BG18" s="49">
        <v>0</v>
      </c>
      <c r="BH18" s="48">
        <v>0</v>
      </c>
      <c r="BI18" s="49">
        <v>0</v>
      </c>
      <c r="BJ18" s="48">
        <v>19</v>
      </c>
      <c r="BK18" s="49">
        <v>95</v>
      </c>
      <c r="BL18" s="48">
        <v>20</v>
      </c>
    </row>
    <row r="19" spans="1:64" ht="15">
      <c r="A19" s="64" t="s">
        <v>227</v>
      </c>
      <c r="B19" s="64" t="s">
        <v>280</v>
      </c>
      <c r="C19" s="65"/>
      <c r="D19" s="66"/>
      <c r="E19" s="67"/>
      <c r="F19" s="68"/>
      <c r="G19" s="65"/>
      <c r="H19" s="69"/>
      <c r="I19" s="70"/>
      <c r="J19" s="70"/>
      <c r="K19" s="34" t="s">
        <v>65</v>
      </c>
      <c r="L19" s="77">
        <v>44</v>
      </c>
      <c r="M19" s="77"/>
      <c r="N19" s="72"/>
      <c r="O19" s="79" t="s">
        <v>418</v>
      </c>
      <c r="P19" s="81">
        <v>43510.796956018516</v>
      </c>
      <c r="Q19" s="79" t="s">
        <v>432</v>
      </c>
      <c r="R19" s="79"/>
      <c r="S19" s="79"/>
      <c r="T19" s="79"/>
      <c r="U19" s="79"/>
      <c r="V19" s="82" t="s">
        <v>762</v>
      </c>
      <c r="W19" s="81">
        <v>43510.796956018516</v>
      </c>
      <c r="X19" s="82" t="s">
        <v>852</v>
      </c>
      <c r="Y19" s="79"/>
      <c r="Z19" s="79"/>
      <c r="AA19" s="85" t="s">
        <v>1075</v>
      </c>
      <c r="AB19" s="79"/>
      <c r="AC19" s="79" t="b">
        <v>0</v>
      </c>
      <c r="AD19" s="79">
        <v>0</v>
      </c>
      <c r="AE19" s="85" t="s">
        <v>1289</v>
      </c>
      <c r="AF19" s="79" t="b">
        <v>0</v>
      </c>
      <c r="AG19" s="79" t="s">
        <v>1302</v>
      </c>
      <c r="AH19" s="79"/>
      <c r="AI19" s="85" t="s">
        <v>1289</v>
      </c>
      <c r="AJ19" s="79" t="b">
        <v>0</v>
      </c>
      <c r="AK19" s="79">
        <v>2</v>
      </c>
      <c r="AL19" s="85" t="s">
        <v>1172</v>
      </c>
      <c r="AM19" s="79" t="s">
        <v>1304</v>
      </c>
      <c r="AN19" s="79" t="b">
        <v>0</v>
      </c>
      <c r="AO19" s="85" t="s">
        <v>1172</v>
      </c>
      <c r="AP19" s="79" t="s">
        <v>176</v>
      </c>
      <c r="AQ19" s="79">
        <v>0</v>
      </c>
      <c r="AR19" s="79">
        <v>0</v>
      </c>
      <c r="AS19" s="79"/>
      <c r="AT19" s="79"/>
      <c r="AU19" s="79"/>
      <c r="AV19" s="79"/>
      <c r="AW19" s="79"/>
      <c r="AX19" s="79"/>
      <c r="AY19" s="79"/>
      <c r="AZ19" s="79"/>
      <c r="BA19">
        <v>2</v>
      </c>
      <c r="BB19" s="78" t="str">
        <f>REPLACE(INDEX(GroupVertices[Group],MATCH(Edges24[[#This Row],[Vertex 1]],GroupVertices[Vertex],0)),1,1,"")</f>
        <v>2</v>
      </c>
      <c r="BC19" s="78" t="str">
        <f>REPLACE(INDEX(GroupVertices[Group],MATCH(Edges24[[#This Row],[Vertex 2]],GroupVertices[Vertex],0)),1,1,"")</f>
        <v>2</v>
      </c>
      <c r="BD19" s="48">
        <v>1</v>
      </c>
      <c r="BE19" s="49">
        <v>5</v>
      </c>
      <c r="BF19" s="48">
        <v>0</v>
      </c>
      <c r="BG19" s="49">
        <v>0</v>
      </c>
      <c r="BH19" s="48">
        <v>0</v>
      </c>
      <c r="BI19" s="49">
        <v>0</v>
      </c>
      <c r="BJ19" s="48">
        <v>19</v>
      </c>
      <c r="BK19" s="49">
        <v>95</v>
      </c>
      <c r="BL19" s="48">
        <v>20</v>
      </c>
    </row>
    <row r="20" spans="1:64" ht="15">
      <c r="A20" s="64" t="s">
        <v>228</v>
      </c>
      <c r="B20" s="64" t="s">
        <v>304</v>
      </c>
      <c r="C20" s="65"/>
      <c r="D20" s="66"/>
      <c r="E20" s="67"/>
      <c r="F20" s="68"/>
      <c r="G20" s="65"/>
      <c r="H20" s="69"/>
      <c r="I20" s="70"/>
      <c r="J20" s="70"/>
      <c r="K20" s="34" t="s">
        <v>65</v>
      </c>
      <c r="L20" s="77">
        <v>45</v>
      </c>
      <c r="M20" s="77"/>
      <c r="N20" s="72"/>
      <c r="O20" s="79" t="s">
        <v>418</v>
      </c>
      <c r="P20" s="81">
        <v>43511.1290625</v>
      </c>
      <c r="Q20" s="79" t="s">
        <v>433</v>
      </c>
      <c r="R20" s="82" t="s">
        <v>602</v>
      </c>
      <c r="S20" s="79" t="s">
        <v>672</v>
      </c>
      <c r="T20" s="79" t="s">
        <v>703</v>
      </c>
      <c r="U20" s="79"/>
      <c r="V20" s="82" t="s">
        <v>763</v>
      </c>
      <c r="W20" s="81">
        <v>43511.1290625</v>
      </c>
      <c r="X20" s="82" t="s">
        <v>853</v>
      </c>
      <c r="Y20" s="79"/>
      <c r="Z20" s="79"/>
      <c r="AA20" s="85" t="s">
        <v>1076</v>
      </c>
      <c r="AB20" s="79"/>
      <c r="AC20" s="79" t="b">
        <v>0</v>
      </c>
      <c r="AD20" s="79">
        <v>0</v>
      </c>
      <c r="AE20" s="85" t="s">
        <v>1289</v>
      </c>
      <c r="AF20" s="79" t="b">
        <v>0</v>
      </c>
      <c r="AG20" s="79" t="s">
        <v>1302</v>
      </c>
      <c r="AH20" s="79"/>
      <c r="AI20" s="85" t="s">
        <v>1289</v>
      </c>
      <c r="AJ20" s="79" t="b">
        <v>0</v>
      </c>
      <c r="AK20" s="79">
        <v>0</v>
      </c>
      <c r="AL20" s="85" t="s">
        <v>1289</v>
      </c>
      <c r="AM20" s="79" t="s">
        <v>1307</v>
      </c>
      <c r="AN20" s="79" t="b">
        <v>0</v>
      </c>
      <c r="AO20" s="85" t="s">
        <v>1076</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v>0</v>
      </c>
      <c r="BE20" s="49">
        <v>0</v>
      </c>
      <c r="BF20" s="48">
        <v>0</v>
      </c>
      <c r="BG20" s="49">
        <v>0</v>
      </c>
      <c r="BH20" s="48">
        <v>0</v>
      </c>
      <c r="BI20" s="49">
        <v>0</v>
      </c>
      <c r="BJ20" s="48">
        <v>11</v>
      </c>
      <c r="BK20" s="49">
        <v>100</v>
      </c>
      <c r="BL20" s="48">
        <v>11</v>
      </c>
    </row>
    <row r="21" spans="1:64" ht="15">
      <c r="A21" s="64" t="s">
        <v>229</v>
      </c>
      <c r="B21" s="64" t="s">
        <v>292</v>
      </c>
      <c r="C21" s="65"/>
      <c r="D21" s="66"/>
      <c r="E21" s="67"/>
      <c r="F21" s="68"/>
      <c r="G21" s="65"/>
      <c r="H21" s="69"/>
      <c r="I21" s="70"/>
      <c r="J21" s="70"/>
      <c r="K21" s="34" t="s">
        <v>65</v>
      </c>
      <c r="L21" s="77">
        <v>46</v>
      </c>
      <c r="M21" s="77"/>
      <c r="N21" s="72"/>
      <c r="O21" s="79" t="s">
        <v>417</v>
      </c>
      <c r="P21" s="81">
        <v>43513.90299768518</v>
      </c>
      <c r="Q21" s="79" t="s">
        <v>420</v>
      </c>
      <c r="R21" s="79"/>
      <c r="S21" s="79"/>
      <c r="T21" s="79"/>
      <c r="U21" s="79"/>
      <c r="V21" s="82" t="s">
        <v>764</v>
      </c>
      <c r="W21" s="81">
        <v>43513.90299768518</v>
      </c>
      <c r="X21" s="82" t="s">
        <v>854</v>
      </c>
      <c r="Y21" s="79"/>
      <c r="Z21" s="79"/>
      <c r="AA21" s="85" t="s">
        <v>1077</v>
      </c>
      <c r="AB21" s="79"/>
      <c r="AC21" s="79" t="b">
        <v>0</v>
      </c>
      <c r="AD21" s="79">
        <v>1</v>
      </c>
      <c r="AE21" s="85" t="s">
        <v>1288</v>
      </c>
      <c r="AF21" s="79" t="b">
        <v>0</v>
      </c>
      <c r="AG21" s="79" t="s">
        <v>1301</v>
      </c>
      <c r="AH21" s="79"/>
      <c r="AI21" s="85" t="s">
        <v>1289</v>
      </c>
      <c r="AJ21" s="79" t="b">
        <v>0</v>
      </c>
      <c r="AK21" s="79">
        <v>0</v>
      </c>
      <c r="AL21" s="85" t="s">
        <v>1289</v>
      </c>
      <c r="AM21" s="79" t="s">
        <v>1304</v>
      </c>
      <c r="AN21" s="79" t="b">
        <v>0</v>
      </c>
      <c r="AO21" s="85" t="s">
        <v>1077</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1</v>
      </c>
      <c r="BK21" s="49">
        <v>100</v>
      </c>
      <c r="BL21" s="48">
        <v>1</v>
      </c>
    </row>
    <row r="22" spans="1:64" ht="15">
      <c r="A22" s="64" t="s">
        <v>230</v>
      </c>
      <c r="B22" s="64" t="s">
        <v>320</v>
      </c>
      <c r="C22" s="65"/>
      <c r="D22" s="66"/>
      <c r="E22" s="67"/>
      <c r="F22" s="68"/>
      <c r="G22" s="65"/>
      <c r="H22" s="69"/>
      <c r="I22" s="70"/>
      <c r="J22" s="70"/>
      <c r="K22" s="34" t="s">
        <v>65</v>
      </c>
      <c r="L22" s="77">
        <v>47</v>
      </c>
      <c r="M22" s="77"/>
      <c r="N22" s="72"/>
      <c r="O22" s="79" t="s">
        <v>418</v>
      </c>
      <c r="P22" s="81">
        <v>43514.5047337963</v>
      </c>
      <c r="Q22" s="79" t="s">
        <v>434</v>
      </c>
      <c r="R22" s="79"/>
      <c r="S22" s="79"/>
      <c r="T22" s="79"/>
      <c r="U22" s="79"/>
      <c r="V22" s="82" t="s">
        <v>765</v>
      </c>
      <c r="W22" s="81">
        <v>43514.5047337963</v>
      </c>
      <c r="X22" s="82" t="s">
        <v>855</v>
      </c>
      <c r="Y22" s="79"/>
      <c r="Z22" s="79"/>
      <c r="AA22" s="85" t="s">
        <v>1078</v>
      </c>
      <c r="AB22" s="85" t="s">
        <v>1282</v>
      </c>
      <c r="AC22" s="79" t="b">
        <v>0</v>
      </c>
      <c r="AD22" s="79">
        <v>0</v>
      </c>
      <c r="AE22" s="85" t="s">
        <v>1291</v>
      </c>
      <c r="AF22" s="79" t="b">
        <v>0</v>
      </c>
      <c r="AG22" s="79" t="s">
        <v>1302</v>
      </c>
      <c r="AH22" s="79"/>
      <c r="AI22" s="85" t="s">
        <v>1289</v>
      </c>
      <c r="AJ22" s="79" t="b">
        <v>0</v>
      </c>
      <c r="AK22" s="79">
        <v>0</v>
      </c>
      <c r="AL22" s="85" t="s">
        <v>1289</v>
      </c>
      <c r="AM22" s="79" t="s">
        <v>1307</v>
      </c>
      <c r="AN22" s="79" t="b">
        <v>0</v>
      </c>
      <c r="AO22" s="85" t="s">
        <v>1282</v>
      </c>
      <c r="AP22" s="79" t="s">
        <v>176</v>
      </c>
      <c r="AQ22" s="79">
        <v>0</v>
      </c>
      <c r="AR22" s="79">
        <v>0</v>
      </c>
      <c r="AS22" s="79"/>
      <c r="AT22" s="79"/>
      <c r="AU22" s="79"/>
      <c r="AV22" s="79"/>
      <c r="AW22" s="79"/>
      <c r="AX22" s="79"/>
      <c r="AY22" s="79"/>
      <c r="AZ22" s="79"/>
      <c r="BA22">
        <v>1</v>
      </c>
      <c r="BB22" s="78" t="str">
        <f>REPLACE(INDEX(GroupVertices[Group],MATCH(Edges24[[#This Row],[Vertex 1]],GroupVertices[Vertex],0)),1,1,"")</f>
        <v>6</v>
      </c>
      <c r="BC22" s="78" t="str">
        <f>REPLACE(INDEX(GroupVertices[Group],MATCH(Edges24[[#This Row],[Vertex 2]],GroupVertices[Vertex],0)),1,1,"")</f>
        <v>6</v>
      </c>
      <c r="BD22" s="48"/>
      <c r="BE22" s="49"/>
      <c r="BF22" s="48"/>
      <c r="BG22" s="49"/>
      <c r="BH22" s="48"/>
      <c r="BI22" s="49"/>
      <c r="BJ22" s="48"/>
      <c r="BK22" s="49"/>
      <c r="BL22" s="48"/>
    </row>
    <row r="23" spans="1:64" ht="15">
      <c r="A23" s="64" t="s">
        <v>231</v>
      </c>
      <c r="B23" s="64" t="s">
        <v>292</v>
      </c>
      <c r="C23" s="65"/>
      <c r="D23" s="66"/>
      <c r="E23" s="67"/>
      <c r="F23" s="68"/>
      <c r="G23" s="65"/>
      <c r="H23" s="69"/>
      <c r="I23" s="70"/>
      <c r="J23" s="70"/>
      <c r="K23" s="34" t="s">
        <v>65</v>
      </c>
      <c r="L23" s="77">
        <v>66</v>
      </c>
      <c r="M23" s="77"/>
      <c r="N23" s="72"/>
      <c r="O23" s="79" t="s">
        <v>418</v>
      </c>
      <c r="P23" s="81">
        <v>43503.58699074074</v>
      </c>
      <c r="Q23" s="79" t="s">
        <v>435</v>
      </c>
      <c r="R23" s="79" t="s">
        <v>603</v>
      </c>
      <c r="S23" s="79" t="s">
        <v>673</v>
      </c>
      <c r="T23" s="79" t="s">
        <v>704</v>
      </c>
      <c r="U23" s="79"/>
      <c r="V23" s="82" t="s">
        <v>766</v>
      </c>
      <c r="W23" s="81">
        <v>43503.58699074074</v>
      </c>
      <c r="X23" s="82" t="s">
        <v>856</v>
      </c>
      <c r="Y23" s="79"/>
      <c r="Z23" s="79"/>
      <c r="AA23" s="85" t="s">
        <v>1079</v>
      </c>
      <c r="AB23" s="79"/>
      <c r="AC23" s="79" t="b">
        <v>0</v>
      </c>
      <c r="AD23" s="79">
        <v>0</v>
      </c>
      <c r="AE23" s="85" t="s">
        <v>1289</v>
      </c>
      <c r="AF23" s="79" t="b">
        <v>0</v>
      </c>
      <c r="AG23" s="79" t="s">
        <v>1302</v>
      </c>
      <c r="AH23" s="79"/>
      <c r="AI23" s="85" t="s">
        <v>1289</v>
      </c>
      <c r="AJ23" s="79" t="b">
        <v>0</v>
      </c>
      <c r="AK23" s="79">
        <v>0</v>
      </c>
      <c r="AL23" s="85" t="s">
        <v>1289</v>
      </c>
      <c r="AM23" s="79" t="s">
        <v>1309</v>
      </c>
      <c r="AN23" s="79" t="b">
        <v>0</v>
      </c>
      <c r="AO23" s="85" t="s">
        <v>1079</v>
      </c>
      <c r="AP23" s="79" t="s">
        <v>176</v>
      </c>
      <c r="AQ23" s="79">
        <v>0</v>
      </c>
      <c r="AR23" s="79">
        <v>0</v>
      </c>
      <c r="AS23" s="79"/>
      <c r="AT23" s="79"/>
      <c r="AU23" s="79"/>
      <c r="AV23" s="79"/>
      <c r="AW23" s="79"/>
      <c r="AX23" s="79"/>
      <c r="AY23" s="79"/>
      <c r="AZ23" s="79"/>
      <c r="BA23">
        <v>2</v>
      </c>
      <c r="BB23" s="78" t="str">
        <f>REPLACE(INDEX(GroupVertices[Group],MATCH(Edges24[[#This Row],[Vertex 1]],GroupVertices[Vertex],0)),1,1,"")</f>
        <v>8</v>
      </c>
      <c r="BC23" s="78" t="str">
        <f>REPLACE(INDEX(GroupVertices[Group],MATCH(Edges24[[#This Row],[Vertex 2]],GroupVertices[Vertex],0)),1,1,"")</f>
        <v>1</v>
      </c>
      <c r="BD23" s="48"/>
      <c r="BE23" s="49"/>
      <c r="BF23" s="48"/>
      <c r="BG23" s="49"/>
      <c r="BH23" s="48"/>
      <c r="BI23" s="49"/>
      <c r="BJ23" s="48"/>
      <c r="BK23" s="49"/>
      <c r="BL23" s="48"/>
    </row>
    <row r="24" spans="1:64" ht="15">
      <c r="A24" s="64" t="s">
        <v>231</v>
      </c>
      <c r="B24" s="64" t="s">
        <v>292</v>
      </c>
      <c r="C24" s="65"/>
      <c r="D24" s="66"/>
      <c r="E24" s="67"/>
      <c r="F24" s="68"/>
      <c r="G24" s="65"/>
      <c r="H24" s="69"/>
      <c r="I24" s="70"/>
      <c r="J24" s="70"/>
      <c r="K24" s="34" t="s">
        <v>65</v>
      </c>
      <c r="L24" s="77">
        <v>68</v>
      </c>
      <c r="M24" s="77"/>
      <c r="N24" s="72"/>
      <c r="O24" s="79" t="s">
        <v>418</v>
      </c>
      <c r="P24" s="81">
        <v>43514.57659722222</v>
      </c>
      <c r="Q24" s="79" t="s">
        <v>435</v>
      </c>
      <c r="R24" s="79" t="s">
        <v>603</v>
      </c>
      <c r="S24" s="79" t="s">
        <v>673</v>
      </c>
      <c r="T24" s="79" t="s">
        <v>704</v>
      </c>
      <c r="U24" s="79"/>
      <c r="V24" s="82" t="s">
        <v>766</v>
      </c>
      <c r="W24" s="81">
        <v>43514.57659722222</v>
      </c>
      <c r="X24" s="82" t="s">
        <v>857</v>
      </c>
      <c r="Y24" s="79"/>
      <c r="Z24" s="79"/>
      <c r="AA24" s="85" t="s">
        <v>1080</v>
      </c>
      <c r="AB24" s="79"/>
      <c r="AC24" s="79" t="b">
        <v>0</v>
      </c>
      <c r="AD24" s="79">
        <v>0</v>
      </c>
      <c r="AE24" s="85" t="s">
        <v>1289</v>
      </c>
      <c r="AF24" s="79" t="b">
        <v>0</v>
      </c>
      <c r="AG24" s="79" t="s">
        <v>1302</v>
      </c>
      <c r="AH24" s="79"/>
      <c r="AI24" s="85" t="s">
        <v>1289</v>
      </c>
      <c r="AJ24" s="79" t="b">
        <v>0</v>
      </c>
      <c r="AK24" s="79">
        <v>0</v>
      </c>
      <c r="AL24" s="85" t="s">
        <v>1289</v>
      </c>
      <c r="AM24" s="79" t="s">
        <v>1309</v>
      </c>
      <c r="AN24" s="79" t="b">
        <v>0</v>
      </c>
      <c r="AO24" s="85" t="s">
        <v>1080</v>
      </c>
      <c r="AP24" s="79" t="s">
        <v>176</v>
      </c>
      <c r="AQ24" s="79">
        <v>0</v>
      </c>
      <c r="AR24" s="79">
        <v>0</v>
      </c>
      <c r="AS24" s="79"/>
      <c r="AT24" s="79"/>
      <c r="AU24" s="79"/>
      <c r="AV24" s="79"/>
      <c r="AW24" s="79"/>
      <c r="AX24" s="79"/>
      <c r="AY24" s="79"/>
      <c r="AZ24" s="79"/>
      <c r="BA24">
        <v>2</v>
      </c>
      <c r="BB24" s="78" t="str">
        <f>REPLACE(INDEX(GroupVertices[Group],MATCH(Edges24[[#This Row],[Vertex 1]],GroupVertices[Vertex],0)),1,1,"")</f>
        <v>8</v>
      </c>
      <c r="BC24" s="78" t="str">
        <f>REPLACE(INDEX(GroupVertices[Group],MATCH(Edges24[[#This Row],[Vertex 2]],GroupVertices[Vertex],0)),1,1,"")</f>
        <v>1</v>
      </c>
      <c r="BD24" s="48"/>
      <c r="BE24" s="49"/>
      <c r="BF24" s="48"/>
      <c r="BG24" s="49"/>
      <c r="BH24" s="48"/>
      <c r="BI24" s="49"/>
      <c r="BJ24" s="48"/>
      <c r="BK24" s="49"/>
      <c r="BL24" s="48"/>
    </row>
    <row r="25" spans="1:64" ht="15">
      <c r="A25" s="64" t="s">
        <v>232</v>
      </c>
      <c r="B25" s="64" t="s">
        <v>292</v>
      </c>
      <c r="C25" s="65"/>
      <c r="D25" s="66"/>
      <c r="E25" s="67"/>
      <c r="F25" s="68"/>
      <c r="G25" s="65"/>
      <c r="H25" s="69"/>
      <c r="I25" s="70"/>
      <c r="J25" s="70"/>
      <c r="K25" s="34" t="s">
        <v>65</v>
      </c>
      <c r="L25" s="77">
        <v>70</v>
      </c>
      <c r="M25" s="77"/>
      <c r="N25" s="72"/>
      <c r="O25" s="79" t="s">
        <v>417</v>
      </c>
      <c r="P25" s="81">
        <v>43518.09438657408</v>
      </c>
      <c r="Q25" s="79" t="s">
        <v>420</v>
      </c>
      <c r="R25" s="79"/>
      <c r="S25" s="79"/>
      <c r="T25" s="79"/>
      <c r="U25" s="79"/>
      <c r="V25" s="82" t="s">
        <v>767</v>
      </c>
      <c r="W25" s="81">
        <v>43518.09438657408</v>
      </c>
      <c r="X25" s="82" t="s">
        <v>858</v>
      </c>
      <c r="Y25" s="79"/>
      <c r="Z25" s="79"/>
      <c r="AA25" s="85" t="s">
        <v>1081</v>
      </c>
      <c r="AB25" s="79"/>
      <c r="AC25" s="79" t="b">
        <v>0</v>
      </c>
      <c r="AD25" s="79">
        <v>0</v>
      </c>
      <c r="AE25" s="85" t="s">
        <v>1288</v>
      </c>
      <c r="AF25" s="79" t="b">
        <v>0</v>
      </c>
      <c r="AG25" s="79" t="s">
        <v>1301</v>
      </c>
      <c r="AH25" s="79"/>
      <c r="AI25" s="85" t="s">
        <v>1289</v>
      </c>
      <c r="AJ25" s="79" t="b">
        <v>0</v>
      </c>
      <c r="AK25" s="79">
        <v>0</v>
      </c>
      <c r="AL25" s="85" t="s">
        <v>1289</v>
      </c>
      <c r="AM25" s="79" t="s">
        <v>1308</v>
      </c>
      <c r="AN25" s="79" t="b">
        <v>0</v>
      </c>
      <c r="AO25" s="85" t="s">
        <v>1081</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1</v>
      </c>
      <c r="BK25" s="49">
        <v>100</v>
      </c>
      <c r="BL25" s="48">
        <v>1</v>
      </c>
    </row>
    <row r="26" spans="1:64" ht="15">
      <c r="A26" s="64" t="s">
        <v>233</v>
      </c>
      <c r="B26" s="64" t="s">
        <v>292</v>
      </c>
      <c r="C26" s="65"/>
      <c r="D26" s="66"/>
      <c r="E26" s="67"/>
      <c r="F26" s="68"/>
      <c r="G26" s="65"/>
      <c r="H26" s="69"/>
      <c r="I26" s="70"/>
      <c r="J26" s="70"/>
      <c r="K26" s="34" t="s">
        <v>65</v>
      </c>
      <c r="L26" s="77">
        <v>71</v>
      </c>
      <c r="M26" s="77"/>
      <c r="N26" s="72"/>
      <c r="O26" s="79" t="s">
        <v>417</v>
      </c>
      <c r="P26" s="81">
        <v>43519.87694444445</v>
      </c>
      <c r="Q26" s="79" t="s">
        <v>436</v>
      </c>
      <c r="R26" s="79"/>
      <c r="S26" s="79"/>
      <c r="T26" s="79" t="s">
        <v>705</v>
      </c>
      <c r="U26" s="82" t="s">
        <v>726</v>
      </c>
      <c r="V26" s="82" t="s">
        <v>726</v>
      </c>
      <c r="W26" s="81">
        <v>43519.87694444445</v>
      </c>
      <c r="X26" s="82" t="s">
        <v>859</v>
      </c>
      <c r="Y26" s="79"/>
      <c r="Z26" s="79"/>
      <c r="AA26" s="85" t="s">
        <v>1082</v>
      </c>
      <c r="AB26" s="79"/>
      <c r="AC26" s="79" t="b">
        <v>0</v>
      </c>
      <c r="AD26" s="79">
        <v>0</v>
      </c>
      <c r="AE26" s="85" t="s">
        <v>1288</v>
      </c>
      <c r="AF26" s="79" t="b">
        <v>0</v>
      </c>
      <c r="AG26" s="79" t="s">
        <v>1301</v>
      </c>
      <c r="AH26" s="79"/>
      <c r="AI26" s="85" t="s">
        <v>1289</v>
      </c>
      <c r="AJ26" s="79" t="b">
        <v>0</v>
      </c>
      <c r="AK26" s="79">
        <v>0</v>
      </c>
      <c r="AL26" s="85" t="s">
        <v>1289</v>
      </c>
      <c r="AM26" s="79" t="s">
        <v>1308</v>
      </c>
      <c r="AN26" s="79" t="b">
        <v>0</v>
      </c>
      <c r="AO26" s="85" t="s">
        <v>1082</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0</v>
      </c>
      <c r="BE26" s="49">
        <v>0</v>
      </c>
      <c r="BF26" s="48">
        <v>0</v>
      </c>
      <c r="BG26" s="49">
        <v>0</v>
      </c>
      <c r="BH26" s="48">
        <v>0</v>
      </c>
      <c r="BI26" s="49">
        <v>0</v>
      </c>
      <c r="BJ26" s="48">
        <v>6</v>
      </c>
      <c r="BK26" s="49">
        <v>100</v>
      </c>
      <c r="BL26" s="48">
        <v>6</v>
      </c>
    </row>
    <row r="27" spans="1:64" ht="15">
      <c r="A27" s="64" t="s">
        <v>234</v>
      </c>
      <c r="B27" s="64" t="s">
        <v>292</v>
      </c>
      <c r="C27" s="65"/>
      <c r="D27" s="66"/>
      <c r="E27" s="67"/>
      <c r="F27" s="68"/>
      <c r="G27" s="65"/>
      <c r="H27" s="69"/>
      <c r="I27" s="70"/>
      <c r="J27" s="70"/>
      <c r="K27" s="34" t="s">
        <v>65</v>
      </c>
      <c r="L27" s="77">
        <v>72</v>
      </c>
      <c r="M27" s="77"/>
      <c r="N27" s="72"/>
      <c r="O27" s="79" t="s">
        <v>418</v>
      </c>
      <c r="P27" s="81">
        <v>43520.753483796296</v>
      </c>
      <c r="Q27" s="79" t="s">
        <v>437</v>
      </c>
      <c r="R27" s="82" t="s">
        <v>604</v>
      </c>
      <c r="S27" s="79" t="s">
        <v>674</v>
      </c>
      <c r="T27" s="79" t="s">
        <v>706</v>
      </c>
      <c r="U27" s="79"/>
      <c r="V27" s="82" t="s">
        <v>768</v>
      </c>
      <c r="W27" s="81">
        <v>43520.753483796296</v>
      </c>
      <c r="X27" s="82" t="s">
        <v>860</v>
      </c>
      <c r="Y27" s="79"/>
      <c r="Z27" s="79"/>
      <c r="AA27" s="85" t="s">
        <v>1083</v>
      </c>
      <c r="AB27" s="79"/>
      <c r="AC27" s="79" t="b">
        <v>0</v>
      </c>
      <c r="AD27" s="79">
        <v>0</v>
      </c>
      <c r="AE27" s="85" t="s">
        <v>1289</v>
      </c>
      <c r="AF27" s="79" t="b">
        <v>0</v>
      </c>
      <c r="AG27" s="79" t="s">
        <v>1302</v>
      </c>
      <c r="AH27" s="79"/>
      <c r="AI27" s="85" t="s">
        <v>1289</v>
      </c>
      <c r="AJ27" s="79" t="b">
        <v>0</v>
      </c>
      <c r="AK27" s="79">
        <v>0</v>
      </c>
      <c r="AL27" s="85" t="s">
        <v>1289</v>
      </c>
      <c r="AM27" s="79" t="s">
        <v>1310</v>
      </c>
      <c r="AN27" s="79" t="b">
        <v>0</v>
      </c>
      <c r="AO27" s="85" t="s">
        <v>1083</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2</v>
      </c>
      <c r="BE27" s="49">
        <v>8</v>
      </c>
      <c r="BF27" s="48">
        <v>1</v>
      </c>
      <c r="BG27" s="49">
        <v>4</v>
      </c>
      <c r="BH27" s="48">
        <v>0</v>
      </c>
      <c r="BI27" s="49">
        <v>0</v>
      </c>
      <c r="BJ27" s="48">
        <v>22</v>
      </c>
      <c r="BK27" s="49">
        <v>88</v>
      </c>
      <c r="BL27" s="48">
        <v>25</v>
      </c>
    </row>
    <row r="28" spans="1:64" ht="15">
      <c r="A28" s="64" t="s">
        <v>235</v>
      </c>
      <c r="B28" s="64" t="s">
        <v>315</v>
      </c>
      <c r="C28" s="65"/>
      <c r="D28" s="66"/>
      <c r="E28" s="67"/>
      <c r="F28" s="68"/>
      <c r="G28" s="65"/>
      <c r="H28" s="69"/>
      <c r="I28" s="70"/>
      <c r="J28" s="70"/>
      <c r="K28" s="34" t="s">
        <v>65</v>
      </c>
      <c r="L28" s="77">
        <v>73</v>
      </c>
      <c r="M28" s="77"/>
      <c r="N28" s="72"/>
      <c r="O28" s="79" t="s">
        <v>418</v>
      </c>
      <c r="P28" s="81">
        <v>43524.557546296295</v>
      </c>
      <c r="Q28" s="79" t="s">
        <v>422</v>
      </c>
      <c r="R28" s="79"/>
      <c r="S28" s="79"/>
      <c r="T28" s="79"/>
      <c r="U28" s="79"/>
      <c r="V28" s="82" t="s">
        <v>769</v>
      </c>
      <c r="W28" s="81">
        <v>43524.557546296295</v>
      </c>
      <c r="X28" s="82" t="s">
        <v>861</v>
      </c>
      <c r="Y28" s="79"/>
      <c r="Z28" s="79"/>
      <c r="AA28" s="85" t="s">
        <v>1084</v>
      </c>
      <c r="AB28" s="79"/>
      <c r="AC28" s="79" t="b">
        <v>0</v>
      </c>
      <c r="AD28" s="79">
        <v>0</v>
      </c>
      <c r="AE28" s="85" t="s">
        <v>1289</v>
      </c>
      <c r="AF28" s="79" t="b">
        <v>0</v>
      </c>
      <c r="AG28" s="79" t="s">
        <v>1302</v>
      </c>
      <c r="AH28" s="79"/>
      <c r="AI28" s="85" t="s">
        <v>1289</v>
      </c>
      <c r="AJ28" s="79" t="b">
        <v>0</v>
      </c>
      <c r="AK28" s="79">
        <v>4</v>
      </c>
      <c r="AL28" s="85" t="s">
        <v>1145</v>
      </c>
      <c r="AM28" s="79" t="s">
        <v>1304</v>
      </c>
      <c r="AN28" s="79" t="b">
        <v>0</v>
      </c>
      <c r="AO28" s="85" t="s">
        <v>1145</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c r="BE28" s="49"/>
      <c r="BF28" s="48"/>
      <c r="BG28" s="49"/>
      <c r="BH28" s="48"/>
      <c r="BI28" s="49"/>
      <c r="BJ28" s="48"/>
      <c r="BK28" s="49"/>
      <c r="BL28" s="48"/>
    </row>
    <row r="29" spans="1:64" ht="15">
      <c r="A29" s="64" t="s">
        <v>236</v>
      </c>
      <c r="B29" s="64" t="s">
        <v>292</v>
      </c>
      <c r="C29" s="65"/>
      <c r="D29" s="66"/>
      <c r="E29" s="67"/>
      <c r="F29" s="68"/>
      <c r="G29" s="65"/>
      <c r="H29" s="69"/>
      <c r="I29" s="70"/>
      <c r="J29" s="70"/>
      <c r="K29" s="34" t="s">
        <v>65</v>
      </c>
      <c r="L29" s="77">
        <v>77</v>
      </c>
      <c r="M29" s="77"/>
      <c r="N29" s="72"/>
      <c r="O29" s="79" t="s">
        <v>418</v>
      </c>
      <c r="P29" s="81">
        <v>43526.4812962963</v>
      </c>
      <c r="Q29" s="79" t="s">
        <v>438</v>
      </c>
      <c r="R29" s="82" t="s">
        <v>605</v>
      </c>
      <c r="S29" s="79" t="s">
        <v>671</v>
      </c>
      <c r="T29" s="79" t="s">
        <v>707</v>
      </c>
      <c r="U29" s="79"/>
      <c r="V29" s="82" t="s">
        <v>770</v>
      </c>
      <c r="W29" s="81">
        <v>43526.4812962963</v>
      </c>
      <c r="X29" s="82" t="s">
        <v>862</v>
      </c>
      <c r="Y29" s="79"/>
      <c r="Z29" s="79"/>
      <c r="AA29" s="85" t="s">
        <v>1085</v>
      </c>
      <c r="AB29" s="79"/>
      <c r="AC29" s="79" t="b">
        <v>0</v>
      </c>
      <c r="AD29" s="79">
        <v>0</v>
      </c>
      <c r="AE29" s="85" t="s">
        <v>1289</v>
      </c>
      <c r="AF29" s="79" t="b">
        <v>0</v>
      </c>
      <c r="AG29" s="79" t="s">
        <v>1302</v>
      </c>
      <c r="AH29" s="79"/>
      <c r="AI29" s="85" t="s">
        <v>1289</v>
      </c>
      <c r="AJ29" s="79" t="b">
        <v>0</v>
      </c>
      <c r="AK29" s="79">
        <v>4</v>
      </c>
      <c r="AL29" s="85" t="s">
        <v>1278</v>
      </c>
      <c r="AM29" s="79" t="s">
        <v>1304</v>
      </c>
      <c r="AN29" s="79" t="b">
        <v>0</v>
      </c>
      <c r="AO29" s="85" t="s">
        <v>1278</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16</v>
      </c>
      <c r="BK29" s="49">
        <v>100</v>
      </c>
      <c r="BL29" s="48">
        <v>16</v>
      </c>
    </row>
    <row r="30" spans="1:64" ht="15">
      <c r="A30" s="64" t="s">
        <v>237</v>
      </c>
      <c r="B30" s="64" t="s">
        <v>292</v>
      </c>
      <c r="C30" s="65"/>
      <c r="D30" s="66"/>
      <c r="E30" s="67"/>
      <c r="F30" s="68"/>
      <c r="G30" s="65"/>
      <c r="H30" s="69"/>
      <c r="I30" s="70"/>
      <c r="J30" s="70"/>
      <c r="K30" s="34" t="s">
        <v>65</v>
      </c>
      <c r="L30" s="77">
        <v>78</v>
      </c>
      <c r="M30" s="77"/>
      <c r="N30" s="72"/>
      <c r="O30" s="79" t="s">
        <v>417</v>
      </c>
      <c r="P30" s="81">
        <v>43527.68231481482</v>
      </c>
      <c r="Q30" s="79" t="s">
        <v>420</v>
      </c>
      <c r="R30" s="79"/>
      <c r="S30" s="79"/>
      <c r="T30" s="79"/>
      <c r="U30" s="79"/>
      <c r="V30" s="82" t="s">
        <v>771</v>
      </c>
      <c r="W30" s="81">
        <v>43527.68231481482</v>
      </c>
      <c r="X30" s="82" t="s">
        <v>863</v>
      </c>
      <c r="Y30" s="79"/>
      <c r="Z30" s="79"/>
      <c r="AA30" s="85" t="s">
        <v>1086</v>
      </c>
      <c r="AB30" s="79"/>
      <c r="AC30" s="79" t="b">
        <v>0</v>
      </c>
      <c r="AD30" s="79">
        <v>0</v>
      </c>
      <c r="AE30" s="85" t="s">
        <v>1288</v>
      </c>
      <c r="AF30" s="79" t="b">
        <v>0</v>
      </c>
      <c r="AG30" s="79" t="s">
        <v>1301</v>
      </c>
      <c r="AH30" s="79"/>
      <c r="AI30" s="85" t="s">
        <v>1289</v>
      </c>
      <c r="AJ30" s="79" t="b">
        <v>0</v>
      </c>
      <c r="AK30" s="79">
        <v>0</v>
      </c>
      <c r="AL30" s="85" t="s">
        <v>1289</v>
      </c>
      <c r="AM30" s="79" t="s">
        <v>1304</v>
      </c>
      <c r="AN30" s="79" t="b">
        <v>0</v>
      </c>
      <c r="AO30" s="85" t="s">
        <v>1086</v>
      </c>
      <c r="AP30" s="79" t="s">
        <v>176</v>
      </c>
      <c r="AQ30" s="79">
        <v>0</v>
      </c>
      <c r="AR30" s="79">
        <v>0</v>
      </c>
      <c r="AS30" s="79"/>
      <c r="AT30" s="79"/>
      <c r="AU30" s="79"/>
      <c r="AV30" s="79"/>
      <c r="AW30" s="79"/>
      <c r="AX30" s="79"/>
      <c r="AY30" s="79"/>
      <c r="AZ30" s="79"/>
      <c r="BA30">
        <v>4</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1</v>
      </c>
      <c r="BK30" s="49">
        <v>100</v>
      </c>
      <c r="BL30" s="48">
        <v>1</v>
      </c>
    </row>
    <row r="31" spans="1:64" ht="15">
      <c r="A31" s="64" t="s">
        <v>237</v>
      </c>
      <c r="B31" s="64" t="s">
        <v>292</v>
      </c>
      <c r="C31" s="65"/>
      <c r="D31" s="66"/>
      <c r="E31" s="67"/>
      <c r="F31" s="68"/>
      <c r="G31" s="65"/>
      <c r="H31" s="69"/>
      <c r="I31" s="70"/>
      <c r="J31" s="70"/>
      <c r="K31" s="34" t="s">
        <v>65</v>
      </c>
      <c r="L31" s="77">
        <v>79</v>
      </c>
      <c r="M31" s="77"/>
      <c r="N31" s="72"/>
      <c r="O31" s="79" t="s">
        <v>417</v>
      </c>
      <c r="P31" s="81">
        <v>43527.68361111111</v>
      </c>
      <c r="Q31" s="79" t="s">
        <v>439</v>
      </c>
      <c r="R31" s="79"/>
      <c r="S31" s="79"/>
      <c r="T31" s="79"/>
      <c r="U31" s="82" t="s">
        <v>727</v>
      </c>
      <c r="V31" s="82" t="s">
        <v>727</v>
      </c>
      <c r="W31" s="81">
        <v>43527.68361111111</v>
      </c>
      <c r="X31" s="82" t="s">
        <v>864</v>
      </c>
      <c r="Y31" s="79"/>
      <c r="Z31" s="79"/>
      <c r="AA31" s="85" t="s">
        <v>1087</v>
      </c>
      <c r="AB31" s="79"/>
      <c r="AC31" s="79" t="b">
        <v>0</v>
      </c>
      <c r="AD31" s="79">
        <v>0</v>
      </c>
      <c r="AE31" s="85" t="s">
        <v>1288</v>
      </c>
      <c r="AF31" s="79" t="b">
        <v>0</v>
      </c>
      <c r="AG31" s="79" t="s">
        <v>1301</v>
      </c>
      <c r="AH31" s="79"/>
      <c r="AI31" s="85" t="s">
        <v>1289</v>
      </c>
      <c r="AJ31" s="79" t="b">
        <v>0</v>
      </c>
      <c r="AK31" s="79">
        <v>0</v>
      </c>
      <c r="AL31" s="85" t="s">
        <v>1289</v>
      </c>
      <c r="AM31" s="79" t="s">
        <v>1304</v>
      </c>
      <c r="AN31" s="79" t="b">
        <v>0</v>
      </c>
      <c r="AO31" s="85" t="s">
        <v>1087</v>
      </c>
      <c r="AP31" s="79" t="s">
        <v>176</v>
      </c>
      <c r="AQ31" s="79">
        <v>0</v>
      </c>
      <c r="AR31" s="79">
        <v>0</v>
      </c>
      <c r="AS31" s="79"/>
      <c r="AT31" s="79"/>
      <c r="AU31" s="79"/>
      <c r="AV31" s="79"/>
      <c r="AW31" s="79"/>
      <c r="AX31" s="79"/>
      <c r="AY31" s="79"/>
      <c r="AZ31" s="79"/>
      <c r="BA31">
        <v>4</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1</v>
      </c>
      <c r="BK31" s="49">
        <v>100</v>
      </c>
      <c r="BL31" s="48">
        <v>1</v>
      </c>
    </row>
    <row r="32" spans="1:64" ht="15">
      <c r="A32" s="64" t="s">
        <v>237</v>
      </c>
      <c r="B32" s="64" t="s">
        <v>292</v>
      </c>
      <c r="C32" s="65"/>
      <c r="D32" s="66"/>
      <c r="E32" s="67"/>
      <c r="F32" s="68"/>
      <c r="G32" s="65"/>
      <c r="H32" s="69"/>
      <c r="I32" s="70"/>
      <c r="J32" s="70"/>
      <c r="K32" s="34" t="s">
        <v>65</v>
      </c>
      <c r="L32" s="77">
        <v>80</v>
      </c>
      <c r="M32" s="77"/>
      <c r="N32" s="72"/>
      <c r="O32" s="79" t="s">
        <v>417</v>
      </c>
      <c r="P32" s="81">
        <v>43527.68479166667</v>
      </c>
      <c r="Q32" s="79" t="s">
        <v>440</v>
      </c>
      <c r="R32" s="79"/>
      <c r="S32" s="79"/>
      <c r="T32" s="79"/>
      <c r="U32" s="82" t="s">
        <v>728</v>
      </c>
      <c r="V32" s="82" t="s">
        <v>728</v>
      </c>
      <c r="W32" s="81">
        <v>43527.68479166667</v>
      </c>
      <c r="X32" s="82" t="s">
        <v>865</v>
      </c>
      <c r="Y32" s="79"/>
      <c r="Z32" s="79"/>
      <c r="AA32" s="85" t="s">
        <v>1088</v>
      </c>
      <c r="AB32" s="79"/>
      <c r="AC32" s="79" t="b">
        <v>0</v>
      </c>
      <c r="AD32" s="79">
        <v>0</v>
      </c>
      <c r="AE32" s="85" t="s">
        <v>1288</v>
      </c>
      <c r="AF32" s="79" t="b">
        <v>0</v>
      </c>
      <c r="AG32" s="79" t="s">
        <v>1301</v>
      </c>
      <c r="AH32" s="79"/>
      <c r="AI32" s="85" t="s">
        <v>1289</v>
      </c>
      <c r="AJ32" s="79" t="b">
        <v>0</v>
      </c>
      <c r="AK32" s="79">
        <v>0</v>
      </c>
      <c r="AL32" s="85" t="s">
        <v>1289</v>
      </c>
      <c r="AM32" s="79" t="s">
        <v>1304</v>
      </c>
      <c r="AN32" s="79" t="b">
        <v>0</v>
      </c>
      <c r="AO32" s="85" t="s">
        <v>1088</v>
      </c>
      <c r="AP32" s="79" t="s">
        <v>176</v>
      </c>
      <c r="AQ32" s="79">
        <v>0</v>
      </c>
      <c r="AR32" s="79">
        <v>0</v>
      </c>
      <c r="AS32" s="79"/>
      <c r="AT32" s="79"/>
      <c r="AU32" s="79"/>
      <c r="AV32" s="79"/>
      <c r="AW32" s="79"/>
      <c r="AX32" s="79"/>
      <c r="AY32" s="79"/>
      <c r="AZ32" s="79"/>
      <c r="BA32">
        <v>4</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1</v>
      </c>
      <c r="BK32" s="49">
        <v>100</v>
      </c>
      <c r="BL32" s="48">
        <v>1</v>
      </c>
    </row>
    <row r="33" spans="1:64" ht="15">
      <c r="A33" s="64" t="s">
        <v>237</v>
      </c>
      <c r="B33" s="64" t="s">
        <v>292</v>
      </c>
      <c r="C33" s="65"/>
      <c r="D33" s="66"/>
      <c r="E33" s="67"/>
      <c r="F33" s="68"/>
      <c r="G33" s="65"/>
      <c r="H33" s="69"/>
      <c r="I33" s="70"/>
      <c r="J33" s="70"/>
      <c r="K33" s="34" t="s">
        <v>65</v>
      </c>
      <c r="L33" s="77">
        <v>81</v>
      </c>
      <c r="M33" s="77"/>
      <c r="N33" s="72"/>
      <c r="O33" s="79" t="s">
        <v>417</v>
      </c>
      <c r="P33" s="81">
        <v>43527.68543981481</v>
      </c>
      <c r="Q33" s="79" t="s">
        <v>441</v>
      </c>
      <c r="R33" s="79"/>
      <c r="S33" s="79"/>
      <c r="T33" s="79"/>
      <c r="U33" s="82" t="s">
        <v>729</v>
      </c>
      <c r="V33" s="82" t="s">
        <v>729</v>
      </c>
      <c r="W33" s="81">
        <v>43527.68543981481</v>
      </c>
      <c r="X33" s="82" t="s">
        <v>866</v>
      </c>
      <c r="Y33" s="79"/>
      <c r="Z33" s="79"/>
      <c r="AA33" s="85" t="s">
        <v>1089</v>
      </c>
      <c r="AB33" s="79"/>
      <c r="AC33" s="79" t="b">
        <v>0</v>
      </c>
      <c r="AD33" s="79">
        <v>0</v>
      </c>
      <c r="AE33" s="85" t="s">
        <v>1288</v>
      </c>
      <c r="AF33" s="79" t="b">
        <v>0</v>
      </c>
      <c r="AG33" s="79" t="s">
        <v>1301</v>
      </c>
      <c r="AH33" s="79"/>
      <c r="AI33" s="85" t="s">
        <v>1289</v>
      </c>
      <c r="AJ33" s="79" t="b">
        <v>0</v>
      </c>
      <c r="AK33" s="79">
        <v>0</v>
      </c>
      <c r="AL33" s="85" t="s">
        <v>1289</v>
      </c>
      <c r="AM33" s="79" t="s">
        <v>1304</v>
      </c>
      <c r="AN33" s="79" t="b">
        <v>0</v>
      </c>
      <c r="AO33" s="85" t="s">
        <v>1089</v>
      </c>
      <c r="AP33" s="79" t="s">
        <v>176</v>
      </c>
      <c r="AQ33" s="79">
        <v>0</v>
      </c>
      <c r="AR33" s="79">
        <v>0</v>
      </c>
      <c r="AS33" s="79"/>
      <c r="AT33" s="79"/>
      <c r="AU33" s="79"/>
      <c r="AV33" s="79"/>
      <c r="AW33" s="79"/>
      <c r="AX33" s="79"/>
      <c r="AY33" s="79"/>
      <c r="AZ33" s="79"/>
      <c r="BA33">
        <v>4</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1</v>
      </c>
      <c r="BK33" s="49">
        <v>100</v>
      </c>
      <c r="BL33" s="48">
        <v>1</v>
      </c>
    </row>
    <row r="34" spans="1:64" ht="15">
      <c r="A34" s="64" t="s">
        <v>238</v>
      </c>
      <c r="B34" s="64" t="s">
        <v>338</v>
      </c>
      <c r="C34" s="65"/>
      <c r="D34" s="66"/>
      <c r="E34" s="67"/>
      <c r="F34" s="68"/>
      <c r="G34" s="65"/>
      <c r="H34" s="69"/>
      <c r="I34" s="70"/>
      <c r="J34" s="70"/>
      <c r="K34" s="34" t="s">
        <v>65</v>
      </c>
      <c r="L34" s="77">
        <v>82</v>
      </c>
      <c r="M34" s="77"/>
      <c r="N34" s="72"/>
      <c r="O34" s="79" t="s">
        <v>418</v>
      </c>
      <c r="P34" s="81">
        <v>43528.68116898148</v>
      </c>
      <c r="Q34" s="79" t="s">
        <v>442</v>
      </c>
      <c r="R34" s="79"/>
      <c r="S34" s="79"/>
      <c r="T34" s="79"/>
      <c r="U34" s="82" t="s">
        <v>730</v>
      </c>
      <c r="V34" s="82" t="s">
        <v>730</v>
      </c>
      <c r="W34" s="81">
        <v>43528.68116898148</v>
      </c>
      <c r="X34" s="82" t="s">
        <v>867</v>
      </c>
      <c r="Y34" s="79"/>
      <c r="Z34" s="79"/>
      <c r="AA34" s="85" t="s">
        <v>1090</v>
      </c>
      <c r="AB34" s="79"/>
      <c r="AC34" s="79" t="b">
        <v>0</v>
      </c>
      <c r="AD34" s="79">
        <v>4</v>
      </c>
      <c r="AE34" s="85" t="s">
        <v>1289</v>
      </c>
      <c r="AF34" s="79" t="b">
        <v>0</v>
      </c>
      <c r="AG34" s="79" t="s">
        <v>1302</v>
      </c>
      <c r="AH34" s="79"/>
      <c r="AI34" s="85" t="s">
        <v>1289</v>
      </c>
      <c r="AJ34" s="79" t="b">
        <v>0</v>
      </c>
      <c r="AK34" s="79">
        <v>0</v>
      </c>
      <c r="AL34" s="85" t="s">
        <v>1289</v>
      </c>
      <c r="AM34" s="79" t="s">
        <v>1311</v>
      </c>
      <c r="AN34" s="79" t="b">
        <v>0</v>
      </c>
      <c r="AO34" s="85" t="s">
        <v>1090</v>
      </c>
      <c r="AP34" s="79" t="s">
        <v>176</v>
      </c>
      <c r="AQ34" s="79">
        <v>0</v>
      </c>
      <c r="AR34" s="79">
        <v>0</v>
      </c>
      <c r="AS34" s="79"/>
      <c r="AT34" s="79"/>
      <c r="AU34" s="79"/>
      <c r="AV34" s="79"/>
      <c r="AW34" s="79"/>
      <c r="AX34" s="79"/>
      <c r="AY34" s="79"/>
      <c r="AZ34" s="79"/>
      <c r="BA34">
        <v>1</v>
      </c>
      <c r="BB34" s="78" t="str">
        <f>REPLACE(INDEX(GroupVertices[Group],MATCH(Edges24[[#This Row],[Vertex 1]],GroupVertices[Vertex],0)),1,1,"")</f>
        <v>8</v>
      </c>
      <c r="BC34" s="78" t="str">
        <f>REPLACE(INDEX(GroupVertices[Group],MATCH(Edges24[[#This Row],[Vertex 2]],GroupVertices[Vertex],0)),1,1,"")</f>
        <v>8</v>
      </c>
      <c r="BD34" s="48"/>
      <c r="BE34" s="49"/>
      <c r="BF34" s="48"/>
      <c r="BG34" s="49"/>
      <c r="BH34" s="48"/>
      <c r="BI34" s="49"/>
      <c r="BJ34" s="48"/>
      <c r="BK34" s="49"/>
      <c r="BL34" s="48"/>
    </row>
    <row r="35" spans="1:64" ht="15">
      <c r="A35" s="64" t="s">
        <v>239</v>
      </c>
      <c r="B35" s="64" t="s">
        <v>338</v>
      </c>
      <c r="C35" s="65"/>
      <c r="D35" s="66"/>
      <c r="E35" s="67"/>
      <c r="F35" s="68"/>
      <c r="G35" s="65"/>
      <c r="H35" s="69"/>
      <c r="I35" s="70"/>
      <c r="J35" s="70"/>
      <c r="K35" s="34" t="s">
        <v>65</v>
      </c>
      <c r="L35" s="77">
        <v>83</v>
      </c>
      <c r="M35" s="77"/>
      <c r="N35" s="72"/>
      <c r="O35" s="79" t="s">
        <v>418</v>
      </c>
      <c r="P35" s="81">
        <v>43528.68980324074</v>
      </c>
      <c r="Q35" s="79" t="s">
        <v>443</v>
      </c>
      <c r="R35" s="79"/>
      <c r="S35" s="79"/>
      <c r="T35" s="79" t="s">
        <v>708</v>
      </c>
      <c r="U35" s="79"/>
      <c r="V35" s="82" t="s">
        <v>772</v>
      </c>
      <c r="W35" s="81">
        <v>43528.68980324074</v>
      </c>
      <c r="X35" s="82" t="s">
        <v>868</v>
      </c>
      <c r="Y35" s="79"/>
      <c r="Z35" s="79"/>
      <c r="AA35" s="85" t="s">
        <v>1091</v>
      </c>
      <c r="AB35" s="85" t="s">
        <v>1090</v>
      </c>
      <c r="AC35" s="79" t="b">
        <v>0</v>
      </c>
      <c r="AD35" s="79">
        <v>0</v>
      </c>
      <c r="AE35" s="85" t="s">
        <v>1292</v>
      </c>
      <c r="AF35" s="79" t="b">
        <v>0</v>
      </c>
      <c r="AG35" s="79" t="s">
        <v>1302</v>
      </c>
      <c r="AH35" s="79"/>
      <c r="AI35" s="85" t="s">
        <v>1289</v>
      </c>
      <c r="AJ35" s="79" t="b">
        <v>0</v>
      </c>
      <c r="AK35" s="79">
        <v>0</v>
      </c>
      <c r="AL35" s="85" t="s">
        <v>1289</v>
      </c>
      <c r="AM35" s="79" t="s">
        <v>1307</v>
      </c>
      <c r="AN35" s="79" t="b">
        <v>0</v>
      </c>
      <c r="AO35" s="85" t="s">
        <v>1090</v>
      </c>
      <c r="AP35" s="79" t="s">
        <v>176</v>
      </c>
      <c r="AQ35" s="79">
        <v>0</v>
      </c>
      <c r="AR35" s="79">
        <v>0</v>
      </c>
      <c r="AS35" s="79"/>
      <c r="AT35" s="79"/>
      <c r="AU35" s="79"/>
      <c r="AV35" s="79"/>
      <c r="AW35" s="79"/>
      <c r="AX35" s="79"/>
      <c r="AY35" s="79"/>
      <c r="AZ35" s="79"/>
      <c r="BA35">
        <v>1</v>
      </c>
      <c r="BB35" s="78" t="str">
        <f>REPLACE(INDEX(GroupVertices[Group],MATCH(Edges24[[#This Row],[Vertex 1]],GroupVertices[Vertex],0)),1,1,"")</f>
        <v>8</v>
      </c>
      <c r="BC35" s="78" t="str">
        <f>REPLACE(INDEX(GroupVertices[Group],MATCH(Edges24[[#This Row],[Vertex 2]],GroupVertices[Vertex],0)),1,1,"")</f>
        <v>8</v>
      </c>
      <c r="BD35" s="48"/>
      <c r="BE35" s="49"/>
      <c r="BF35" s="48"/>
      <c r="BG35" s="49"/>
      <c r="BH35" s="48"/>
      <c r="BI35" s="49"/>
      <c r="BJ35" s="48"/>
      <c r="BK35" s="49"/>
      <c r="BL35" s="48"/>
    </row>
    <row r="36" spans="1:64" ht="15">
      <c r="A36" s="64" t="s">
        <v>240</v>
      </c>
      <c r="B36" s="64" t="s">
        <v>292</v>
      </c>
      <c r="C36" s="65"/>
      <c r="D36" s="66"/>
      <c r="E36" s="67"/>
      <c r="F36" s="68"/>
      <c r="G36" s="65"/>
      <c r="H36" s="69"/>
      <c r="I36" s="70"/>
      <c r="J36" s="70"/>
      <c r="K36" s="34" t="s">
        <v>65</v>
      </c>
      <c r="L36" s="77">
        <v>95</v>
      </c>
      <c r="M36" s="77"/>
      <c r="N36" s="72"/>
      <c r="O36" s="79" t="s">
        <v>418</v>
      </c>
      <c r="P36" s="81">
        <v>43529.308900462966</v>
      </c>
      <c r="Q36" s="79" t="s">
        <v>444</v>
      </c>
      <c r="R36" s="82" t="s">
        <v>606</v>
      </c>
      <c r="S36" s="79" t="s">
        <v>671</v>
      </c>
      <c r="T36" s="79"/>
      <c r="U36" s="79"/>
      <c r="V36" s="82" t="s">
        <v>773</v>
      </c>
      <c r="W36" s="81">
        <v>43529.308900462966</v>
      </c>
      <c r="X36" s="82" t="s">
        <v>869</v>
      </c>
      <c r="Y36" s="79"/>
      <c r="Z36" s="79"/>
      <c r="AA36" s="85" t="s">
        <v>1092</v>
      </c>
      <c r="AB36" s="79"/>
      <c r="AC36" s="79" t="b">
        <v>0</v>
      </c>
      <c r="AD36" s="79">
        <v>1</v>
      </c>
      <c r="AE36" s="85" t="s">
        <v>1289</v>
      </c>
      <c r="AF36" s="79" t="b">
        <v>0</v>
      </c>
      <c r="AG36" s="79" t="s">
        <v>1302</v>
      </c>
      <c r="AH36" s="79"/>
      <c r="AI36" s="85" t="s">
        <v>1289</v>
      </c>
      <c r="AJ36" s="79" t="b">
        <v>0</v>
      </c>
      <c r="AK36" s="79">
        <v>0</v>
      </c>
      <c r="AL36" s="85" t="s">
        <v>1289</v>
      </c>
      <c r="AM36" s="79" t="s">
        <v>1307</v>
      </c>
      <c r="AN36" s="79" t="b">
        <v>0</v>
      </c>
      <c r="AO36" s="85" t="s">
        <v>1092</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8</v>
      </c>
      <c r="BK36" s="49">
        <v>100</v>
      </c>
      <c r="BL36" s="48">
        <v>8</v>
      </c>
    </row>
    <row r="37" spans="1:64" ht="15">
      <c r="A37" s="64" t="s">
        <v>241</v>
      </c>
      <c r="B37" s="64" t="s">
        <v>292</v>
      </c>
      <c r="C37" s="65"/>
      <c r="D37" s="66"/>
      <c r="E37" s="67"/>
      <c r="F37" s="68"/>
      <c r="G37" s="65"/>
      <c r="H37" s="69"/>
      <c r="I37" s="70"/>
      <c r="J37" s="70"/>
      <c r="K37" s="34" t="s">
        <v>65</v>
      </c>
      <c r="L37" s="77">
        <v>96</v>
      </c>
      <c r="M37" s="77"/>
      <c r="N37" s="72"/>
      <c r="O37" s="79" t="s">
        <v>418</v>
      </c>
      <c r="P37" s="81">
        <v>43529.3097337963</v>
      </c>
      <c r="Q37" s="79" t="s">
        <v>445</v>
      </c>
      <c r="R37" s="82" t="s">
        <v>607</v>
      </c>
      <c r="S37" s="79" t="s">
        <v>675</v>
      </c>
      <c r="T37" s="79"/>
      <c r="U37" s="82" t="s">
        <v>731</v>
      </c>
      <c r="V37" s="82" t="s">
        <v>731</v>
      </c>
      <c r="W37" s="81">
        <v>43529.3097337963</v>
      </c>
      <c r="X37" s="82" t="s">
        <v>870</v>
      </c>
      <c r="Y37" s="79"/>
      <c r="Z37" s="79"/>
      <c r="AA37" s="85" t="s">
        <v>1093</v>
      </c>
      <c r="AB37" s="79"/>
      <c r="AC37" s="79" t="b">
        <v>0</v>
      </c>
      <c r="AD37" s="79">
        <v>0</v>
      </c>
      <c r="AE37" s="85" t="s">
        <v>1289</v>
      </c>
      <c r="AF37" s="79" t="b">
        <v>0</v>
      </c>
      <c r="AG37" s="79" t="s">
        <v>1302</v>
      </c>
      <c r="AH37" s="79"/>
      <c r="AI37" s="85" t="s">
        <v>1289</v>
      </c>
      <c r="AJ37" s="79" t="b">
        <v>0</v>
      </c>
      <c r="AK37" s="79">
        <v>0</v>
      </c>
      <c r="AL37" s="85" t="s">
        <v>1289</v>
      </c>
      <c r="AM37" s="79" t="s">
        <v>1312</v>
      </c>
      <c r="AN37" s="79" t="b">
        <v>0</v>
      </c>
      <c r="AO37" s="85" t="s">
        <v>1093</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11</v>
      </c>
      <c r="BK37" s="49">
        <v>100</v>
      </c>
      <c r="BL37" s="48">
        <v>11</v>
      </c>
    </row>
    <row r="38" spans="1:64" ht="15">
      <c r="A38" s="64" t="s">
        <v>242</v>
      </c>
      <c r="B38" s="64" t="s">
        <v>341</v>
      </c>
      <c r="C38" s="65"/>
      <c r="D38" s="66"/>
      <c r="E38" s="67"/>
      <c r="F38" s="68"/>
      <c r="G38" s="65"/>
      <c r="H38" s="69"/>
      <c r="I38" s="70"/>
      <c r="J38" s="70"/>
      <c r="K38" s="34" t="s">
        <v>65</v>
      </c>
      <c r="L38" s="77">
        <v>97</v>
      </c>
      <c r="M38" s="77"/>
      <c r="N38" s="72"/>
      <c r="O38" s="79" t="s">
        <v>417</v>
      </c>
      <c r="P38" s="81">
        <v>43531.83971064815</v>
      </c>
      <c r="Q38" s="79" t="s">
        <v>446</v>
      </c>
      <c r="R38" s="82" t="s">
        <v>608</v>
      </c>
      <c r="S38" s="79" t="s">
        <v>671</v>
      </c>
      <c r="T38" s="79"/>
      <c r="U38" s="79"/>
      <c r="V38" s="82" t="s">
        <v>774</v>
      </c>
      <c r="W38" s="81">
        <v>43531.83971064815</v>
      </c>
      <c r="X38" s="82" t="s">
        <v>871</v>
      </c>
      <c r="Y38" s="79"/>
      <c r="Z38" s="79"/>
      <c r="AA38" s="85" t="s">
        <v>1094</v>
      </c>
      <c r="AB38" s="85" t="s">
        <v>1283</v>
      </c>
      <c r="AC38" s="79" t="b">
        <v>0</v>
      </c>
      <c r="AD38" s="79">
        <v>0</v>
      </c>
      <c r="AE38" s="85" t="s">
        <v>1293</v>
      </c>
      <c r="AF38" s="79" t="b">
        <v>0</v>
      </c>
      <c r="AG38" s="79" t="s">
        <v>1301</v>
      </c>
      <c r="AH38" s="79"/>
      <c r="AI38" s="85" t="s">
        <v>1289</v>
      </c>
      <c r="AJ38" s="79" t="b">
        <v>0</v>
      </c>
      <c r="AK38" s="79">
        <v>0</v>
      </c>
      <c r="AL38" s="85" t="s">
        <v>1289</v>
      </c>
      <c r="AM38" s="79" t="s">
        <v>1304</v>
      </c>
      <c r="AN38" s="79" t="b">
        <v>0</v>
      </c>
      <c r="AO38" s="85" t="s">
        <v>1283</v>
      </c>
      <c r="AP38" s="79" t="s">
        <v>176</v>
      </c>
      <c r="AQ38" s="79">
        <v>0</v>
      </c>
      <c r="AR38" s="79">
        <v>0</v>
      </c>
      <c r="AS38" s="79"/>
      <c r="AT38" s="79"/>
      <c r="AU38" s="79"/>
      <c r="AV38" s="79"/>
      <c r="AW38" s="79"/>
      <c r="AX38" s="79"/>
      <c r="AY38" s="79"/>
      <c r="AZ38" s="79"/>
      <c r="BA38">
        <v>1</v>
      </c>
      <c r="BB38" s="78" t="str">
        <f>REPLACE(INDEX(GroupVertices[Group],MATCH(Edges24[[#This Row],[Vertex 1]],GroupVertices[Vertex],0)),1,1,"")</f>
        <v>13</v>
      </c>
      <c r="BC38" s="78" t="str">
        <f>REPLACE(INDEX(GroupVertices[Group],MATCH(Edges24[[#This Row],[Vertex 2]],GroupVertices[Vertex],0)),1,1,"")</f>
        <v>13</v>
      </c>
      <c r="BD38" s="48">
        <v>0</v>
      </c>
      <c r="BE38" s="49">
        <v>0</v>
      </c>
      <c r="BF38" s="48">
        <v>0</v>
      </c>
      <c r="BG38" s="49">
        <v>0</v>
      </c>
      <c r="BH38" s="48">
        <v>0</v>
      </c>
      <c r="BI38" s="49">
        <v>0</v>
      </c>
      <c r="BJ38" s="48">
        <v>1</v>
      </c>
      <c r="BK38" s="49">
        <v>100</v>
      </c>
      <c r="BL38" s="48">
        <v>1</v>
      </c>
    </row>
    <row r="39" spans="1:64" ht="15">
      <c r="A39" s="64" t="s">
        <v>243</v>
      </c>
      <c r="B39" s="64" t="s">
        <v>292</v>
      </c>
      <c r="C39" s="65"/>
      <c r="D39" s="66"/>
      <c r="E39" s="67"/>
      <c r="F39" s="68"/>
      <c r="G39" s="65"/>
      <c r="H39" s="69"/>
      <c r="I39" s="70"/>
      <c r="J39" s="70"/>
      <c r="K39" s="34" t="s">
        <v>65</v>
      </c>
      <c r="L39" s="77">
        <v>98</v>
      </c>
      <c r="M39" s="77"/>
      <c r="N39" s="72"/>
      <c r="O39" s="79" t="s">
        <v>417</v>
      </c>
      <c r="P39" s="81">
        <v>43533.91402777778</v>
      </c>
      <c r="Q39" s="79" t="s">
        <v>420</v>
      </c>
      <c r="R39" s="79"/>
      <c r="S39" s="79"/>
      <c r="T39" s="79"/>
      <c r="U39" s="79"/>
      <c r="V39" s="82" t="s">
        <v>775</v>
      </c>
      <c r="W39" s="81">
        <v>43533.91402777778</v>
      </c>
      <c r="X39" s="82" t="s">
        <v>872</v>
      </c>
      <c r="Y39" s="79"/>
      <c r="Z39" s="79"/>
      <c r="AA39" s="85" t="s">
        <v>1095</v>
      </c>
      <c r="AB39" s="79"/>
      <c r="AC39" s="79" t="b">
        <v>0</v>
      </c>
      <c r="AD39" s="79">
        <v>0</v>
      </c>
      <c r="AE39" s="85" t="s">
        <v>1288</v>
      </c>
      <c r="AF39" s="79" t="b">
        <v>0</v>
      </c>
      <c r="AG39" s="79" t="s">
        <v>1301</v>
      </c>
      <c r="AH39" s="79"/>
      <c r="AI39" s="85" t="s">
        <v>1289</v>
      </c>
      <c r="AJ39" s="79" t="b">
        <v>0</v>
      </c>
      <c r="AK39" s="79">
        <v>0</v>
      </c>
      <c r="AL39" s="85" t="s">
        <v>1289</v>
      </c>
      <c r="AM39" s="79" t="s">
        <v>1304</v>
      </c>
      <c r="AN39" s="79" t="b">
        <v>0</v>
      </c>
      <c r="AO39" s="85" t="s">
        <v>1095</v>
      </c>
      <c r="AP39" s="79" t="s">
        <v>176</v>
      </c>
      <c r="AQ39" s="79">
        <v>0</v>
      </c>
      <c r="AR39" s="79">
        <v>0</v>
      </c>
      <c r="AS39" s="79" t="s">
        <v>1322</v>
      </c>
      <c r="AT39" s="79" t="s">
        <v>1326</v>
      </c>
      <c r="AU39" s="79" t="s">
        <v>1330</v>
      </c>
      <c r="AV39" s="79" t="s">
        <v>1326</v>
      </c>
      <c r="AW39" s="86" t="s">
        <v>1335</v>
      </c>
      <c r="AX39" s="79" t="s">
        <v>1326</v>
      </c>
      <c r="AY39" s="79" t="s">
        <v>1339</v>
      </c>
      <c r="AZ39" s="82" t="s">
        <v>1342</v>
      </c>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1</v>
      </c>
      <c r="BK39" s="49">
        <v>100</v>
      </c>
      <c r="BL39" s="48">
        <v>1</v>
      </c>
    </row>
    <row r="40" spans="1:64" ht="15">
      <c r="A40" s="64" t="s">
        <v>244</v>
      </c>
      <c r="B40" s="64" t="s">
        <v>342</v>
      </c>
      <c r="C40" s="65"/>
      <c r="D40" s="66"/>
      <c r="E40" s="67"/>
      <c r="F40" s="68"/>
      <c r="G40" s="65"/>
      <c r="H40" s="69"/>
      <c r="I40" s="70"/>
      <c r="J40" s="70"/>
      <c r="K40" s="34" t="s">
        <v>65</v>
      </c>
      <c r="L40" s="77">
        <v>99</v>
      </c>
      <c r="M40" s="77"/>
      <c r="N40" s="72"/>
      <c r="O40" s="79" t="s">
        <v>418</v>
      </c>
      <c r="P40" s="81">
        <v>43536.735983796294</v>
      </c>
      <c r="Q40" s="79" t="s">
        <v>447</v>
      </c>
      <c r="R40" s="82" t="s">
        <v>609</v>
      </c>
      <c r="S40" s="79" t="s">
        <v>676</v>
      </c>
      <c r="T40" s="79" t="s">
        <v>709</v>
      </c>
      <c r="U40" s="79"/>
      <c r="V40" s="82" t="s">
        <v>776</v>
      </c>
      <c r="W40" s="81">
        <v>43536.735983796294</v>
      </c>
      <c r="X40" s="82" t="s">
        <v>873</v>
      </c>
      <c r="Y40" s="79"/>
      <c r="Z40" s="79"/>
      <c r="AA40" s="85" t="s">
        <v>1096</v>
      </c>
      <c r="AB40" s="79"/>
      <c r="AC40" s="79" t="b">
        <v>0</v>
      </c>
      <c r="AD40" s="79">
        <v>8</v>
      </c>
      <c r="AE40" s="85" t="s">
        <v>1289</v>
      </c>
      <c r="AF40" s="79" t="b">
        <v>1</v>
      </c>
      <c r="AG40" s="79" t="s">
        <v>1302</v>
      </c>
      <c r="AH40" s="79"/>
      <c r="AI40" s="85" t="s">
        <v>1154</v>
      </c>
      <c r="AJ40" s="79" t="b">
        <v>0</v>
      </c>
      <c r="AK40" s="79">
        <v>5</v>
      </c>
      <c r="AL40" s="85" t="s">
        <v>1289</v>
      </c>
      <c r="AM40" s="79" t="s">
        <v>1307</v>
      </c>
      <c r="AN40" s="79" t="b">
        <v>0</v>
      </c>
      <c r="AO40" s="85" t="s">
        <v>1096</v>
      </c>
      <c r="AP40" s="79" t="s">
        <v>176</v>
      </c>
      <c r="AQ40" s="79">
        <v>0</v>
      </c>
      <c r="AR40" s="79">
        <v>0</v>
      </c>
      <c r="AS40" s="79"/>
      <c r="AT40" s="79"/>
      <c r="AU40" s="79"/>
      <c r="AV40" s="79"/>
      <c r="AW40" s="79"/>
      <c r="AX40" s="79"/>
      <c r="AY40" s="79"/>
      <c r="AZ40" s="79"/>
      <c r="BA40">
        <v>1</v>
      </c>
      <c r="BB40" s="78" t="str">
        <f>REPLACE(INDEX(GroupVertices[Group],MATCH(Edges24[[#This Row],[Vertex 1]],GroupVertices[Vertex],0)),1,1,"")</f>
        <v>5</v>
      </c>
      <c r="BC40" s="78" t="str">
        <f>REPLACE(INDEX(GroupVertices[Group],MATCH(Edges24[[#This Row],[Vertex 2]],GroupVertices[Vertex],0)),1,1,"")</f>
        <v>5</v>
      </c>
      <c r="BD40" s="48"/>
      <c r="BE40" s="49"/>
      <c r="BF40" s="48"/>
      <c r="BG40" s="49"/>
      <c r="BH40" s="48"/>
      <c r="BI40" s="49"/>
      <c r="BJ40" s="48"/>
      <c r="BK40" s="49"/>
      <c r="BL40" s="48"/>
    </row>
    <row r="41" spans="1:64" ht="15">
      <c r="A41" s="64" t="s">
        <v>245</v>
      </c>
      <c r="B41" s="64" t="s">
        <v>345</v>
      </c>
      <c r="C41" s="65"/>
      <c r="D41" s="66"/>
      <c r="E41" s="67"/>
      <c r="F41" s="68"/>
      <c r="G41" s="65"/>
      <c r="H41" s="69"/>
      <c r="I41" s="70"/>
      <c r="J41" s="70"/>
      <c r="K41" s="34" t="s">
        <v>65</v>
      </c>
      <c r="L41" s="77">
        <v>102</v>
      </c>
      <c r="M41" s="77"/>
      <c r="N41" s="72"/>
      <c r="O41" s="79" t="s">
        <v>418</v>
      </c>
      <c r="P41" s="81">
        <v>43536.75247685185</v>
      </c>
      <c r="Q41" s="79" t="s">
        <v>448</v>
      </c>
      <c r="R41" s="79"/>
      <c r="S41" s="79"/>
      <c r="T41" s="79"/>
      <c r="U41" s="79"/>
      <c r="V41" s="82" t="s">
        <v>777</v>
      </c>
      <c r="W41" s="81">
        <v>43536.75247685185</v>
      </c>
      <c r="X41" s="82" t="s">
        <v>874</v>
      </c>
      <c r="Y41" s="79"/>
      <c r="Z41" s="79"/>
      <c r="AA41" s="85" t="s">
        <v>1097</v>
      </c>
      <c r="AB41" s="79"/>
      <c r="AC41" s="79" t="b">
        <v>0</v>
      </c>
      <c r="AD41" s="79">
        <v>0</v>
      </c>
      <c r="AE41" s="85" t="s">
        <v>1289</v>
      </c>
      <c r="AF41" s="79" t="b">
        <v>1</v>
      </c>
      <c r="AG41" s="79" t="s">
        <v>1302</v>
      </c>
      <c r="AH41" s="79"/>
      <c r="AI41" s="85" t="s">
        <v>1154</v>
      </c>
      <c r="AJ41" s="79" t="b">
        <v>0</v>
      </c>
      <c r="AK41" s="79">
        <v>5</v>
      </c>
      <c r="AL41" s="85" t="s">
        <v>1096</v>
      </c>
      <c r="AM41" s="79" t="s">
        <v>1305</v>
      </c>
      <c r="AN41" s="79" t="b">
        <v>0</v>
      </c>
      <c r="AO41" s="85" t="s">
        <v>1096</v>
      </c>
      <c r="AP41" s="79" t="s">
        <v>176</v>
      </c>
      <c r="AQ41" s="79">
        <v>0</v>
      </c>
      <c r="AR41" s="79">
        <v>0</v>
      </c>
      <c r="AS41" s="79"/>
      <c r="AT41" s="79"/>
      <c r="AU41" s="79"/>
      <c r="AV41" s="79"/>
      <c r="AW41" s="79"/>
      <c r="AX41" s="79"/>
      <c r="AY41" s="79"/>
      <c r="AZ41" s="79"/>
      <c r="BA41">
        <v>1</v>
      </c>
      <c r="BB41" s="78" t="str">
        <f>REPLACE(INDEX(GroupVertices[Group],MATCH(Edges24[[#This Row],[Vertex 1]],GroupVertices[Vertex],0)),1,1,"")</f>
        <v>5</v>
      </c>
      <c r="BC41" s="78" t="str">
        <f>REPLACE(INDEX(GroupVertices[Group],MATCH(Edges24[[#This Row],[Vertex 2]],GroupVertices[Vertex],0)),1,1,"")</f>
        <v>5</v>
      </c>
      <c r="BD41" s="48"/>
      <c r="BE41" s="49"/>
      <c r="BF41" s="48"/>
      <c r="BG41" s="49"/>
      <c r="BH41" s="48"/>
      <c r="BI41" s="49"/>
      <c r="BJ41" s="48"/>
      <c r="BK41" s="49"/>
      <c r="BL41" s="48"/>
    </row>
    <row r="42" spans="1:64" ht="15">
      <c r="A42" s="64" t="s">
        <v>246</v>
      </c>
      <c r="B42" s="64" t="s">
        <v>354</v>
      </c>
      <c r="C42" s="65"/>
      <c r="D42" s="66"/>
      <c r="E42" s="67"/>
      <c r="F42" s="68"/>
      <c r="G42" s="65"/>
      <c r="H42" s="69"/>
      <c r="I42" s="70"/>
      <c r="J42" s="70"/>
      <c r="K42" s="34" t="s">
        <v>65</v>
      </c>
      <c r="L42" s="77">
        <v>114</v>
      </c>
      <c r="M42" s="77"/>
      <c r="N42" s="72"/>
      <c r="O42" s="79" t="s">
        <v>418</v>
      </c>
      <c r="P42" s="81">
        <v>43537.27945601852</v>
      </c>
      <c r="Q42" s="79" t="s">
        <v>449</v>
      </c>
      <c r="R42" s="79"/>
      <c r="S42" s="79"/>
      <c r="T42" s="79"/>
      <c r="U42" s="79"/>
      <c r="V42" s="82" t="s">
        <v>778</v>
      </c>
      <c r="W42" s="81">
        <v>43537.27945601852</v>
      </c>
      <c r="X42" s="82" t="s">
        <v>875</v>
      </c>
      <c r="Y42" s="79"/>
      <c r="Z42" s="79"/>
      <c r="AA42" s="85" t="s">
        <v>1098</v>
      </c>
      <c r="AB42" s="85" t="s">
        <v>1158</v>
      </c>
      <c r="AC42" s="79" t="b">
        <v>0</v>
      </c>
      <c r="AD42" s="79">
        <v>0</v>
      </c>
      <c r="AE42" s="85" t="s">
        <v>1288</v>
      </c>
      <c r="AF42" s="79" t="b">
        <v>0</v>
      </c>
      <c r="AG42" s="79" t="s">
        <v>1302</v>
      </c>
      <c r="AH42" s="79"/>
      <c r="AI42" s="85" t="s">
        <v>1289</v>
      </c>
      <c r="AJ42" s="79" t="b">
        <v>0</v>
      </c>
      <c r="AK42" s="79">
        <v>0</v>
      </c>
      <c r="AL42" s="85" t="s">
        <v>1289</v>
      </c>
      <c r="AM42" s="79" t="s">
        <v>1308</v>
      </c>
      <c r="AN42" s="79" t="b">
        <v>0</v>
      </c>
      <c r="AO42" s="85" t="s">
        <v>1158</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247</v>
      </c>
      <c r="B43" s="64" t="s">
        <v>345</v>
      </c>
      <c r="C43" s="65"/>
      <c r="D43" s="66"/>
      <c r="E43" s="67"/>
      <c r="F43" s="68"/>
      <c r="G43" s="65"/>
      <c r="H43" s="69"/>
      <c r="I43" s="70"/>
      <c r="J43" s="70"/>
      <c r="K43" s="34" t="s">
        <v>65</v>
      </c>
      <c r="L43" s="77">
        <v>117</v>
      </c>
      <c r="M43" s="77"/>
      <c r="N43" s="72"/>
      <c r="O43" s="79" t="s">
        <v>418</v>
      </c>
      <c r="P43" s="81">
        <v>43537.60962962963</v>
      </c>
      <c r="Q43" s="79" t="s">
        <v>448</v>
      </c>
      <c r="R43" s="79"/>
      <c r="S43" s="79"/>
      <c r="T43" s="79"/>
      <c r="U43" s="79"/>
      <c r="V43" s="82" t="s">
        <v>779</v>
      </c>
      <c r="W43" s="81">
        <v>43537.60962962963</v>
      </c>
      <c r="X43" s="82" t="s">
        <v>876</v>
      </c>
      <c r="Y43" s="79"/>
      <c r="Z43" s="79"/>
      <c r="AA43" s="85" t="s">
        <v>1099</v>
      </c>
      <c r="AB43" s="79"/>
      <c r="AC43" s="79" t="b">
        <v>0</v>
      </c>
      <c r="AD43" s="79">
        <v>0</v>
      </c>
      <c r="AE43" s="85" t="s">
        <v>1289</v>
      </c>
      <c r="AF43" s="79" t="b">
        <v>1</v>
      </c>
      <c r="AG43" s="79" t="s">
        <v>1302</v>
      </c>
      <c r="AH43" s="79"/>
      <c r="AI43" s="85" t="s">
        <v>1154</v>
      </c>
      <c r="AJ43" s="79" t="b">
        <v>0</v>
      </c>
      <c r="AK43" s="79">
        <v>5</v>
      </c>
      <c r="AL43" s="85" t="s">
        <v>1096</v>
      </c>
      <c r="AM43" s="79" t="s">
        <v>1307</v>
      </c>
      <c r="AN43" s="79" t="b">
        <v>0</v>
      </c>
      <c r="AO43" s="85" t="s">
        <v>1096</v>
      </c>
      <c r="AP43" s="79" t="s">
        <v>176</v>
      </c>
      <c r="AQ43" s="79">
        <v>0</v>
      </c>
      <c r="AR43" s="79">
        <v>0</v>
      </c>
      <c r="AS43" s="79"/>
      <c r="AT43" s="79"/>
      <c r="AU43" s="79"/>
      <c r="AV43" s="79"/>
      <c r="AW43" s="79"/>
      <c r="AX43" s="79"/>
      <c r="AY43" s="79"/>
      <c r="AZ43" s="79"/>
      <c r="BA43">
        <v>1</v>
      </c>
      <c r="BB43" s="78" t="str">
        <f>REPLACE(INDEX(GroupVertices[Group],MATCH(Edges24[[#This Row],[Vertex 1]],GroupVertices[Vertex],0)),1,1,"")</f>
        <v>5</v>
      </c>
      <c r="BC43" s="78" t="str">
        <f>REPLACE(INDEX(GroupVertices[Group],MATCH(Edges24[[#This Row],[Vertex 2]],GroupVertices[Vertex],0)),1,1,"")</f>
        <v>5</v>
      </c>
      <c r="BD43" s="48"/>
      <c r="BE43" s="49"/>
      <c r="BF43" s="48"/>
      <c r="BG43" s="49"/>
      <c r="BH43" s="48"/>
      <c r="BI43" s="49"/>
      <c r="BJ43" s="48"/>
      <c r="BK43" s="49"/>
      <c r="BL43" s="48"/>
    </row>
    <row r="44" spans="1:64" ht="15">
      <c r="A44" s="64" t="s">
        <v>248</v>
      </c>
      <c r="B44" s="64" t="s">
        <v>356</v>
      </c>
      <c r="C44" s="65"/>
      <c r="D44" s="66"/>
      <c r="E44" s="67"/>
      <c r="F44" s="68"/>
      <c r="G44" s="65"/>
      <c r="H44" s="69"/>
      <c r="I44" s="70"/>
      <c r="J44" s="70"/>
      <c r="K44" s="34" t="s">
        <v>65</v>
      </c>
      <c r="L44" s="77">
        <v>129</v>
      </c>
      <c r="M44" s="77"/>
      <c r="N44" s="72"/>
      <c r="O44" s="79" t="s">
        <v>418</v>
      </c>
      <c r="P44" s="81">
        <v>43542.805138888885</v>
      </c>
      <c r="Q44" s="79" t="s">
        <v>450</v>
      </c>
      <c r="R44" s="79"/>
      <c r="S44" s="79"/>
      <c r="T44" s="79"/>
      <c r="U44" s="79"/>
      <c r="V44" s="82" t="s">
        <v>780</v>
      </c>
      <c r="W44" s="81">
        <v>43542.805138888885</v>
      </c>
      <c r="X44" s="82" t="s">
        <v>877</v>
      </c>
      <c r="Y44" s="79"/>
      <c r="Z44" s="79"/>
      <c r="AA44" s="85" t="s">
        <v>1100</v>
      </c>
      <c r="AB44" s="79"/>
      <c r="AC44" s="79" t="b">
        <v>0</v>
      </c>
      <c r="AD44" s="79">
        <v>0</v>
      </c>
      <c r="AE44" s="85" t="s">
        <v>1294</v>
      </c>
      <c r="AF44" s="79" t="b">
        <v>0</v>
      </c>
      <c r="AG44" s="79" t="s">
        <v>1302</v>
      </c>
      <c r="AH44" s="79"/>
      <c r="AI44" s="85" t="s">
        <v>1289</v>
      </c>
      <c r="AJ44" s="79" t="b">
        <v>0</v>
      </c>
      <c r="AK44" s="79">
        <v>0</v>
      </c>
      <c r="AL44" s="85" t="s">
        <v>1289</v>
      </c>
      <c r="AM44" s="79" t="s">
        <v>1304</v>
      </c>
      <c r="AN44" s="79" t="b">
        <v>0</v>
      </c>
      <c r="AO44" s="85" t="s">
        <v>1100</v>
      </c>
      <c r="AP44" s="79" t="s">
        <v>176</v>
      </c>
      <c r="AQ44" s="79">
        <v>0</v>
      </c>
      <c r="AR44" s="79">
        <v>0</v>
      </c>
      <c r="AS44" s="79"/>
      <c r="AT44" s="79"/>
      <c r="AU44" s="79"/>
      <c r="AV44" s="79"/>
      <c r="AW44" s="79"/>
      <c r="AX44" s="79"/>
      <c r="AY44" s="79"/>
      <c r="AZ44" s="79"/>
      <c r="BA44">
        <v>1</v>
      </c>
      <c r="BB44" s="78" t="str">
        <f>REPLACE(INDEX(GroupVertices[Group],MATCH(Edges24[[#This Row],[Vertex 1]],GroupVertices[Vertex],0)),1,1,"")</f>
        <v>4</v>
      </c>
      <c r="BC44" s="78" t="str">
        <f>REPLACE(INDEX(GroupVertices[Group],MATCH(Edges24[[#This Row],[Vertex 2]],GroupVertices[Vertex],0)),1,1,"")</f>
        <v>4</v>
      </c>
      <c r="BD44" s="48"/>
      <c r="BE44" s="49"/>
      <c r="BF44" s="48"/>
      <c r="BG44" s="49"/>
      <c r="BH44" s="48"/>
      <c r="BI44" s="49"/>
      <c r="BJ44" s="48"/>
      <c r="BK44" s="49"/>
      <c r="BL44" s="48"/>
    </row>
    <row r="45" spans="1:64" ht="15">
      <c r="A45" s="64" t="s">
        <v>249</v>
      </c>
      <c r="B45" s="64" t="s">
        <v>292</v>
      </c>
      <c r="C45" s="65"/>
      <c r="D45" s="66"/>
      <c r="E45" s="67"/>
      <c r="F45" s="68"/>
      <c r="G45" s="65"/>
      <c r="H45" s="69"/>
      <c r="I45" s="70"/>
      <c r="J45" s="70"/>
      <c r="K45" s="34" t="s">
        <v>65</v>
      </c>
      <c r="L45" s="77">
        <v>148</v>
      </c>
      <c r="M45" s="77"/>
      <c r="N45" s="72"/>
      <c r="O45" s="79" t="s">
        <v>418</v>
      </c>
      <c r="P45" s="81">
        <v>43546.51865740741</v>
      </c>
      <c r="Q45" s="79" t="s">
        <v>451</v>
      </c>
      <c r="R45" s="82" t="s">
        <v>610</v>
      </c>
      <c r="S45" s="79" t="s">
        <v>677</v>
      </c>
      <c r="T45" s="79"/>
      <c r="U45" s="79"/>
      <c r="V45" s="82" t="s">
        <v>781</v>
      </c>
      <c r="W45" s="81">
        <v>43546.51865740741</v>
      </c>
      <c r="X45" s="82" t="s">
        <v>878</v>
      </c>
      <c r="Y45" s="79"/>
      <c r="Z45" s="79"/>
      <c r="AA45" s="85" t="s">
        <v>1101</v>
      </c>
      <c r="AB45" s="79"/>
      <c r="AC45" s="79" t="b">
        <v>0</v>
      </c>
      <c r="AD45" s="79">
        <v>0</v>
      </c>
      <c r="AE45" s="85" t="s">
        <v>1289</v>
      </c>
      <c r="AF45" s="79" t="b">
        <v>0</v>
      </c>
      <c r="AG45" s="79" t="s">
        <v>1302</v>
      </c>
      <c r="AH45" s="79"/>
      <c r="AI45" s="85" t="s">
        <v>1289</v>
      </c>
      <c r="AJ45" s="79" t="b">
        <v>0</v>
      </c>
      <c r="AK45" s="79">
        <v>3</v>
      </c>
      <c r="AL45" s="85" t="s">
        <v>1217</v>
      </c>
      <c r="AM45" s="79" t="s">
        <v>1304</v>
      </c>
      <c r="AN45" s="79" t="b">
        <v>0</v>
      </c>
      <c r="AO45" s="85" t="s">
        <v>1217</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1</v>
      </c>
      <c r="BD45" s="48"/>
      <c r="BE45" s="49"/>
      <c r="BF45" s="48"/>
      <c r="BG45" s="49"/>
      <c r="BH45" s="48"/>
      <c r="BI45" s="49"/>
      <c r="BJ45" s="48"/>
      <c r="BK45" s="49"/>
      <c r="BL45" s="48"/>
    </row>
    <row r="46" spans="1:64" ht="15">
      <c r="A46" s="64" t="s">
        <v>250</v>
      </c>
      <c r="B46" s="64" t="s">
        <v>292</v>
      </c>
      <c r="C46" s="65"/>
      <c r="D46" s="66"/>
      <c r="E46" s="67"/>
      <c r="F46" s="68"/>
      <c r="G46" s="65"/>
      <c r="H46" s="69"/>
      <c r="I46" s="70"/>
      <c r="J46" s="70"/>
      <c r="K46" s="34" t="s">
        <v>65</v>
      </c>
      <c r="L46" s="77">
        <v>151</v>
      </c>
      <c r="M46" s="77"/>
      <c r="N46" s="72"/>
      <c r="O46" s="79" t="s">
        <v>417</v>
      </c>
      <c r="P46" s="81">
        <v>43550.30391203704</v>
      </c>
      <c r="Q46" s="79" t="s">
        <v>420</v>
      </c>
      <c r="R46" s="79"/>
      <c r="S46" s="79"/>
      <c r="T46" s="79"/>
      <c r="U46" s="79"/>
      <c r="V46" s="82" t="s">
        <v>750</v>
      </c>
      <c r="W46" s="81">
        <v>43550.30391203704</v>
      </c>
      <c r="X46" s="82" t="s">
        <v>879</v>
      </c>
      <c r="Y46" s="79"/>
      <c r="Z46" s="79"/>
      <c r="AA46" s="85" t="s">
        <v>1102</v>
      </c>
      <c r="AB46" s="79"/>
      <c r="AC46" s="79" t="b">
        <v>0</v>
      </c>
      <c r="AD46" s="79">
        <v>0</v>
      </c>
      <c r="AE46" s="85" t="s">
        <v>1288</v>
      </c>
      <c r="AF46" s="79" t="b">
        <v>0</v>
      </c>
      <c r="AG46" s="79" t="s">
        <v>1301</v>
      </c>
      <c r="AH46" s="79"/>
      <c r="AI46" s="85" t="s">
        <v>1289</v>
      </c>
      <c r="AJ46" s="79" t="b">
        <v>0</v>
      </c>
      <c r="AK46" s="79">
        <v>0</v>
      </c>
      <c r="AL46" s="85" t="s">
        <v>1289</v>
      </c>
      <c r="AM46" s="79" t="s">
        <v>1308</v>
      </c>
      <c r="AN46" s="79" t="b">
        <v>0</v>
      </c>
      <c r="AO46" s="85" t="s">
        <v>1102</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1</v>
      </c>
      <c r="BK46" s="49">
        <v>100</v>
      </c>
      <c r="BL46" s="48">
        <v>1</v>
      </c>
    </row>
    <row r="47" spans="1:64" ht="15">
      <c r="A47" s="64" t="s">
        <v>251</v>
      </c>
      <c r="B47" s="64" t="s">
        <v>292</v>
      </c>
      <c r="C47" s="65"/>
      <c r="D47" s="66"/>
      <c r="E47" s="67"/>
      <c r="F47" s="68"/>
      <c r="G47" s="65"/>
      <c r="H47" s="69"/>
      <c r="I47" s="70"/>
      <c r="J47" s="70"/>
      <c r="K47" s="34" t="s">
        <v>65</v>
      </c>
      <c r="L47" s="77">
        <v>152</v>
      </c>
      <c r="M47" s="77"/>
      <c r="N47" s="72"/>
      <c r="O47" s="79" t="s">
        <v>418</v>
      </c>
      <c r="P47" s="81">
        <v>43553.63741898148</v>
      </c>
      <c r="Q47" s="79" t="s">
        <v>452</v>
      </c>
      <c r="R47" s="82" t="s">
        <v>611</v>
      </c>
      <c r="S47" s="79" t="s">
        <v>671</v>
      </c>
      <c r="T47" s="79"/>
      <c r="U47" s="79"/>
      <c r="V47" s="82" t="s">
        <v>782</v>
      </c>
      <c r="W47" s="81">
        <v>43553.63741898148</v>
      </c>
      <c r="X47" s="82" t="s">
        <v>880</v>
      </c>
      <c r="Y47" s="79"/>
      <c r="Z47" s="79"/>
      <c r="AA47" s="85" t="s">
        <v>1103</v>
      </c>
      <c r="AB47" s="79"/>
      <c r="AC47" s="79" t="b">
        <v>0</v>
      </c>
      <c r="AD47" s="79">
        <v>0</v>
      </c>
      <c r="AE47" s="85" t="s">
        <v>1289</v>
      </c>
      <c r="AF47" s="79" t="b">
        <v>0</v>
      </c>
      <c r="AG47" s="79" t="s">
        <v>1302</v>
      </c>
      <c r="AH47" s="79"/>
      <c r="AI47" s="85" t="s">
        <v>1289</v>
      </c>
      <c r="AJ47" s="79" t="b">
        <v>0</v>
      </c>
      <c r="AK47" s="79">
        <v>2</v>
      </c>
      <c r="AL47" s="85" t="s">
        <v>1261</v>
      </c>
      <c r="AM47" s="79" t="s">
        <v>1304</v>
      </c>
      <c r="AN47" s="79" t="b">
        <v>0</v>
      </c>
      <c r="AO47" s="85" t="s">
        <v>1261</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1</v>
      </c>
      <c r="BD47" s="48"/>
      <c r="BE47" s="49"/>
      <c r="BF47" s="48"/>
      <c r="BG47" s="49"/>
      <c r="BH47" s="48"/>
      <c r="BI47" s="49"/>
      <c r="BJ47" s="48"/>
      <c r="BK47" s="49"/>
      <c r="BL47" s="48"/>
    </row>
    <row r="48" spans="1:64" ht="15">
      <c r="A48" s="64" t="s">
        <v>252</v>
      </c>
      <c r="B48" s="64" t="s">
        <v>374</v>
      </c>
      <c r="C48" s="65"/>
      <c r="D48" s="66"/>
      <c r="E48" s="67"/>
      <c r="F48" s="68"/>
      <c r="G48" s="65"/>
      <c r="H48" s="69"/>
      <c r="I48" s="70"/>
      <c r="J48" s="70"/>
      <c r="K48" s="34" t="s">
        <v>65</v>
      </c>
      <c r="L48" s="77">
        <v>154</v>
      </c>
      <c r="M48" s="77"/>
      <c r="N48" s="72"/>
      <c r="O48" s="79" t="s">
        <v>418</v>
      </c>
      <c r="P48" s="81">
        <v>43553.82083333333</v>
      </c>
      <c r="Q48" s="79" t="s">
        <v>453</v>
      </c>
      <c r="R48" s="79"/>
      <c r="S48" s="79"/>
      <c r="T48" s="79"/>
      <c r="U48" s="79"/>
      <c r="V48" s="82" t="s">
        <v>783</v>
      </c>
      <c r="W48" s="81">
        <v>43553.82083333333</v>
      </c>
      <c r="X48" s="82" t="s">
        <v>881</v>
      </c>
      <c r="Y48" s="79"/>
      <c r="Z48" s="79"/>
      <c r="AA48" s="85" t="s">
        <v>1104</v>
      </c>
      <c r="AB48" s="85" t="s">
        <v>1284</v>
      </c>
      <c r="AC48" s="79" t="b">
        <v>0</v>
      </c>
      <c r="AD48" s="79">
        <v>0</v>
      </c>
      <c r="AE48" s="85" t="s">
        <v>1295</v>
      </c>
      <c r="AF48" s="79" t="b">
        <v>0</v>
      </c>
      <c r="AG48" s="79" t="s">
        <v>1302</v>
      </c>
      <c r="AH48" s="79"/>
      <c r="AI48" s="85" t="s">
        <v>1289</v>
      </c>
      <c r="AJ48" s="79" t="b">
        <v>0</v>
      </c>
      <c r="AK48" s="79">
        <v>0</v>
      </c>
      <c r="AL48" s="85" t="s">
        <v>1289</v>
      </c>
      <c r="AM48" s="79" t="s">
        <v>1305</v>
      </c>
      <c r="AN48" s="79" t="b">
        <v>0</v>
      </c>
      <c r="AO48" s="85" t="s">
        <v>1284</v>
      </c>
      <c r="AP48" s="79" t="s">
        <v>176</v>
      </c>
      <c r="AQ48" s="79">
        <v>0</v>
      </c>
      <c r="AR48" s="79">
        <v>0</v>
      </c>
      <c r="AS48" s="79" t="s">
        <v>1323</v>
      </c>
      <c r="AT48" s="79" t="s">
        <v>1327</v>
      </c>
      <c r="AU48" s="79" t="s">
        <v>1331</v>
      </c>
      <c r="AV48" s="79" t="s">
        <v>1327</v>
      </c>
      <c r="AW48" s="79" t="s">
        <v>1336</v>
      </c>
      <c r="AX48" s="79" t="s">
        <v>1327</v>
      </c>
      <c r="AY48" s="79" t="s">
        <v>1339</v>
      </c>
      <c r="AZ48" s="82" t="s">
        <v>1343</v>
      </c>
      <c r="BA48">
        <v>1</v>
      </c>
      <c r="BB48" s="78" t="str">
        <f>REPLACE(INDEX(GroupVertices[Group],MATCH(Edges24[[#This Row],[Vertex 1]],GroupVertices[Vertex],0)),1,1,"")</f>
        <v>10</v>
      </c>
      <c r="BC48" s="78" t="str">
        <f>REPLACE(INDEX(GroupVertices[Group],MATCH(Edges24[[#This Row],[Vertex 2]],GroupVertices[Vertex],0)),1,1,"")</f>
        <v>10</v>
      </c>
      <c r="BD48" s="48"/>
      <c r="BE48" s="49"/>
      <c r="BF48" s="48"/>
      <c r="BG48" s="49"/>
      <c r="BH48" s="48"/>
      <c r="BI48" s="49"/>
      <c r="BJ48" s="48"/>
      <c r="BK48" s="49"/>
      <c r="BL48" s="48"/>
    </row>
    <row r="49" spans="1:64" ht="15">
      <c r="A49" s="64" t="s">
        <v>253</v>
      </c>
      <c r="B49" s="64" t="s">
        <v>292</v>
      </c>
      <c r="C49" s="65"/>
      <c r="D49" s="66"/>
      <c r="E49" s="67"/>
      <c r="F49" s="68"/>
      <c r="G49" s="65"/>
      <c r="H49" s="69"/>
      <c r="I49" s="70"/>
      <c r="J49" s="70"/>
      <c r="K49" s="34" t="s">
        <v>65</v>
      </c>
      <c r="L49" s="77">
        <v>157</v>
      </c>
      <c r="M49" s="77"/>
      <c r="N49" s="72"/>
      <c r="O49" s="79" t="s">
        <v>418</v>
      </c>
      <c r="P49" s="81">
        <v>43555.16678240741</v>
      </c>
      <c r="Q49" s="79" t="s">
        <v>454</v>
      </c>
      <c r="R49" s="82" t="s">
        <v>612</v>
      </c>
      <c r="S49" s="79" t="s">
        <v>671</v>
      </c>
      <c r="T49" s="79"/>
      <c r="U49" s="79"/>
      <c r="V49" s="82" t="s">
        <v>784</v>
      </c>
      <c r="W49" s="81">
        <v>43555.16678240741</v>
      </c>
      <c r="X49" s="82" t="s">
        <v>882</v>
      </c>
      <c r="Y49" s="79"/>
      <c r="Z49" s="79"/>
      <c r="AA49" s="85" t="s">
        <v>1105</v>
      </c>
      <c r="AB49" s="79"/>
      <c r="AC49" s="79" t="b">
        <v>0</v>
      </c>
      <c r="AD49" s="79">
        <v>0</v>
      </c>
      <c r="AE49" s="85" t="s">
        <v>1289</v>
      </c>
      <c r="AF49" s="79" t="b">
        <v>0</v>
      </c>
      <c r="AG49" s="79" t="s">
        <v>1302</v>
      </c>
      <c r="AH49" s="79"/>
      <c r="AI49" s="85" t="s">
        <v>1289</v>
      </c>
      <c r="AJ49" s="79" t="b">
        <v>0</v>
      </c>
      <c r="AK49" s="79">
        <v>0</v>
      </c>
      <c r="AL49" s="85" t="s">
        <v>1289</v>
      </c>
      <c r="AM49" s="79" t="s">
        <v>1305</v>
      </c>
      <c r="AN49" s="79" t="b">
        <v>0</v>
      </c>
      <c r="AO49" s="85" t="s">
        <v>1105</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16</v>
      </c>
      <c r="BK49" s="49">
        <v>100</v>
      </c>
      <c r="BL49" s="48">
        <v>16</v>
      </c>
    </row>
    <row r="50" spans="1:64" ht="15">
      <c r="A50" s="64" t="s">
        <v>254</v>
      </c>
      <c r="B50" s="64" t="s">
        <v>292</v>
      </c>
      <c r="C50" s="65"/>
      <c r="D50" s="66"/>
      <c r="E50" s="67"/>
      <c r="F50" s="68"/>
      <c r="G50" s="65"/>
      <c r="H50" s="69"/>
      <c r="I50" s="70"/>
      <c r="J50" s="70"/>
      <c r="K50" s="34" t="s">
        <v>65</v>
      </c>
      <c r="L50" s="77">
        <v>158</v>
      </c>
      <c r="M50" s="77"/>
      <c r="N50" s="72"/>
      <c r="O50" s="79" t="s">
        <v>418</v>
      </c>
      <c r="P50" s="81">
        <v>43557.707916666666</v>
      </c>
      <c r="Q50" s="79" t="s">
        <v>452</v>
      </c>
      <c r="R50" s="82" t="s">
        <v>611</v>
      </c>
      <c r="S50" s="79" t="s">
        <v>671</v>
      </c>
      <c r="T50" s="79"/>
      <c r="U50" s="79"/>
      <c r="V50" s="82" t="s">
        <v>785</v>
      </c>
      <c r="W50" s="81">
        <v>43557.707916666666</v>
      </c>
      <c r="X50" s="82" t="s">
        <v>883</v>
      </c>
      <c r="Y50" s="79"/>
      <c r="Z50" s="79"/>
      <c r="AA50" s="85" t="s">
        <v>1106</v>
      </c>
      <c r="AB50" s="79"/>
      <c r="AC50" s="79" t="b">
        <v>0</v>
      </c>
      <c r="AD50" s="79">
        <v>0</v>
      </c>
      <c r="AE50" s="85" t="s">
        <v>1289</v>
      </c>
      <c r="AF50" s="79" t="b">
        <v>0</v>
      </c>
      <c r="AG50" s="79" t="s">
        <v>1302</v>
      </c>
      <c r="AH50" s="79"/>
      <c r="AI50" s="85" t="s">
        <v>1289</v>
      </c>
      <c r="AJ50" s="79" t="b">
        <v>0</v>
      </c>
      <c r="AK50" s="79">
        <v>3</v>
      </c>
      <c r="AL50" s="85" t="s">
        <v>1261</v>
      </c>
      <c r="AM50" s="79" t="s">
        <v>1304</v>
      </c>
      <c r="AN50" s="79" t="b">
        <v>0</v>
      </c>
      <c r="AO50" s="85" t="s">
        <v>1261</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1</v>
      </c>
      <c r="BD50" s="48"/>
      <c r="BE50" s="49"/>
      <c r="BF50" s="48"/>
      <c r="BG50" s="49"/>
      <c r="BH50" s="48"/>
      <c r="BI50" s="49"/>
      <c r="BJ50" s="48"/>
      <c r="BK50" s="49"/>
      <c r="BL50" s="48"/>
    </row>
    <row r="51" spans="1:64" ht="15">
      <c r="A51" s="64" t="s">
        <v>255</v>
      </c>
      <c r="B51" s="64" t="s">
        <v>376</v>
      </c>
      <c r="C51" s="65"/>
      <c r="D51" s="66"/>
      <c r="E51" s="67"/>
      <c r="F51" s="68"/>
      <c r="G51" s="65"/>
      <c r="H51" s="69"/>
      <c r="I51" s="70"/>
      <c r="J51" s="70"/>
      <c r="K51" s="34" t="s">
        <v>65</v>
      </c>
      <c r="L51" s="77">
        <v>160</v>
      </c>
      <c r="M51" s="77"/>
      <c r="N51" s="72"/>
      <c r="O51" s="79" t="s">
        <v>418</v>
      </c>
      <c r="P51" s="81">
        <v>43557.95491898148</v>
      </c>
      <c r="Q51" s="79" t="s">
        <v>455</v>
      </c>
      <c r="R51" s="82" t="s">
        <v>613</v>
      </c>
      <c r="S51" s="79" t="s">
        <v>678</v>
      </c>
      <c r="T51" s="79" t="s">
        <v>710</v>
      </c>
      <c r="U51" s="79"/>
      <c r="V51" s="82" t="s">
        <v>786</v>
      </c>
      <c r="W51" s="81">
        <v>43557.95491898148</v>
      </c>
      <c r="X51" s="82" t="s">
        <v>884</v>
      </c>
      <c r="Y51" s="79"/>
      <c r="Z51" s="79"/>
      <c r="AA51" s="85" t="s">
        <v>1107</v>
      </c>
      <c r="AB51" s="79"/>
      <c r="AC51" s="79" t="b">
        <v>0</v>
      </c>
      <c r="AD51" s="79">
        <v>0</v>
      </c>
      <c r="AE51" s="85" t="s">
        <v>1289</v>
      </c>
      <c r="AF51" s="79" t="b">
        <v>0</v>
      </c>
      <c r="AG51" s="79" t="s">
        <v>1302</v>
      </c>
      <c r="AH51" s="79"/>
      <c r="AI51" s="85" t="s">
        <v>1289</v>
      </c>
      <c r="AJ51" s="79" t="b">
        <v>0</v>
      </c>
      <c r="AK51" s="79">
        <v>2</v>
      </c>
      <c r="AL51" s="85" t="s">
        <v>1289</v>
      </c>
      <c r="AM51" s="79" t="s">
        <v>1309</v>
      </c>
      <c r="AN51" s="79" t="b">
        <v>0</v>
      </c>
      <c r="AO51" s="85" t="s">
        <v>1107</v>
      </c>
      <c r="AP51" s="79" t="s">
        <v>176</v>
      </c>
      <c r="AQ51" s="79">
        <v>0</v>
      </c>
      <c r="AR51" s="79">
        <v>0</v>
      </c>
      <c r="AS51" s="79"/>
      <c r="AT51" s="79"/>
      <c r="AU51" s="79"/>
      <c r="AV51" s="79"/>
      <c r="AW51" s="79"/>
      <c r="AX51" s="79"/>
      <c r="AY51" s="79"/>
      <c r="AZ51" s="79"/>
      <c r="BA51">
        <v>1</v>
      </c>
      <c r="BB51" s="78" t="str">
        <f>REPLACE(INDEX(GroupVertices[Group],MATCH(Edges24[[#This Row],[Vertex 1]],GroupVertices[Vertex],0)),1,1,"")</f>
        <v>9</v>
      </c>
      <c r="BC51" s="78" t="str">
        <f>REPLACE(INDEX(GroupVertices[Group],MATCH(Edges24[[#This Row],[Vertex 2]],GroupVertices[Vertex],0)),1,1,"")</f>
        <v>9</v>
      </c>
      <c r="BD51" s="48"/>
      <c r="BE51" s="49"/>
      <c r="BF51" s="48"/>
      <c r="BG51" s="49"/>
      <c r="BH51" s="48"/>
      <c r="BI51" s="49"/>
      <c r="BJ51" s="48"/>
      <c r="BK51" s="49"/>
      <c r="BL51" s="48"/>
    </row>
    <row r="52" spans="1:64" ht="15">
      <c r="A52" s="64" t="s">
        <v>256</v>
      </c>
      <c r="B52" s="64" t="s">
        <v>255</v>
      </c>
      <c r="C52" s="65"/>
      <c r="D52" s="66"/>
      <c r="E52" s="67"/>
      <c r="F52" s="68"/>
      <c r="G52" s="65"/>
      <c r="H52" s="69"/>
      <c r="I52" s="70"/>
      <c r="J52" s="70"/>
      <c r="K52" s="34" t="s">
        <v>65</v>
      </c>
      <c r="L52" s="77">
        <v>163</v>
      </c>
      <c r="M52" s="77"/>
      <c r="N52" s="72"/>
      <c r="O52" s="79" t="s">
        <v>418</v>
      </c>
      <c r="P52" s="81">
        <v>43557.97724537037</v>
      </c>
      <c r="Q52" s="79" t="s">
        <v>456</v>
      </c>
      <c r="R52" s="79"/>
      <c r="S52" s="79"/>
      <c r="T52" s="79" t="s">
        <v>710</v>
      </c>
      <c r="U52" s="79"/>
      <c r="V52" s="82" t="s">
        <v>787</v>
      </c>
      <c r="W52" s="81">
        <v>43557.97724537037</v>
      </c>
      <c r="X52" s="82" t="s">
        <v>885</v>
      </c>
      <c r="Y52" s="79"/>
      <c r="Z52" s="79"/>
      <c r="AA52" s="85" t="s">
        <v>1108</v>
      </c>
      <c r="AB52" s="79"/>
      <c r="AC52" s="79" t="b">
        <v>0</v>
      </c>
      <c r="AD52" s="79">
        <v>0</v>
      </c>
      <c r="AE52" s="85" t="s">
        <v>1289</v>
      </c>
      <c r="AF52" s="79" t="b">
        <v>0</v>
      </c>
      <c r="AG52" s="79" t="s">
        <v>1302</v>
      </c>
      <c r="AH52" s="79"/>
      <c r="AI52" s="85" t="s">
        <v>1289</v>
      </c>
      <c r="AJ52" s="79" t="b">
        <v>0</v>
      </c>
      <c r="AK52" s="79">
        <v>2</v>
      </c>
      <c r="AL52" s="85" t="s">
        <v>1107</v>
      </c>
      <c r="AM52" s="79" t="s">
        <v>1305</v>
      </c>
      <c r="AN52" s="79" t="b">
        <v>0</v>
      </c>
      <c r="AO52" s="85" t="s">
        <v>1107</v>
      </c>
      <c r="AP52" s="79" t="s">
        <v>176</v>
      </c>
      <c r="AQ52" s="79">
        <v>0</v>
      </c>
      <c r="AR52" s="79">
        <v>0</v>
      </c>
      <c r="AS52" s="79"/>
      <c r="AT52" s="79"/>
      <c r="AU52" s="79"/>
      <c r="AV52" s="79"/>
      <c r="AW52" s="79"/>
      <c r="AX52" s="79"/>
      <c r="AY52" s="79"/>
      <c r="AZ52" s="79"/>
      <c r="BA52">
        <v>1</v>
      </c>
      <c r="BB52" s="78" t="str">
        <f>REPLACE(INDEX(GroupVertices[Group],MATCH(Edges24[[#This Row],[Vertex 1]],GroupVertices[Vertex],0)),1,1,"")</f>
        <v>9</v>
      </c>
      <c r="BC52" s="78" t="str">
        <f>REPLACE(INDEX(GroupVertices[Group],MATCH(Edges24[[#This Row],[Vertex 2]],GroupVertices[Vertex],0)),1,1,"")</f>
        <v>9</v>
      </c>
      <c r="BD52" s="48">
        <v>3</v>
      </c>
      <c r="BE52" s="49">
        <v>12</v>
      </c>
      <c r="BF52" s="48">
        <v>0</v>
      </c>
      <c r="BG52" s="49">
        <v>0</v>
      </c>
      <c r="BH52" s="48">
        <v>0</v>
      </c>
      <c r="BI52" s="49">
        <v>0</v>
      </c>
      <c r="BJ52" s="48">
        <v>22</v>
      </c>
      <c r="BK52" s="49">
        <v>88</v>
      </c>
      <c r="BL52" s="48">
        <v>25</v>
      </c>
    </row>
    <row r="53" spans="1:64" ht="15">
      <c r="A53" s="64" t="s">
        <v>257</v>
      </c>
      <c r="B53" s="64" t="s">
        <v>255</v>
      </c>
      <c r="C53" s="65"/>
      <c r="D53" s="66"/>
      <c r="E53" s="67"/>
      <c r="F53" s="68"/>
      <c r="G53" s="65"/>
      <c r="H53" s="69"/>
      <c r="I53" s="70"/>
      <c r="J53" s="70"/>
      <c r="K53" s="34" t="s">
        <v>65</v>
      </c>
      <c r="L53" s="77">
        <v>165</v>
      </c>
      <c r="M53" s="77"/>
      <c r="N53" s="72"/>
      <c r="O53" s="79" t="s">
        <v>418</v>
      </c>
      <c r="P53" s="81">
        <v>43557.99012731481</v>
      </c>
      <c r="Q53" s="79" t="s">
        <v>456</v>
      </c>
      <c r="R53" s="79"/>
      <c r="S53" s="79"/>
      <c r="T53" s="79" t="s">
        <v>710</v>
      </c>
      <c r="U53" s="79"/>
      <c r="V53" s="82" t="s">
        <v>788</v>
      </c>
      <c r="W53" s="81">
        <v>43557.99012731481</v>
      </c>
      <c r="X53" s="82" t="s">
        <v>886</v>
      </c>
      <c r="Y53" s="79"/>
      <c r="Z53" s="79"/>
      <c r="AA53" s="85" t="s">
        <v>1109</v>
      </c>
      <c r="AB53" s="79"/>
      <c r="AC53" s="79" t="b">
        <v>0</v>
      </c>
      <c r="AD53" s="79">
        <v>0</v>
      </c>
      <c r="AE53" s="85" t="s">
        <v>1289</v>
      </c>
      <c r="AF53" s="79" t="b">
        <v>0</v>
      </c>
      <c r="AG53" s="79" t="s">
        <v>1302</v>
      </c>
      <c r="AH53" s="79"/>
      <c r="AI53" s="85" t="s">
        <v>1289</v>
      </c>
      <c r="AJ53" s="79" t="b">
        <v>0</v>
      </c>
      <c r="AK53" s="79">
        <v>2</v>
      </c>
      <c r="AL53" s="85" t="s">
        <v>1107</v>
      </c>
      <c r="AM53" s="79" t="s">
        <v>1305</v>
      </c>
      <c r="AN53" s="79" t="b">
        <v>0</v>
      </c>
      <c r="AO53" s="85" t="s">
        <v>1107</v>
      </c>
      <c r="AP53" s="79" t="s">
        <v>176</v>
      </c>
      <c r="AQ53" s="79">
        <v>0</v>
      </c>
      <c r="AR53" s="79">
        <v>0</v>
      </c>
      <c r="AS53" s="79"/>
      <c r="AT53" s="79"/>
      <c r="AU53" s="79"/>
      <c r="AV53" s="79"/>
      <c r="AW53" s="79"/>
      <c r="AX53" s="79"/>
      <c r="AY53" s="79"/>
      <c r="AZ53" s="79"/>
      <c r="BA53">
        <v>1</v>
      </c>
      <c r="BB53" s="78" t="str">
        <f>REPLACE(INDEX(GroupVertices[Group],MATCH(Edges24[[#This Row],[Vertex 1]],GroupVertices[Vertex],0)),1,1,"")</f>
        <v>9</v>
      </c>
      <c r="BC53" s="78" t="str">
        <f>REPLACE(INDEX(GroupVertices[Group],MATCH(Edges24[[#This Row],[Vertex 2]],GroupVertices[Vertex],0)),1,1,"")</f>
        <v>9</v>
      </c>
      <c r="BD53" s="48">
        <v>3</v>
      </c>
      <c r="BE53" s="49">
        <v>12</v>
      </c>
      <c r="BF53" s="48">
        <v>0</v>
      </c>
      <c r="BG53" s="49">
        <v>0</v>
      </c>
      <c r="BH53" s="48">
        <v>0</v>
      </c>
      <c r="BI53" s="49">
        <v>0</v>
      </c>
      <c r="BJ53" s="48">
        <v>22</v>
      </c>
      <c r="BK53" s="49">
        <v>88</v>
      </c>
      <c r="BL53" s="48">
        <v>25</v>
      </c>
    </row>
    <row r="54" spans="1:64" ht="15">
      <c r="A54" s="64" t="s">
        <v>258</v>
      </c>
      <c r="B54" s="64" t="s">
        <v>292</v>
      </c>
      <c r="C54" s="65"/>
      <c r="D54" s="66"/>
      <c r="E54" s="67"/>
      <c r="F54" s="68"/>
      <c r="G54" s="65"/>
      <c r="H54" s="69"/>
      <c r="I54" s="70"/>
      <c r="J54" s="70"/>
      <c r="K54" s="34" t="s">
        <v>65</v>
      </c>
      <c r="L54" s="77">
        <v>166</v>
      </c>
      <c r="M54" s="77"/>
      <c r="N54" s="72"/>
      <c r="O54" s="79" t="s">
        <v>417</v>
      </c>
      <c r="P54" s="81">
        <v>43559.3843287037</v>
      </c>
      <c r="Q54" s="79" t="s">
        <v>420</v>
      </c>
      <c r="R54" s="79"/>
      <c r="S54" s="79"/>
      <c r="T54" s="79"/>
      <c r="U54" s="79"/>
      <c r="V54" s="82" t="s">
        <v>789</v>
      </c>
      <c r="W54" s="81">
        <v>43559.3843287037</v>
      </c>
      <c r="X54" s="82" t="s">
        <v>887</v>
      </c>
      <c r="Y54" s="79"/>
      <c r="Z54" s="79"/>
      <c r="AA54" s="85" t="s">
        <v>1110</v>
      </c>
      <c r="AB54" s="79"/>
      <c r="AC54" s="79" t="b">
        <v>0</v>
      </c>
      <c r="AD54" s="79">
        <v>0</v>
      </c>
      <c r="AE54" s="85" t="s">
        <v>1288</v>
      </c>
      <c r="AF54" s="79" t="b">
        <v>0</v>
      </c>
      <c r="AG54" s="79" t="s">
        <v>1301</v>
      </c>
      <c r="AH54" s="79"/>
      <c r="AI54" s="85" t="s">
        <v>1289</v>
      </c>
      <c r="AJ54" s="79" t="b">
        <v>0</v>
      </c>
      <c r="AK54" s="79">
        <v>0</v>
      </c>
      <c r="AL54" s="85" t="s">
        <v>1289</v>
      </c>
      <c r="AM54" s="79" t="s">
        <v>1304</v>
      </c>
      <c r="AN54" s="79" t="b">
        <v>0</v>
      </c>
      <c r="AO54" s="85" t="s">
        <v>1110</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1</v>
      </c>
      <c r="BK54" s="49">
        <v>100</v>
      </c>
      <c r="BL54" s="48">
        <v>1</v>
      </c>
    </row>
    <row r="55" spans="1:64" ht="15">
      <c r="A55" s="64" t="s">
        <v>259</v>
      </c>
      <c r="B55" s="64" t="s">
        <v>379</v>
      </c>
      <c r="C55" s="65"/>
      <c r="D55" s="66"/>
      <c r="E55" s="67"/>
      <c r="F55" s="68"/>
      <c r="G55" s="65"/>
      <c r="H55" s="69"/>
      <c r="I55" s="70"/>
      <c r="J55" s="70"/>
      <c r="K55" s="34" t="s">
        <v>65</v>
      </c>
      <c r="L55" s="77">
        <v>167</v>
      </c>
      <c r="M55" s="77"/>
      <c r="N55" s="72"/>
      <c r="O55" s="79" t="s">
        <v>418</v>
      </c>
      <c r="P55" s="81">
        <v>43559.88644675926</v>
      </c>
      <c r="Q55" s="79" t="s">
        <v>457</v>
      </c>
      <c r="R55" s="79"/>
      <c r="S55" s="79"/>
      <c r="T55" s="79" t="s">
        <v>711</v>
      </c>
      <c r="U55" s="82" t="s">
        <v>732</v>
      </c>
      <c r="V55" s="82" t="s">
        <v>732</v>
      </c>
      <c r="W55" s="81">
        <v>43559.88644675926</v>
      </c>
      <c r="X55" s="82" t="s">
        <v>888</v>
      </c>
      <c r="Y55" s="79"/>
      <c r="Z55" s="79"/>
      <c r="AA55" s="85" t="s">
        <v>1111</v>
      </c>
      <c r="AB55" s="79"/>
      <c r="AC55" s="79" t="b">
        <v>0</v>
      </c>
      <c r="AD55" s="79">
        <v>0</v>
      </c>
      <c r="AE55" s="85" t="s">
        <v>1289</v>
      </c>
      <c r="AF55" s="79" t="b">
        <v>0</v>
      </c>
      <c r="AG55" s="79" t="s">
        <v>1302</v>
      </c>
      <c r="AH55" s="79"/>
      <c r="AI55" s="85" t="s">
        <v>1289</v>
      </c>
      <c r="AJ55" s="79" t="b">
        <v>0</v>
      </c>
      <c r="AK55" s="79">
        <v>1</v>
      </c>
      <c r="AL55" s="85" t="s">
        <v>1165</v>
      </c>
      <c r="AM55" s="79" t="s">
        <v>1304</v>
      </c>
      <c r="AN55" s="79" t="b">
        <v>0</v>
      </c>
      <c r="AO55" s="85" t="s">
        <v>1165</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11</v>
      </c>
      <c r="BK55" s="49">
        <v>100</v>
      </c>
      <c r="BL55" s="48">
        <v>11</v>
      </c>
    </row>
    <row r="56" spans="1:64" ht="15">
      <c r="A56" s="64" t="s">
        <v>260</v>
      </c>
      <c r="B56" s="64" t="s">
        <v>292</v>
      </c>
      <c r="C56" s="65"/>
      <c r="D56" s="66"/>
      <c r="E56" s="67"/>
      <c r="F56" s="68"/>
      <c r="G56" s="65"/>
      <c r="H56" s="69"/>
      <c r="I56" s="70"/>
      <c r="J56" s="70"/>
      <c r="K56" s="34" t="s">
        <v>65</v>
      </c>
      <c r="L56" s="77">
        <v>169</v>
      </c>
      <c r="M56" s="77"/>
      <c r="N56" s="72"/>
      <c r="O56" s="79" t="s">
        <v>418</v>
      </c>
      <c r="P56" s="81">
        <v>43560.87535879629</v>
      </c>
      <c r="Q56" s="79" t="s">
        <v>458</v>
      </c>
      <c r="R56" s="82" t="s">
        <v>614</v>
      </c>
      <c r="S56" s="79" t="s">
        <v>679</v>
      </c>
      <c r="T56" s="79" t="s">
        <v>260</v>
      </c>
      <c r="U56" s="82" t="s">
        <v>733</v>
      </c>
      <c r="V56" s="82" t="s">
        <v>733</v>
      </c>
      <c r="W56" s="81">
        <v>43560.87535879629</v>
      </c>
      <c r="X56" s="82" t="s">
        <v>889</v>
      </c>
      <c r="Y56" s="79"/>
      <c r="Z56" s="79"/>
      <c r="AA56" s="85" t="s">
        <v>1112</v>
      </c>
      <c r="AB56" s="79"/>
      <c r="AC56" s="79" t="b">
        <v>0</v>
      </c>
      <c r="AD56" s="79">
        <v>2</v>
      </c>
      <c r="AE56" s="85" t="s">
        <v>1289</v>
      </c>
      <c r="AF56" s="79" t="b">
        <v>0</v>
      </c>
      <c r="AG56" s="79" t="s">
        <v>1302</v>
      </c>
      <c r="AH56" s="79"/>
      <c r="AI56" s="85" t="s">
        <v>1289</v>
      </c>
      <c r="AJ56" s="79" t="b">
        <v>0</v>
      </c>
      <c r="AK56" s="79">
        <v>0</v>
      </c>
      <c r="AL56" s="85" t="s">
        <v>1289</v>
      </c>
      <c r="AM56" s="79" t="s">
        <v>1312</v>
      </c>
      <c r="AN56" s="79" t="b">
        <v>0</v>
      </c>
      <c r="AO56" s="85" t="s">
        <v>1112</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2</v>
      </c>
      <c r="BE56" s="49">
        <v>5.128205128205129</v>
      </c>
      <c r="BF56" s="48">
        <v>0</v>
      </c>
      <c r="BG56" s="49">
        <v>0</v>
      </c>
      <c r="BH56" s="48">
        <v>0</v>
      </c>
      <c r="BI56" s="49">
        <v>0</v>
      </c>
      <c r="BJ56" s="48">
        <v>37</v>
      </c>
      <c r="BK56" s="49">
        <v>94.87179487179488</v>
      </c>
      <c r="BL56" s="48">
        <v>39</v>
      </c>
    </row>
    <row r="57" spans="1:64" ht="15">
      <c r="A57" s="64" t="s">
        <v>261</v>
      </c>
      <c r="B57" s="64" t="s">
        <v>380</v>
      </c>
      <c r="C57" s="65"/>
      <c r="D57" s="66"/>
      <c r="E57" s="67"/>
      <c r="F57" s="68"/>
      <c r="G57" s="65"/>
      <c r="H57" s="69"/>
      <c r="I57" s="70"/>
      <c r="J57" s="70"/>
      <c r="K57" s="34" t="s">
        <v>65</v>
      </c>
      <c r="L57" s="77">
        <v>170</v>
      </c>
      <c r="M57" s="77"/>
      <c r="N57" s="72"/>
      <c r="O57" s="79" t="s">
        <v>418</v>
      </c>
      <c r="P57" s="81">
        <v>43565.44440972222</v>
      </c>
      <c r="Q57" s="79" t="s">
        <v>459</v>
      </c>
      <c r="R57" s="79"/>
      <c r="S57" s="79"/>
      <c r="T57" s="79"/>
      <c r="U57" s="79"/>
      <c r="V57" s="82" t="s">
        <v>790</v>
      </c>
      <c r="W57" s="81">
        <v>43565.44440972222</v>
      </c>
      <c r="X57" s="82" t="s">
        <v>890</v>
      </c>
      <c r="Y57" s="79"/>
      <c r="Z57" s="79"/>
      <c r="AA57" s="85" t="s">
        <v>1113</v>
      </c>
      <c r="AB57" s="79"/>
      <c r="AC57" s="79" t="b">
        <v>0</v>
      </c>
      <c r="AD57" s="79">
        <v>0</v>
      </c>
      <c r="AE57" s="85" t="s">
        <v>1289</v>
      </c>
      <c r="AF57" s="79" t="b">
        <v>0</v>
      </c>
      <c r="AG57" s="79" t="s">
        <v>1302</v>
      </c>
      <c r="AH57" s="79"/>
      <c r="AI57" s="85" t="s">
        <v>1289</v>
      </c>
      <c r="AJ57" s="79" t="b">
        <v>0</v>
      </c>
      <c r="AK57" s="79">
        <v>1</v>
      </c>
      <c r="AL57" s="85" t="s">
        <v>1128</v>
      </c>
      <c r="AM57" s="79" t="s">
        <v>1307</v>
      </c>
      <c r="AN57" s="79" t="b">
        <v>0</v>
      </c>
      <c r="AO57" s="85" t="s">
        <v>1128</v>
      </c>
      <c r="AP57" s="79" t="s">
        <v>176</v>
      </c>
      <c r="AQ57" s="79">
        <v>0</v>
      </c>
      <c r="AR57" s="79">
        <v>0</v>
      </c>
      <c r="AS57" s="79"/>
      <c r="AT57" s="79"/>
      <c r="AU57" s="79"/>
      <c r="AV57" s="79"/>
      <c r="AW57" s="79"/>
      <c r="AX57" s="79"/>
      <c r="AY57" s="79"/>
      <c r="AZ57" s="79"/>
      <c r="BA57">
        <v>1</v>
      </c>
      <c r="BB57" s="78" t="str">
        <f>REPLACE(INDEX(GroupVertices[Group],MATCH(Edges24[[#This Row],[Vertex 1]],GroupVertices[Vertex],0)),1,1,"")</f>
        <v>3</v>
      </c>
      <c r="BC57" s="78" t="str">
        <f>REPLACE(INDEX(GroupVertices[Group],MATCH(Edges24[[#This Row],[Vertex 2]],GroupVertices[Vertex],0)),1,1,"")</f>
        <v>3</v>
      </c>
      <c r="BD57" s="48"/>
      <c r="BE57" s="49"/>
      <c r="BF57" s="48"/>
      <c r="BG57" s="49"/>
      <c r="BH57" s="48"/>
      <c r="BI57" s="49"/>
      <c r="BJ57" s="48"/>
      <c r="BK57" s="49"/>
      <c r="BL57" s="48"/>
    </row>
    <row r="58" spans="1:64" ht="15">
      <c r="A58" s="64" t="s">
        <v>262</v>
      </c>
      <c r="B58" s="64" t="s">
        <v>262</v>
      </c>
      <c r="C58" s="65"/>
      <c r="D58" s="66"/>
      <c r="E58" s="67"/>
      <c r="F58" s="68"/>
      <c r="G58" s="65"/>
      <c r="H58" s="69"/>
      <c r="I58" s="70"/>
      <c r="J58" s="70"/>
      <c r="K58" s="34" t="s">
        <v>65</v>
      </c>
      <c r="L58" s="77">
        <v>173</v>
      </c>
      <c r="M58" s="77"/>
      <c r="N58" s="72"/>
      <c r="O58" s="79" t="s">
        <v>176</v>
      </c>
      <c r="P58" s="81">
        <v>43565.34462962963</v>
      </c>
      <c r="Q58" s="79" t="s">
        <v>460</v>
      </c>
      <c r="R58" s="82" t="s">
        <v>615</v>
      </c>
      <c r="S58" s="79" t="s">
        <v>680</v>
      </c>
      <c r="T58" s="79"/>
      <c r="U58" s="79"/>
      <c r="V58" s="82" t="s">
        <v>791</v>
      </c>
      <c r="W58" s="81">
        <v>43565.34462962963</v>
      </c>
      <c r="X58" s="82" t="s">
        <v>891</v>
      </c>
      <c r="Y58" s="79"/>
      <c r="Z58" s="79"/>
      <c r="AA58" s="85" t="s">
        <v>1114</v>
      </c>
      <c r="AB58" s="79"/>
      <c r="AC58" s="79" t="b">
        <v>0</v>
      </c>
      <c r="AD58" s="79">
        <v>0</v>
      </c>
      <c r="AE58" s="85" t="s">
        <v>1289</v>
      </c>
      <c r="AF58" s="79" t="b">
        <v>0</v>
      </c>
      <c r="AG58" s="79" t="s">
        <v>1302</v>
      </c>
      <c r="AH58" s="79"/>
      <c r="AI58" s="85" t="s">
        <v>1289</v>
      </c>
      <c r="AJ58" s="79" t="b">
        <v>0</v>
      </c>
      <c r="AK58" s="79">
        <v>0</v>
      </c>
      <c r="AL58" s="85" t="s">
        <v>1289</v>
      </c>
      <c r="AM58" s="79" t="s">
        <v>1313</v>
      </c>
      <c r="AN58" s="79" t="b">
        <v>0</v>
      </c>
      <c r="AO58" s="85" t="s">
        <v>1114</v>
      </c>
      <c r="AP58" s="79" t="s">
        <v>176</v>
      </c>
      <c r="AQ58" s="79">
        <v>0</v>
      </c>
      <c r="AR58" s="79">
        <v>0</v>
      </c>
      <c r="AS58" s="79"/>
      <c r="AT58" s="79"/>
      <c r="AU58" s="79"/>
      <c r="AV58" s="79"/>
      <c r="AW58" s="79"/>
      <c r="AX58" s="79"/>
      <c r="AY58" s="79"/>
      <c r="AZ58" s="79"/>
      <c r="BA58">
        <v>3</v>
      </c>
      <c r="BB58" s="78" t="str">
        <f>REPLACE(INDEX(GroupVertices[Group],MATCH(Edges24[[#This Row],[Vertex 1]],GroupVertices[Vertex],0)),1,1,"")</f>
        <v>11</v>
      </c>
      <c r="BC58" s="78" t="str">
        <f>REPLACE(INDEX(GroupVertices[Group],MATCH(Edges24[[#This Row],[Vertex 2]],GroupVertices[Vertex],0)),1,1,"")</f>
        <v>11</v>
      </c>
      <c r="BD58" s="48">
        <v>2</v>
      </c>
      <c r="BE58" s="49">
        <v>10</v>
      </c>
      <c r="BF58" s="48">
        <v>0</v>
      </c>
      <c r="BG58" s="49">
        <v>0</v>
      </c>
      <c r="BH58" s="48">
        <v>0</v>
      </c>
      <c r="BI58" s="49">
        <v>0</v>
      </c>
      <c r="BJ58" s="48">
        <v>18</v>
      </c>
      <c r="BK58" s="49">
        <v>90</v>
      </c>
      <c r="BL58" s="48">
        <v>20</v>
      </c>
    </row>
    <row r="59" spans="1:64" ht="15">
      <c r="A59" s="64" t="s">
        <v>262</v>
      </c>
      <c r="B59" s="64" t="s">
        <v>262</v>
      </c>
      <c r="C59" s="65"/>
      <c r="D59" s="66"/>
      <c r="E59" s="67"/>
      <c r="F59" s="68"/>
      <c r="G59" s="65"/>
      <c r="H59" s="69"/>
      <c r="I59" s="70"/>
      <c r="J59" s="70"/>
      <c r="K59" s="34" t="s">
        <v>65</v>
      </c>
      <c r="L59" s="77">
        <v>174</v>
      </c>
      <c r="M59" s="77"/>
      <c r="N59" s="72"/>
      <c r="O59" s="79" t="s">
        <v>176</v>
      </c>
      <c r="P59" s="81">
        <v>43565.351435185185</v>
      </c>
      <c r="Q59" s="79" t="s">
        <v>461</v>
      </c>
      <c r="R59" s="82" t="s">
        <v>615</v>
      </c>
      <c r="S59" s="79" t="s">
        <v>680</v>
      </c>
      <c r="T59" s="79"/>
      <c r="U59" s="79"/>
      <c r="V59" s="82" t="s">
        <v>791</v>
      </c>
      <c r="W59" s="81">
        <v>43565.351435185185</v>
      </c>
      <c r="X59" s="82" t="s">
        <v>892</v>
      </c>
      <c r="Y59" s="79"/>
      <c r="Z59" s="79"/>
      <c r="AA59" s="85" t="s">
        <v>1115</v>
      </c>
      <c r="AB59" s="79"/>
      <c r="AC59" s="79" t="b">
        <v>0</v>
      </c>
      <c r="AD59" s="79">
        <v>0</v>
      </c>
      <c r="AE59" s="85" t="s">
        <v>1289</v>
      </c>
      <c r="AF59" s="79" t="b">
        <v>0</v>
      </c>
      <c r="AG59" s="79" t="s">
        <v>1302</v>
      </c>
      <c r="AH59" s="79"/>
      <c r="AI59" s="85" t="s">
        <v>1289</v>
      </c>
      <c r="AJ59" s="79" t="b">
        <v>0</v>
      </c>
      <c r="AK59" s="79">
        <v>0</v>
      </c>
      <c r="AL59" s="85" t="s">
        <v>1289</v>
      </c>
      <c r="AM59" s="79" t="s">
        <v>1313</v>
      </c>
      <c r="AN59" s="79" t="b">
        <v>0</v>
      </c>
      <c r="AO59" s="85" t="s">
        <v>1115</v>
      </c>
      <c r="AP59" s="79" t="s">
        <v>176</v>
      </c>
      <c r="AQ59" s="79">
        <v>0</v>
      </c>
      <c r="AR59" s="79">
        <v>0</v>
      </c>
      <c r="AS59" s="79"/>
      <c r="AT59" s="79"/>
      <c r="AU59" s="79"/>
      <c r="AV59" s="79"/>
      <c r="AW59" s="79"/>
      <c r="AX59" s="79"/>
      <c r="AY59" s="79"/>
      <c r="AZ59" s="79"/>
      <c r="BA59">
        <v>3</v>
      </c>
      <c r="BB59" s="78" t="str">
        <f>REPLACE(INDEX(GroupVertices[Group],MATCH(Edges24[[#This Row],[Vertex 1]],GroupVertices[Vertex],0)),1,1,"")</f>
        <v>11</v>
      </c>
      <c r="BC59" s="78" t="str">
        <f>REPLACE(INDEX(GroupVertices[Group],MATCH(Edges24[[#This Row],[Vertex 2]],GroupVertices[Vertex],0)),1,1,"")</f>
        <v>11</v>
      </c>
      <c r="BD59" s="48">
        <v>2</v>
      </c>
      <c r="BE59" s="49">
        <v>10.526315789473685</v>
      </c>
      <c r="BF59" s="48">
        <v>0</v>
      </c>
      <c r="BG59" s="49">
        <v>0</v>
      </c>
      <c r="BH59" s="48">
        <v>0</v>
      </c>
      <c r="BI59" s="49">
        <v>0</v>
      </c>
      <c r="BJ59" s="48">
        <v>17</v>
      </c>
      <c r="BK59" s="49">
        <v>89.47368421052632</v>
      </c>
      <c r="BL59" s="48">
        <v>19</v>
      </c>
    </row>
    <row r="60" spans="1:64" ht="15">
      <c r="A60" s="64" t="s">
        <v>262</v>
      </c>
      <c r="B60" s="64" t="s">
        <v>262</v>
      </c>
      <c r="C60" s="65"/>
      <c r="D60" s="66"/>
      <c r="E60" s="67"/>
      <c r="F60" s="68"/>
      <c r="G60" s="65"/>
      <c r="H60" s="69"/>
      <c r="I60" s="70"/>
      <c r="J60" s="70"/>
      <c r="K60" s="34" t="s">
        <v>65</v>
      </c>
      <c r="L60" s="77">
        <v>175</v>
      </c>
      <c r="M60" s="77"/>
      <c r="N60" s="72"/>
      <c r="O60" s="79" t="s">
        <v>176</v>
      </c>
      <c r="P60" s="81">
        <v>43565.44616898148</v>
      </c>
      <c r="Q60" s="79" t="s">
        <v>462</v>
      </c>
      <c r="R60" s="82" t="s">
        <v>615</v>
      </c>
      <c r="S60" s="79" t="s">
        <v>680</v>
      </c>
      <c r="T60" s="79"/>
      <c r="U60" s="79"/>
      <c r="V60" s="82" t="s">
        <v>791</v>
      </c>
      <c r="W60" s="81">
        <v>43565.44616898148</v>
      </c>
      <c r="X60" s="82" t="s">
        <v>893</v>
      </c>
      <c r="Y60" s="79"/>
      <c r="Z60" s="79"/>
      <c r="AA60" s="85" t="s">
        <v>1116</v>
      </c>
      <c r="AB60" s="79"/>
      <c r="AC60" s="79" t="b">
        <v>0</v>
      </c>
      <c r="AD60" s="79">
        <v>0</v>
      </c>
      <c r="AE60" s="85" t="s">
        <v>1289</v>
      </c>
      <c r="AF60" s="79" t="b">
        <v>0</v>
      </c>
      <c r="AG60" s="79" t="s">
        <v>1302</v>
      </c>
      <c r="AH60" s="79"/>
      <c r="AI60" s="85" t="s">
        <v>1289</v>
      </c>
      <c r="AJ60" s="79" t="b">
        <v>0</v>
      </c>
      <c r="AK60" s="79">
        <v>0</v>
      </c>
      <c r="AL60" s="85" t="s">
        <v>1289</v>
      </c>
      <c r="AM60" s="79" t="s">
        <v>1313</v>
      </c>
      <c r="AN60" s="79" t="b">
        <v>0</v>
      </c>
      <c r="AO60" s="85" t="s">
        <v>1116</v>
      </c>
      <c r="AP60" s="79" t="s">
        <v>176</v>
      </c>
      <c r="AQ60" s="79">
        <v>0</v>
      </c>
      <c r="AR60" s="79">
        <v>0</v>
      </c>
      <c r="AS60" s="79"/>
      <c r="AT60" s="79"/>
      <c r="AU60" s="79"/>
      <c r="AV60" s="79"/>
      <c r="AW60" s="79"/>
      <c r="AX60" s="79"/>
      <c r="AY60" s="79"/>
      <c r="AZ60" s="79"/>
      <c r="BA60">
        <v>3</v>
      </c>
      <c r="BB60" s="78" t="str">
        <f>REPLACE(INDEX(GroupVertices[Group],MATCH(Edges24[[#This Row],[Vertex 1]],GroupVertices[Vertex],0)),1,1,"")</f>
        <v>11</v>
      </c>
      <c r="BC60" s="78" t="str">
        <f>REPLACE(INDEX(GroupVertices[Group],MATCH(Edges24[[#This Row],[Vertex 2]],GroupVertices[Vertex],0)),1,1,"")</f>
        <v>11</v>
      </c>
      <c r="BD60" s="48">
        <v>2</v>
      </c>
      <c r="BE60" s="49">
        <v>9.523809523809524</v>
      </c>
      <c r="BF60" s="48">
        <v>0</v>
      </c>
      <c r="BG60" s="49">
        <v>0</v>
      </c>
      <c r="BH60" s="48">
        <v>0</v>
      </c>
      <c r="BI60" s="49">
        <v>0</v>
      </c>
      <c r="BJ60" s="48">
        <v>19</v>
      </c>
      <c r="BK60" s="49">
        <v>90.47619047619048</v>
      </c>
      <c r="BL60" s="48">
        <v>21</v>
      </c>
    </row>
    <row r="61" spans="1:64" ht="15">
      <c r="A61" s="64" t="s">
        <v>263</v>
      </c>
      <c r="B61" s="64" t="s">
        <v>381</v>
      </c>
      <c r="C61" s="65"/>
      <c r="D61" s="66"/>
      <c r="E61" s="67"/>
      <c r="F61" s="68"/>
      <c r="G61" s="65"/>
      <c r="H61" s="69"/>
      <c r="I61" s="70"/>
      <c r="J61" s="70"/>
      <c r="K61" s="34" t="s">
        <v>65</v>
      </c>
      <c r="L61" s="77">
        <v>176</v>
      </c>
      <c r="M61" s="77"/>
      <c r="N61" s="72"/>
      <c r="O61" s="79" t="s">
        <v>418</v>
      </c>
      <c r="P61" s="81">
        <v>43565.56153935185</v>
      </c>
      <c r="Q61" s="79" t="s">
        <v>463</v>
      </c>
      <c r="R61" s="79"/>
      <c r="S61" s="79"/>
      <c r="T61" s="79"/>
      <c r="U61" s="79"/>
      <c r="V61" s="82" t="s">
        <v>792</v>
      </c>
      <c r="W61" s="81">
        <v>43565.56153935185</v>
      </c>
      <c r="X61" s="82" t="s">
        <v>894</v>
      </c>
      <c r="Y61" s="79"/>
      <c r="Z61" s="79"/>
      <c r="AA61" s="85" t="s">
        <v>1117</v>
      </c>
      <c r="AB61" s="79"/>
      <c r="AC61" s="79" t="b">
        <v>0</v>
      </c>
      <c r="AD61" s="79">
        <v>0</v>
      </c>
      <c r="AE61" s="85" t="s">
        <v>1289</v>
      </c>
      <c r="AF61" s="79" t="b">
        <v>0</v>
      </c>
      <c r="AG61" s="79" t="s">
        <v>1302</v>
      </c>
      <c r="AH61" s="79"/>
      <c r="AI61" s="85" t="s">
        <v>1289</v>
      </c>
      <c r="AJ61" s="79" t="b">
        <v>0</v>
      </c>
      <c r="AK61" s="79">
        <v>3</v>
      </c>
      <c r="AL61" s="85" t="s">
        <v>1263</v>
      </c>
      <c r="AM61" s="79" t="s">
        <v>1304</v>
      </c>
      <c r="AN61" s="79" t="b">
        <v>0</v>
      </c>
      <c r="AO61" s="85" t="s">
        <v>1263</v>
      </c>
      <c r="AP61" s="79" t="s">
        <v>176</v>
      </c>
      <c r="AQ61" s="79">
        <v>0</v>
      </c>
      <c r="AR61" s="79">
        <v>0</v>
      </c>
      <c r="AS61" s="79"/>
      <c r="AT61" s="79"/>
      <c r="AU61" s="79"/>
      <c r="AV61" s="79"/>
      <c r="AW61" s="79"/>
      <c r="AX61" s="79"/>
      <c r="AY61" s="79"/>
      <c r="AZ61" s="79"/>
      <c r="BA61">
        <v>1</v>
      </c>
      <c r="BB61" s="78" t="str">
        <f>REPLACE(INDEX(GroupVertices[Group],MATCH(Edges24[[#This Row],[Vertex 1]],GroupVertices[Vertex],0)),1,1,"")</f>
        <v>3</v>
      </c>
      <c r="BC61" s="78" t="str">
        <f>REPLACE(INDEX(GroupVertices[Group],MATCH(Edges24[[#This Row],[Vertex 2]],GroupVertices[Vertex],0)),1,1,"")</f>
        <v>3</v>
      </c>
      <c r="BD61" s="48">
        <v>0</v>
      </c>
      <c r="BE61" s="49">
        <v>0</v>
      </c>
      <c r="BF61" s="48">
        <v>0</v>
      </c>
      <c r="BG61" s="49">
        <v>0</v>
      </c>
      <c r="BH61" s="48">
        <v>0</v>
      </c>
      <c r="BI61" s="49">
        <v>0</v>
      </c>
      <c r="BJ61" s="48">
        <v>22</v>
      </c>
      <c r="BK61" s="49">
        <v>100</v>
      </c>
      <c r="BL61" s="48">
        <v>22</v>
      </c>
    </row>
    <row r="62" spans="1:64" ht="15">
      <c r="A62" s="64" t="s">
        <v>264</v>
      </c>
      <c r="B62" s="64" t="s">
        <v>380</v>
      </c>
      <c r="C62" s="65"/>
      <c r="D62" s="66"/>
      <c r="E62" s="67"/>
      <c r="F62" s="68"/>
      <c r="G62" s="65"/>
      <c r="H62" s="69"/>
      <c r="I62" s="70"/>
      <c r="J62" s="70"/>
      <c r="K62" s="34" t="s">
        <v>65</v>
      </c>
      <c r="L62" s="77">
        <v>179</v>
      </c>
      <c r="M62" s="77"/>
      <c r="N62" s="72"/>
      <c r="O62" s="79" t="s">
        <v>418</v>
      </c>
      <c r="P62" s="81">
        <v>43565.56721064815</v>
      </c>
      <c r="Q62" s="79" t="s">
        <v>464</v>
      </c>
      <c r="R62" s="82" t="s">
        <v>616</v>
      </c>
      <c r="S62" s="79" t="s">
        <v>671</v>
      </c>
      <c r="T62" s="79"/>
      <c r="U62" s="79"/>
      <c r="V62" s="82" t="s">
        <v>793</v>
      </c>
      <c r="W62" s="81">
        <v>43565.56721064815</v>
      </c>
      <c r="X62" s="82" t="s">
        <v>895</v>
      </c>
      <c r="Y62" s="79"/>
      <c r="Z62" s="79"/>
      <c r="AA62" s="85" t="s">
        <v>1118</v>
      </c>
      <c r="AB62" s="79"/>
      <c r="AC62" s="79" t="b">
        <v>0</v>
      </c>
      <c r="AD62" s="79">
        <v>0</v>
      </c>
      <c r="AE62" s="85" t="s">
        <v>1289</v>
      </c>
      <c r="AF62" s="79" t="b">
        <v>0</v>
      </c>
      <c r="AG62" s="79" t="s">
        <v>1302</v>
      </c>
      <c r="AH62" s="79"/>
      <c r="AI62" s="85" t="s">
        <v>1289</v>
      </c>
      <c r="AJ62" s="79" t="b">
        <v>0</v>
      </c>
      <c r="AK62" s="79">
        <v>0</v>
      </c>
      <c r="AL62" s="85" t="s">
        <v>1289</v>
      </c>
      <c r="AM62" s="79" t="s">
        <v>1305</v>
      </c>
      <c r="AN62" s="79" t="b">
        <v>0</v>
      </c>
      <c r="AO62" s="85" t="s">
        <v>1118</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c r="BE62" s="49"/>
      <c r="BF62" s="48"/>
      <c r="BG62" s="49"/>
      <c r="BH62" s="48"/>
      <c r="BI62" s="49"/>
      <c r="BJ62" s="48"/>
      <c r="BK62" s="49"/>
      <c r="BL62" s="48"/>
    </row>
    <row r="63" spans="1:64" ht="15">
      <c r="A63" s="64" t="s">
        <v>265</v>
      </c>
      <c r="B63" s="64" t="s">
        <v>380</v>
      </c>
      <c r="C63" s="65"/>
      <c r="D63" s="66"/>
      <c r="E63" s="67"/>
      <c r="F63" s="68"/>
      <c r="G63" s="65"/>
      <c r="H63" s="69"/>
      <c r="I63" s="70"/>
      <c r="J63" s="70"/>
      <c r="K63" s="34" t="s">
        <v>65</v>
      </c>
      <c r="L63" s="77">
        <v>181</v>
      </c>
      <c r="M63" s="77"/>
      <c r="N63" s="72"/>
      <c r="O63" s="79" t="s">
        <v>418</v>
      </c>
      <c r="P63" s="81">
        <v>43565.577314814815</v>
      </c>
      <c r="Q63" s="79" t="s">
        <v>465</v>
      </c>
      <c r="R63" s="79"/>
      <c r="S63" s="79"/>
      <c r="T63" s="79"/>
      <c r="U63" s="79"/>
      <c r="V63" s="82" t="s">
        <v>794</v>
      </c>
      <c r="W63" s="81">
        <v>43565.577314814815</v>
      </c>
      <c r="X63" s="82" t="s">
        <v>896</v>
      </c>
      <c r="Y63" s="79"/>
      <c r="Z63" s="79"/>
      <c r="AA63" s="85" t="s">
        <v>1119</v>
      </c>
      <c r="AB63" s="79"/>
      <c r="AC63" s="79" t="b">
        <v>0</v>
      </c>
      <c r="AD63" s="79">
        <v>0</v>
      </c>
      <c r="AE63" s="85" t="s">
        <v>1289</v>
      </c>
      <c r="AF63" s="79" t="b">
        <v>0</v>
      </c>
      <c r="AG63" s="79" t="s">
        <v>1302</v>
      </c>
      <c r="AH63" s="79"/>
      <c r="AI63" s="85" t="s">
        <v>1289</v>
      </c>
      <c r="AJ63" s="79" t="b">
        <v>0</v>
      </c>
      <c r="AK63" s="79">
        <v>2</v>
      </c>
      <c r="AL63" s="85" t="s">
        <v>1166</v>
      </c>
      <c r="AM63" s="79" t="s">
        <v>1307</v>
      </c>
      <c r="AN63" s="79" t="b">
        <v>0</v>
      </c>
      <c r="AO63" s="85" t="s">
        <v>1166</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c r="BE63" s="49"/>
      <c r="BF63" s="48"/>
      <c r="BG63" s="49"/>
      <c r="BH63" s="48"/>
      <c r="BI63" s="49"/>
      <c r="BJ63" s="48"/>
      <c r="BK63" s="49"/>
      <c r="BL63" s="48"/>
    </row>
    <row r="64" spans="1:64" ht="15">
      <c r="A64" s="64" t="s">
        <v>266</v>
      </c>
      <c r="B64" s="64" t="s">
        <v>380</v>
      </c>
      <c r="C64" s="65"/>
      <c r="D64" s="66"/>
      <c r="E64" s="67"/>
      <c r="F64" s="68"/>
      <c r="G64" s="65"/>
      <c r="H64" s="69"/>
      <c r="I64" s="70"/>
      <c r="J64" s="70"/>
      <c r="K64" s="34" t="s">
        <v>65</v>
      </c>
      <c r="L64" s="77">
        <v>184</v>
      </c>
      <c r="M64" s="77"/>
      <c r="N64" s="72"/>
      <c r="O64" s="79" t="s">
        <v>418</v>
      </c>
      <c r="P64" s="81">
        <v>43565.586493055554</v>
      </c>
      <c r="Q64" s="79" t="s">
        <v>466</v>
      </c>
      <c r="R64" s="79"/>
      <c r="S64" s="79"/>
      <c r="T64" s="79"/>
      <c r="U64" s="79"/>
      <c r="V64" s="82" t="s">
        <v>795</v>
      </c>
      <c r="W64" s="81">
        <v>43565.586493055554</v>
      </c>
      <c r="X64" s="82" t="s">
        <v>897</v>
      </c>
      <c r="Y64" s="79"/>
      <c r="Z64" s="79"/>
      <c r="AA64" s="85" t="s">
        <v>1120</v>
      </c>
      <c r="AB64" s="79"/>
      <c r="AC64" s="79" t="b">
        <v>0</v>
      </c>
      <c r="AD64" s="79">
        <v>0</v>
      </c>
      <c r="AE64" s="85" t="s">
        <v>1289</v>
      </c>
      <c r="AF64" s="79" t="b">
        <v>0</v>
      </c>
      <c r="AG64" s="79" t="s">
        <v>1302</v>
      </c>
      <c r="AH64" s="79"/>
      <c r="AI64" s="85" t="s">
        <v>1289</v>
      </c>
      <c r="AJ64" s="79" t="b">
        <v>0</v>
      </c>
      <c r="AK64" s="79">
        <v>3</v>
      </c>
      <c r="AL64" s="85" t="s">
        <v>1276</v>
      </c>
      <c r="AM64" s="79" t="s">
        <v>1304</v>
      </c>
      <c r="AN64" s="79" t="b">
        <v>0</v>
      </c>
      <c r="AO64" s="85" t="s">
        <v>1276</v>
      </c>
      <c r="AP64" s="79" t="s">
        <v>176</v>
      </c>
      <c r="AQ64" s="79">
        <v>0</v>
      </c>
      <c r="AR64" s="79">
        <v>0</v>
      </c>
      <c r="AS64" s="79"/>
      <c r="AT64" s="79"/>
      <c r="AU64" s="79"/>
      <c r="AV64" s="79"/>
      <c r="AW64" s="79"/>
      <c r="AX64" s="79"/>
      <c r="AY64" s="79"/>
      <c r="AZ64" s="79"/>
      <c r="BA64">
        <v>1</v>
      </c>
      <c r="BB64" s="78" t="str">
        <f>REPLACE(INDEX(GroupVertices[Group],MATCH(Edges24[[#This Row],[Vertex 1]],GroupVertices[Vertex],0)),1,1,"")</f>
        <v>3</v>
      </c>
      <c r="BC64" s="78" t="str">
        <f>REPLACE(INDEX(GroupVertices[Group],MATCH(Edges24[[#This Row],[Vertex 2]],GroupVertices[Vertex],0)),1,1,"")</f>
        <v>3</v>
      </c>
      <c r="BD64" s="48"/>
      <c r="BE64" s="49"/>
      <c r="BF64" s="48"/>
      <c r="BG64" s="49"/>
      <c r="BH64" s="48"/>
      <c r="BI64" s="49"/>
      <c r="BJ64" s="48"/>
      <c r="BK64" s="49"/>
      <c r="BL64" s="48"/>
    </row>
    <row r="65" spans="1:64" ht="15">
      <c r="A65" s="64" t="s">
        <v>267</v>
      </c>
      <c r="B65" s="64" t="s">
        <v>380</v>
      </c>
      <c r="C65" s="65"/>
      <c r="D65" s="66"/>
      <c r="E65" s="67"/>
      <c r="F65" s="68"/>
      <c r="G65" s="65"/>
      <c r="H65" s="69"/>
      <c r="I65" s="70"/>
      <c r="J65" s="70"/>
      <c r="K65" s="34" t="s">
        <v>65</v>
      </c>
      <c r="L65" s="77">
        <v>186</v>
      </c>
      <c r="M65" s="77"/>
      <c r="N65" s="72"/>
      <c r="O65" s="79" t="s">
        <v>418</v>
      </c>
      <c r="P65" s="81">
        <v>43565.60952546296</v>
      </c>
      <c r="Q65" s="79" t="s">
        <v>467</v>
      </c>
      <c r="R65" s="82" t="s">
        <v>616</v>
      </c>
      <c r="S65" s="79" t="s">
        <v>671</v>
      </c>
      <c r="T65" s="79"/>
      <c r="U65" s="79"/>
      <c r="V65" s="82" t="s">
        <v>796</v>
      </c>
      <c r="W65" s="81">
        <v>43565.60952546296</v>
      </c>
      <c r="X65" s="82" t="s">
        <v>898</v>
      </c>
      <c r="Y65" s="79"/>
      <c r="Z65" s="79"/>
      <c r="AA65" s="85" t="s">
        <v>1121</v>
      </c>
      <c r="AB65" s="79"/>
      <c r="AC65" s="79" t="b">
        <v>0</v>
      </c>
      <c r="AD65" s="79">
        <v>1</v>
      </c>
      <c r="AE65" s="85" t="s">
        <v>1289</v>
      </c>
      <c r="AF65" s="79" t="b">
        <v>0</v>
      </c>
      <c r="AG65" s="79" t="s">
        <v>1302</v>
      </c>
      <c r="AH65" s="79"/>
      <c r="AI65" s="85" t="s">
        <v>1289</v>
      </c>
      <c r="AJ65" s="79" t="b">
        <v>0</v>
      </c>
      <c r="AK65" s="79">
        <v>0</v>
      </c>
      <c r="AL65" s="85" t="s">
        <v>1289</v>
      </c>
      <c r="AM65" s="79" t="s">
        <v>1307</v>
      </c>
      <c r="AN65" s="79" t="b">
        <v>0</v>
      </c>
      <c r="AO65" s="85" t="s">
        <v>1121</v>
      </c>
      <c r="AP65" s="79" t="s">
        <v>176</v>
      </c>
      <c r="AQ65" s="79">
        <v>0</v>
      </c>
      <c r="AR65" s="79">
        <v>0</v>
      </c>
      <c r="AS65" s="79"/>
      <c r="AT65" s="79"/>
      <c r="AU65" s="79"/>
      <c r="AV65" s="79"/>
      <c r="AW65" s="79"/>
      <c r="AX65" s="79"/>
      <c r="AY65" s="79"/>
      <c r="AZ65" s="79"/>
      <c r="BA65">
        <v>1</v>
      </c>
      <c r="BB65" s="78" t="str">
        <f>REPLACE(INDEX(GroupVertices[Group],MATCH(Edges24[[#This Row],[Vertex 1]],GroupVertices[Vertex],0)),1,1,"")</f>
        <v>3</v>
      </c>
      <c r="BC65" s="78" t="str">
        <f>REPLACE(INDEX(GroupVertices[Group],MATCH(Edges24[[#This Row],[Vertex 2]],GroupVertices[Vertex],0)),1,1,"")</f>
        <v>3</v>
      </c>
      <c r="BD65" s="48"/>
      <c r="BE65" s="49"/>
      <c r="BF65" s="48"/>
      <c r="BG65" s="49"/>
      <c r="BH65" s="48"/>
      <c r="BI65" s="49"/>
      <c r="BJ65" s="48"/>
      <c r="BK65" s="49"/>
      <c r="BL65" s="48"/>
    </row>
    <row r="66" spans="1:64" ht="15">
      <c r="A66" s="64" t="s">
        <v>268</v>
      </c>
      <c r="B66" s="64" t="s">
        <v>382</v>
      </c>
      <c r="C66" s="65"/>
      <c r="D66" s="66"/>
      <c r="E66" s="67"/>
      <c r="F66" s="68"/>
      <c r="G66" s="65"/>
      <c r="H66" s="69"/>
      <c r="I66" s="70"/>
      <c r="J66" s="70"/>
      <c r="K66" s="34" t="s">
        <v>65</v>
      </c>
      <c r="L66" s="77">
        <v>188</v>
      </c>
      <c r="M66" s="77"/>
      <c r="N66" s="72"/>
      <c r="O66" s="79" t="s">
        <v>418</v>
      </c>
      <c r="P66" s="81">
        <v>43565.61704861111</v>
      </c>
      <c r="Q66" s="79" t="s">
        <v>468</v>
      </c>
      <c r="R66" s="82" t="s">
        <v>617</v>
      </c>
      <c r="S66" s="79" t="s">
        <v>672</v>
      </c>
      <c r="T66" s="79"/>
      <c r="U66" s="79"/>
      <c r="V66" s="82" t="s">
        <v>797</v>
      </c>
      <c r="W66" s="81">
        <v>43565.61704861111</v>
      </c>
      <c r="X66" s="82" t="s">
        <v>899</v>
      </c>
      <c r="Y66" s="79"/>
      <c r="Z66" s="79"/>
      <c r="AA66" s="85" t="s">
        <v>1122</v>
      </c>
      <c r="AB66" s="79"/>
      <c r="AC66" s="79" t="b">
        <v>0</v>
      </c>
      <c r="AD66" s="79">
        <v>0</v>
      </c>
      <c r="AE66" s="85" t="s">
        <v>1289</v>
      </c>
      <c r="AF66" s="79" t="b">
        <v>0</v>
      </c>
      <c r="AG66" s="79" t="s">
        <v>1302</v>
      </c>
      <c r="AH66" s="79"/>
      <c r="AI66" s="85" t="s">
        <v>1289</v>
      </c>
      <c r="AJ66" s="79" t="b">
        <v>0</v>
      </c>
      <c r="AK66" s="79">
        <v>0</v>
      </c>
      <c r="AL66" s="85" t="s">
        <v>1289</v>
      </c>
      <c r="AM66" s="79" t="s">
        <v>1307</v>
      </c>
      <c r="AN66" s="79" t="b">
        <v>0</v>
      </c>
      <c r="AO66" s="85" t="s">
        <v>1122</v>
      </c>
      <c r="AP66" s="79" t="s">
        <v>176</v>
      </c>
      <c r="AQ66" s="79">
        <v>0</v>
      </c>
      <c r="AR66" s="79">
        <v>0</v>
      </c>
      <c r="AS66" s="79"/>
      <c r="AT66" s="79"/>
      <c r="AU66" s="79"/>
      <c r="AV66" s="79"/>
      <c r="AW66" s="79"/>
      <c r="AX66" s="79"/>
      <c r="AY66" s="79"/>
      <c r="AZ66" s="79"/>
      <c r="BA66">
        <v>1</v>
      </c>
      <c r="BB66" s="78" t="str">
        <f>REPLACE(INDEX(GroupVertices[Group],MATCH(Edges24[[#This Row],[Vertex 1]],GroupVertices[Vertex],0)),1,1,"")</f>
        <v>3</v>
      </c>
      <c r="BC66" s="78" t="str">
        <f>REPLACE(INDEX(GroupVertices[Group],MATCH(Edges24[[#This Row],[Vertex 2]],GroupVertices[Vertex],0)),1,1,"")</f>
        <v>3</v>
      </c>
      <c r="BD66" s="48"/>
      <c r="BE66" s="49"/>
      <c r="BF66" s="48"/>
      <c r="BG66" s="49"/>
      <c r="BH66" s="48"/>
      <c r="BI66" s="49"/>
      <c r="BJ66" s="48"/>
      <c r="BK66" s="49"/>
      <c r="BL66" s="48"/>
    </row>
    <row r="67" spans="1:64" ht="15">
      <c r="A67" s="64" t="s">
        <v>269</v>
      </c>
      <c r="B67" s="64" t="s">
        <v>269</v>
      </c>
      <c r="C67" s="65"/>
      <c r="D67" s="66"/>
      <c r="E67" s="67"/>
      <c r="F67" s="68"/>
      <c r="G67" s="65"/>
      <c r="H67" s="69"/>
      <c r="I67" s="70"/>
      <c r="J67" s="70"/>
      <c r="K67" s="34" t="s">
        <v>65</v>
      </c>
      <c r="L67" s="77">
        <v>194</v>
      </c>
      <c r="M67" s="77"/>
      <c r="N67" s="72"/>
      <c r="O67" s="79" t="s">
        <v>176</v>
      </c>
      <c r="P67" s="81">
        <v>43565.65552083333</v>
      </c>
      <c r="Q67" s="79" t="s">
        <v>469</v>
      </c>
      <c r="R67" s="82" t="s">
        <v>616</v>
      </c>
      <c r="S67" s="79" t="s">
        <v>671</v>
      </c>
      <c r="T67" s="79"/>
      <c r="U67" s="79"/>
      <c r="V67" s="82" t="s">
        <v>798</v>
      </c>
      <c r="W67" s="81">
        <v>43565.65552083333</v>
      </c>
      <c r="X67" s="82" t="s">
        <v>900</v>
      </c>
      <c r="Y67" s="79"/>
      <c r="Z67" s="79"/>
      <c r="AA67" s="85" t="s">
        <v>1123</v>
      </c>
      <c r="AB67" s="79"/>
      <c r="AC67" s="79" t="b">
        <v>0</v>
      </c>
      <c r="AD67" s="79">
        <v>0</v>
      </c>
      <c r="AE67" s="85" t="s">
        <v>1289</v>
      </c>
      <c r="AF67" s="79" t="b">
        <v>0</v>
      </c>
      <c r="AG67" s="79" t="s">
        <v>1302</v>
      </c>
      <c r="AH67" s="79"/>
      <c r="AI67" s="85" t="s">
        <v>1289</v>
      </c>
      <c r="AJ67" s="79" t="b">
        <v>0</v>
      </c>
      <c r="AK67" s="79">
        <v>0</v>
      </c>
      <c r="AL67" s="85" t="s">
        <v>1289</v>
      </c>
      <c r="AM67" s="79" t="s">
        <v>1314</v>
      </c>
      <c r="AN67" s="79" t="b">
        <v>0</v>
      </c>
      <c r="AO67" s="85" t="s">
        <v>1123</v>
      </c>
      <c r="AP67" s="79" t="s">
        <v>176</v>
      </c>
      <c r="AQ67" s="79">
        <v>0</v>
      </c>
      <c r="AR67" s="79">
        <v>0</v>
      </c>
      <c r="AS67" s="79"/>
      <c r="AT67" s="79"/>
      <c r="AU67" s="79"/>
      <c r="AV67" s="79"/>
      <c r="AW67" s="79"/>
      <c r="AX67" s="79"/>
      <c r="AY67" s="79"/>
      <c r="AZ67" s="79"/>
      <c r="BA67">
        <v>1</v>
      </c>
      <c r="BB67" s="78" t="str">
        <f>REPLACE(INDEX(GroupVertices[Group],MATCH(Edges24[[#This Row],[Vertex 1]],GroupVertices[Vertex],0)),1,1,"")</f>
        <v>11</v>
      </c>
      <c r="BC67" s="78" t="str">
        <f>REPLACE(INDEX(GroupVertices[Group],MATCH(Edges24[[#This Row],[Vertex 2]],GroupVertices[Vertex],0)),1,1,"")</f>
        <v>11</v>
      </c>
      <c r="BD67" s="48">
        <v>1</v>
      </c>
      <c r="BE67" s="49">
        <v>5.882352941176471</v>
      </c>
      <c r="BF67" s="48">
        <v>0</v>
      </c>
      <c r="BG67" s="49">
        <v>0</v>
      </c>
      <c r="BH67" s="48">
        <v>0</v>
      </c>
      <c r="BI67" s="49">
        <v>0</v>
      </c>
      <c r="BJ67" s="48">
        <v>16</v>
      </c>
      <c r="BK67" s="49">
        <v>94.11764705882354</v>
      </c>
      <c r="BL67" s="48">
        <v>17</v>
      </c>
    </row>
    <row r="68" spans="1:64" ht="15">
      <c r="A68" s="64" t="s">
        <v>270</v>
      </c>
      <c r="B68" s="64" t="s">
        <v>381</v>
      </c>
      <c r="C68" s="65"/>
      <c r="D68" s="66"/>
      <c r="E68" s="67"/>
      <c r="F68" s="68"/>
      <c r="G68" s="65"/>
      <c r="H68" s="69"/>
      <c r="I68" s="70"/>
      <c r="J68" s="70"/>
      <c r="K68" s="34" t="s">
        <v>65</v>
      </c>
      <c r="L68" s="77">
        <v>195</v>
      </c>
      <c r="M68" s="77"/>
      <c r="N68" s="72"/>
      <c r="O68" s="79" t="s">
        <v>418</v>
      </c>
      <c r="P68" s="81">
        <v>43565.488020833334</v>
      </c>
      <c r="Q68" s="79" t="s">
        <v>463</v>
      </c>
      <c r="R68" s="79"/>
      <c r="S68" s="79"/>
      <c r="T68" s="79"/>
      <c r="U68" s="79"/>
      <c r="V68" s="82" t="s">
        <v>799</v>
      </c>
      <c r="W68" s="81">
        <v>43565.488020833334</v>
      </c>
      <c r="X68" s="82" t="s">
        <v>901</v>
      </c>
      <c r="Y68" s="79"/>
      <c r="Z68" s="79"/>
      <c r="AA68" s="85" t="s">
        <v>1124</v>
      </c>
      <c r="AB68" s="79"/>
      <c r="AC68" s="79" t="b">
        <v>0</v>
      </c>
      <c r="AD68" s="79">
        <v>0</v>
      </c>
      <c r="AE68" s="85" t="s">
        <v>1289</v>
      </c>
      <c r="AF68" s="79" t="b">
        <v>0</v>
      </c>
      <c r="AG68" s="79" t="s">
        <v>1302</v>
      </c>
      <c r="AH68" s="79"/>
      <c r="AI68" s="85" t="s">
        <v>1289</v>
      </c>
      <c r="AJ68" s="79" t="b">
        <v>0</v>
      </c>
      <c r="AK68" s="79">
        <v>3</v>
      </c>
      <c r="AL68" s="85" t="s">
        <v>1263</v>
      </c>
      <c r="AM68" s="79" t="s">
        <v>1305</v>
      </c>
      <c r="AN68" s="79" t="b">
        <v>0</v>
      </c>
      <c r="AO68" s="85" t="s">
        <v>1263</v>
      </c>
      <c r="AP68" s="79" t="s">
        <v>176</v>
      </c>
      <c r="AQ68" s="79">
        <v>0</v>
      </c>
      <c r="AR68" s="79">
        <v>0</v>
      </c>
      <c r="AS68" s="79"/>
      <c r="AT68" s="79"/>
      <c r="AU68" s="79"/>
      <c r="AV68" s="79"/>
      <c r="AW68" s="79"/>
      <c r="AX68" s="79"/>
      <c r="AY68" s="79"/>
      <c r="AZ68" s="79"/>
      <c r="BA68">
        <v>1</v>
      </c>
      <c r="BB68" s="78" t="str">
        <f>REPLACE(INDEX(GroupVertices[Group],MATCH(Edges24[[#This Row],[Vertex 1]],GroupVertices[Vertex],0)),1,1,"")</f>
        <v>3</v>
      </c>
      <c r="BC68" s="78" t="str">
        <f>REPLACE(INDEX(GroupVertices[Group],MATCH(Edges24[[#This Row],[Vertex 2]],GroupVertices[Vertex],0)),1,1,"")</f>
        <v>3</v>
      </c>
      <c r="BD68" s="48"/>
      <c r="BE68" s="49"/>
      <c r="BF68" s="48"/>
      <c r="BG68" s="49"/>
      <c r="BH68" s="48"/>
      <c r="BI68" s="49"/>
      <c r="BJ68" s="48"/>
      <c r="BK68" s="49"/>
      <c r="BL68" s="48"/>
    </row>
    <row r="69" spans="1:64" ht="15">
      <c r="A69" s="64" t="s">
        <v>270</v>
      </c>
      <c r="B69" s="64" t="s">
        <v>380</v>
      </c>
      <c r="C69" s="65"/>
      <c r="D69" s="66"/>
      <c r="E69" s="67"/>
      <c r="F69" s="68"/>
      <c r="G69" s="65"/>
      <c r="H69" s="69"/>
      <c r="I69" s="70"/>
      <c r="J69" s="70"/>
      <c r="K69" s="34" t="s">
        <v>65</v>
      </c>
      <c r="L69" s="77">
        <v>198</v>
      </c>
      <c r="M69" s="77"/>
      <c r="N69" s="72"/>
      <c r="O69" s="79" t="s">
        <v>418</v>
      </c>
      <c r="P69" s="81">
        <v>43565.737604166665</v>
      </c>
      <c r="Q69" s="79" t="s">
        <v>466</v>
      </c>
      <c r="R69" s="79"/>
      <c r="S69" s="79"/>
      <c r="T69" s="79"/>
      <c r="U69" s="79"/>
      <c r="V69" s="82" t="s">
        <v>799</v>
      </c>
      <c r="W69" s="81">
        <v>43565.737604166665</v>
      </c>
      <c r="X69" s="82" t="s">
        <v>902</v>
      </c>
      <c r="Y69" s="79"/>
      <c r="Z69" s="79"/>
      <c r="AA69" s="85" t="s">
        <v>1125</v>
      </c>
      <c r="AB69" s="79"/>
      <c r="AC69" s="79" t="b">
        <v>0</v>
      </c>
      <c r="AD69" s="79">
        <v>0</v>
      </c>
      <c r="AE69" s="85" t="s">
        <v>1289</v>
      </c>
      <c r="AF69" s="79" t="b">
        <v>0</v>
      </c>
      <c r="AG69" s="79" t="s">
        <v>1302</v>
      </c>
      <c r="AH69" s="79"/>
      <c r="AI69" s="85" t="s">
        <v>1289</v>
      </c>
      <c r="AJ69" s="79" t="b">
        <v>0</v>
      </c>
      <c r="AK69" s="79">
        <v>3</v>
      </c>
      <c r="AL69" s="85" t="s">
        <v>1276</v>
      </c>
      <c r="AM69" s="79" t="s">
        <v>1305</v>
      </c>
      <c r="AN69" s="79" t="b">
        <v>0</v>
      </c>
      <c r="AO69" s="85" t="s">
        <v>1276</v>
      </c>
      <c r="AP69" s="79" t="s">
        <v>176</v>
      </c>
      <c r="AQ69" s="79">
        <v>0</v>
      </c>
      <c r="AR69" s="79">
        <v>0</v>
      </c>
      <c r="AS69" s="79"/>
      <c r="AT69" s="79"/>
      <c r="AU69" s="79"/>
      <c r="AV69" s="79"/>
      <c r="AW69" s="79"/>
      <c r="AX69" s="79"/>
      <c r="AY69" s="79"/>
      <c r="AZ69" s="79"/>
      <c r="BA69">
        <v>2</v>
      </c>
      <c r="BB69" s="78" t="str">
        <f>REPLACE(INDEX(GroupVertices[Group],MATCH(Edges24[[#This Row],[Vertex 1]],GroupVertices[Vertex],0)),1,1,"")</f>
        <v>3</v>
      </c>
      <c r="BC69" s="78" t="str">
        <f>REPLACE(INDEX(GroupVertices[Group],MATCH(Edges24[[#This Row],[Vertex 2]],GroupVertices[Vertex],0)),1,1,"")</f>
        <v>3</v>
      </c>
      <c r="BD69" s="48"/>
      <c r="BE69" s="49"/>
      <c r="BF69" s="48"/>
      <c r="BG69" s="49"/>
      <c r="BH69" s="48"/>
      <c r="BI69" s="49"/>
      <c r="BJ69" s="48"/>
      <c r="BK69" s="49"/>
      <c r="BL69" s="48"/>
    </row>
    <row r="70" spans="1:64" ht="15">
      <c r="A70" s="64" t="s">
        <v>271</v>
      </c>
      <c r="B70" s="64" t="s">
        <v>384</v>
      </c>
      <c r="C70" s="65"/>
      <c r="D70" s="66"/>
      <c r="E70" s="67"/>
      <c r="F70" s="68"/>
      <c r="G70" s="65"/>
      <c r="H70" s="69"/>
      <c r="I70" s="70"/>
      <c r="J70" s="70"/>
      <c r="K70" s="34" t="s">
        <v>65</v>
      </c>
      <c r="L70" s="77">
        <v>200</v>
      </c>
      <c r="M70" s="77"/>
      <c r="N70" s="72"/>
      <c r="O70" s="79" t="s">
        <v>418</v>
      </c>
      <c r="P70" s="81">
        <v>43565.8125</v>
      </c>
      <c r="Q70" s="79" t="s">
        <v>470</v>
      </c>
      <c r="R70" s="82" t="s">
        <v>618</v>
      </c>
      <c r="S70" s="79" t="s">
        <v>681</v>
      </c>
      <c r="T70" s="79"/>
      <c r="U70" s="82" t="s">
        <v>734</v>
      </c>
      <c r="V70" s="82" t="s">
        <v>734</v>
      </c>
      <c r="W70" s="81">
        <v>43565.8125</v>
      </c>
      <c r="X70" s="82" t="s">
        <v>903</v>
      </c>
      <c r="Y70" s="79"/>
      <c r="Z70" s="79"/>
      <c r="AA70" s="85" t="s">
        <v>1126</v>
      </c>
      <c r="AB70" s="79"/>
      <c r="AC70" s="79" t="b">
        <v>0</v>
      </c>
      <c r="AD70" s="79">
        <v>2</v>
      </c>
      <c r="AE70" s="85" t="s">
        <v>1289</v>
      </c>
      <c r="AF70" s="79" t="b">
        <v>0</v>
      </c>
      <c r="AG70" s="79" t="s">
        <v>1302</v>
      </c>
      <c r="AH70" s="79"/>
      <c r="AI70" s="85" t="s">
        <v>1289</v>
      </c>
      <c r="AJ70" s="79" t="b">
        <v>0</v>
      </c>
      <c r="AK70" s="79">
        <v>0</v>
      </c>
      <c r="AL70" s="85" t="s">
        <v>1289</v>
      </c>
      <c r="AM70" s="79" t="s">
        <v>1310</v>
      </c>
      <c r="AN70" s="79" t="b">
        <v>0</v>
      </c>
      <c r="AO70" s="85" t="s">
        <v>1126</v>
      </c>
      <c r="AP70" s="79" t="s">
        <v>176</v>
      </c>
      <c r="AQ70" s="79">
        <v>0</v>
      </c>
      <c r="AR70" s="79">
        <v>0</v>
      </c>
      <c r="AS70" s="79"/>
      <c r="AT70" s="79"/>
      <c r="AU70" s="79"/>
      <c r="AV70" s="79"/>
      <c r="AW70" s="79"/>
      <c r="AX70" s="79"/>
      <c r="AY70" s="79"/>
      <c r="AZ70" s="79"/>
      <c r="BA70">
        <v>1</v>
      </c>
      <c r="BB70" s="78" t="str">
        <f>REPLACE(INDEX(GroupVertices[Group],MATCH(Edges24[[#This Row],[Vertex 1]],GroupVertices[Vertex],0)),1,1,"")</f>
        <v>3</v>
      </c>
      <c r="BC70" s="78" t="str">
        <f>REPLACE(INDEX(GroupVertices[Group],MATCH(Edges24[[#This Row],[Vertex 2]],GroupVertices[Vertex],0)),1,1,"")</f>
        <v>3</v>
      </c>
      <c r="BD70" s="48"/>
      <c r="BE70" s="49"/>
      <c r="BF70" s="48"/>
      <c r="BG70" s="49"/>
      <c r="BH70" s="48"/>
      <c r="BI70" s="49"/>
      <c r="BJ70" s="48"/>
      <c r="BK70" s="49"/>
      <c r="BL70" s="48"/>
    </row>
    <row r="71" spans="1:64" ht="15">
      <c r="A71" s="64" t="s">
        <v>272</v>
      </c>
      <c r="B71" s="64" t="s">
        <v>292</v>
      </c>
      <c r="C71" s="65"/>
      <c r="D71" s="66"/>
      <c r="E71" s="67"/>
      <c r="F71" s="68"/>
      <c r="G71" s="65"/>
      <c r="H71" s="69"/>
      <c r="I71" s="70"/>
      <c r="J71" s="70"/>
      <c r="K71" s="34" t="s">
        <v>65</v>
      </c>
      <c r="L71" s="77">
        <v>203</v>
      </c>
      <c r="M71" s="77"/>
      <c r="N71" s="72"/>
      <c r="O71" s="79" t="s">
        <v>418</v>
      </c>
      <c r="P71" s="81">
        <v>43565.72875</v>
      </c>
      <c r="Q71" s="79" t="s">
        <v>471</v>
      </c>
      <c r="R71" s="82" t="s">
        <v>619</v>
      </c>
      <c r="S71" s="79" t="s">
        <v>682</v>
      </c>
      <c r="T71" s="79"/>
      <c r="U71" s="79"/>
      <c r="V71" s="82" t="s">
        <v>800</v>
      </c>
      <c r="W71" s="81">
        <v>43565.72875</v>
      </c>
      <c r="X71" s="82" t="s">
        <v>904</v>
      </c>
      <c r="Y71" s="79"/>
      <c r="Z71" s="79"/>
      <c r="AA71" s="85" t="s">
        <v>1127</v>
      </c>
      <c r="AB71" s="79"/>
      <c r="AC71" s="79" t="b">
        <v>0</v>
      </c>
      <c r="AD71" s="79">
        <v>0</v>
      </c>
      <c r="AE71" s="85" t="s">
        <v>1289</v>
      </c>
      <c r="AF71" s="79" t="b">
        <v>0</v>
      </c>
      <c r="AG71" s="79" t="s">
        <v>1302</v>
      </c>
      <c r="AH71" s="79"/>
      <c r="AI71" s="85" t="s">
        <v>1289</v>
      </c>
      <c r="AJ71" s="79" t="b">
        <v>0</v>
      </c>
      <c r="AK71" s="79">
        <v>0</v>
      </c>
      <c r="AL71" s="85" t="s">
        <v>1289</v>
      </c>
      <c r="AM71" s="79" t="s">
        <v>1304</v>
      </c>
      <c r="AN71" s="79" t="b">
        <v>0</v>
      </c>
      <c r="AO71" s="85" t="s">
        <v>1127</v>
      </c>
      <c r="AP71" s="79" t="s">
        <v>176</v>
      </c>
      <c r="AQ71" s="79">
        <v>0</v>
      </c>
      <c r="AR71" s="79">
        <v>0</v>
      </c>
      <c r="AS71" s="79"/>
      <c r="AT71" s="79"/>
      <c r="AU71" s="79"/>
      <c r="AV71" s="79"/>
      <c r="AW71" s="79"/>
      <c r="AX71" s="79"/>
      <c r="AY71" s="79"/>
      <c r="AZ71" s="79"/>
      <c r="BA71">
        <v>1</v>
      </c>
      <c r="BB71" s="78" t="str">
        <f>REPLACE(INDEX(GroupVertices[Group],MATCH(Edges24[[#This Row],[Vertex 1]],GroupVertices[Vertex],0)),1,1,"")</f>
        <v>3</v>
      </c>
      <c r="BC71" s="78" t="str">
        <f>REPLACE(INDEX(GroupVertices[Group],MATCH(Edges24[[#This Row],[Vertex 2]],GroupVertices[Vertex],0)),1,1,"")</f>
        <v>1</v>
      </c>
      <c r="BD71" s="48"/>
      <c r="BE71" s="49"/>
      <c r="BF71" s="48"/>
      <c r="BG71" s="49"/>
      <c r="BH71" s="48"/>
      <c r="BI71" s="49"/>
      <c r="BJ71" s="48"/>
      <c r="BK71" s="49"/>
      <c r="BL71" s="48"/>
    </row>
    <row r="72" spans="1:64" ht="15">
      <c r="A72" s="64" t="s">
        <v>273</v>
      </c>
      <c r="B72" s="64" t="s">
        <v>380</v>
      </c>
      <c r="C72" s="65"/>
      <c r="D72" s="66"/>
      <c r="E72" s="67"/>
      <c r="F72" s="68"/>
      <c r="G72" s="65"/>
      <c r="H72" s="69"/>
      <c r="I72" s="70"/>
      <c r="J72" s="70"/>
      <c r="K72" s="34" t="s">
        <v>65</v>
      </c>
      <c r="L72" s="77">
        <v>208</v>
      </c>
      <c r="M72" s="77"/>
      <c r="N72" s="72"/>
      <c r="O72" s="79" t="s">
        <v>418</v>
      </c>
      <c r="P72" s="81">
        <v>43565.34991898148</v>
      </c>
      <c r="Q72" s="79" t="s">
        <v>472</v>
      </c>
      <c r="R72" s="82" t="s">
        <v>615</v>
      </c>
      <c r="S72" s="79" t="s">
        <v>680</v>
      </c>
      <c r="T72" s="79"/>
      <c r="U72" s="79"/>
      <c r="V72" s="82" t="s">
        <v>801</v>
      </c>
      <c r="W72" s="81">
        <v>43565.34991898148</v>
      </c>
      <c r="X72" s="82" t="s">
        <v>905</v>
      </c>
      <c r="Y72" s="79"/>
      <c r="Z72" s="79"/>
      <c r="AA72" s="85" t="s">
        <v>1128</v>
      </c>
      <c r="AB72" s="79"/>
      <c r="AC72" s="79" t="b">
        <v>0</v>
      </c>
      <c r="AD72" s="79">
        <v>0</v>
      </c>
      <c r="AE72" s="85" t="s">
        <v>1289</v>
      </c>
      <c r="AF72" s="79" t="b">
        <v>0</v>
      </c>
      <c r="AG72" s="79" t="s">
        <v>1302</v>
      </c>
      <c r="AH72" s="79"/>
      <c r="AI72" s="85" t="s">
        <v>1289</v>
      </c>
      <c r="AJ72" s="79" t="b">
        <v>0</v>
      </c>
      <c r="AK72" s="79">
        <v>1</v>
      </c>
      <c r="AL72" s="85" t="s">
        <v>1289</v>
      </c>
      <c r="AM72" s="79" t="s">
        <v>1315</v>
      </c>
      <c r="AN72" s="79" t="b">
        <v>0</v>
      </c>
      <c r="AO72" s="85" t="s">
        <v>1128</v>
      </c>
      <c r="AP72" s="79" t="s">
        <v>176</v>
      </c>
      <c r="AQ72" s="79">
        <v>0</v>
      </c>
      <c r="AR72" s="79">
        <v>0</v>
      </c>
      <c r="AS72" s="79"/>
      <c r="AT72" s="79"/>
      <c r="AU72" s="79"/>
      <c r="AV72" s="79"/>
      <c r="AW72" s="79"/>
      <c r="AX72" s="79"/>
      <c r="AY72" s="79"/>
      <c r="AZ72" s="79"/>
      <c r="BA72">
        <v>1</v>
      </c>
      <c r="BB72" s="78" t="str">
        <f>REPLACE(INDEX(GroupVertices[Group],MATCH(Edges24[[#This Row],[Vertex 1]],GroupVertices[Vertex],0)),1,1,"")</f>
        <v>3</v>
      </c>
      <c r="BC72" s="78" t="str">
        <f>REPLACE(INDEX(GroupVertices[Group],MATCH(Edges24[[#This Row],[Vertex 2]],GroupVertices[Vertex],0)),1,1,"")</f>
        <v>3</v>
      </c>
      <c r="BD72" s="48"/>
      <c r="BE72" s="49"/>
      <c r="BF72" s="48"/>
      <c r="BG72" s="49"/>
      <c r="BH72" s="48"/>
      <c r="BI72" s="49"/>
      <c r="BJ72" s="48"/>
      <c r="BK72" s="49"/>
      <c r="BL72" s="48"/>
    </row>
    <row r="73" spans="1:64" ht="15">
      <c r="A73" s="64" t="s">
        <v>274</v>
      </c>
      <c r="B73" s="64" t="s">
        <v>273</v>
      </c>
      <c r="C73" s="65"/>
      <c r="D73" s="66"/>
      <c r="E73" s="67"/>
      <c r="F73" s="68"/>
      <c r="G73" s="65"/>
      <c r="H73" s="69"/>
      <c r="I73" s="70"/>
      <c r="J73" s="70"/>
      <c r="K73" s="34" t="s">
        <v>65</v>
      </c>
      <c r="L73" s="77">
        <v>210</v>
      </c>
      <c r="M73" s="77"/>
      <c r="N73" s="72"/>
      <c r="O73" s="79" t="s">
        <v>418</v>
      </c>
      <c r="P73" s="81">
        <v>43566.17511574074</v>
      </c>
      <c r="Q73" s="79" t="s">
        <v>459</v>
      </c>
      <c r="R73" s="79"/>
      <c r="S73" s="79"/>
      <c r="T73" s="79"/>
      <c r="U73" s="79"/>
      <c r="V73" s="82" t="s">
        <v>802</v>
      </c>
      <c r="W73" s="81">
        <v>43566.17511574074</v>
      </c>
      <c r="X73" s="82" t="s">
        <v>906</v>
      </c>
      <c r="Y73" s="79"/>
      <c r="Z73" s="79"/>
      <c r="AA73" s="85" t="s">
        <v>1129</v>
      </c>
      <c r="AB73" s="79"/>
      <c r="AC73" s="79" t="b">
        <v>0</v>
      </c>
      <c r="AD73" s="79">
        <v>0</v>
      </c>
      <c r="AE73" s="85" t="s">
        <v>1289</v>
      </c>
      <c r="AF73" s="79" t="b">
        <v>0</v>
      </c>
      <c r="AG73" s="79" t="s">
        <v>1302</v>
      </c>
      <c r="AH73" s="79"/>
      <c r="AI73" s="85" t="s">
        <v>1289</v>
      </c>
      <c r="AJ73" s="79" t="b">
        <v>0</v>
      </c>
      <c r="AK73" s="79">
        <v>2</v>
      </c>
      <c r="AL73" s="85" t="s">
        <v>1128</v>
      </c>
      <c r="AM73" s="79" t="s">
        <v>1305</v>
      </c>
      <c r="AN73" s="79" t="b">
        <v>0</v>
      </c>
      <c r="AO73" s="85" t="s">
        <v>1128</v>
      </c>
      <c r="AP73" s="79" t="s">
        <v>176</v>
      </c>
      <c r="AQ73" s="79">
        <v>0</v>
      </c>
      <c r="AR73" s="79">
        <v>0</v>
      </c>
      <c r="AS73" s="79"/>
      <c r="AT73" s="79"/>
      <c r="AU73" s="79"/>
      <c r="AV73" s="79"/>
      <c r="AW73" s="79"/>
      <c r="AX73" s="79"/>
      <c r="AY73" s="79"/>
      <c r="AZ73" s="79"/>
      <c r="BA73">
        <v>1</v>
      </c>
      <c r="BB73" s="78" t="str">
        <f>REPLACE(INDEX(GroupVertices[Group],MATCH(Edges24[[#This Row],[Vertex 1]],GroupVertices[Vertex],0)),1,1,"")</f>
        <v>3</v>
      </c>
      <c r="BC73" s="78" t="str">
        <f>REPLACE(INDEX(GroupVertices[Group],MATCH(Edges24[[#This Row],[Vertex 2]],GroupVertices[Vertex],0)),1,1,"")</f>
        <v>3</v>
      </c>
      <c r="BD73" s="48"/>
      <c r="BE73" s="49"/>
      <c r="BF73" s="48"/>
      <c r="BG73" s="49"/>
      <c r="BH73" s="48"/>
      <c r="BI73" s="49"/>
      <c r="BJ73" s="48"/>
      <c r="BK73" s="49"/>
      <c r="BL73" s="48"/>
    </row>
    <row r="74" spans="1:64" ht="15">
      <c r="A74" s="64" t="s">
        <v>275</v>
      </c>
      <c r="B74" s="64" t="s">
        <v>387</v>
      </c>
      <c r="C74" s="65"/>
      <c r="D74" s="66"/>
      <c r="E74" s="67"/>
      <c r="F74" s="68"/>
      <c r="G74" s="65"/>
      <c r="H74" s="69"/>
      <c r="I74" s="70"/>
      <c r="J74" s="70"/>
      <c r="K74" s="34" t="s">
        <v>65</v>
      </c>
      <c r="L74" s="77">
        <v>213</v>
      </c>
      <c r="M74" s="77"/>
      <c r="N74" s="72"/>
      <c r="O74" s="79" t="s">
        <v>418</v>
      </c>
      <c r="P74" s="81">
        <v>43532.75859953704</v>
      </c>
      <c r="Q74" s="79" t="s">
        <v>473</v>
      </c>
      <c r="R74" s="82" t="s">
        <v>620</v>
      </c>
      <c r="S74" s="79" t="s">
        <v>683</v>
      </c>
      <c r="T74" s="79"/>
      <c r="U74" s="82" t="s">
        <v>735</v>
      </c>
      <c r="V74" s="82" t="s">
        <v>735</v>
      </c>
      <c r="W74" s="81">
        <v>43532.75859953704</v>
      </c>
      <c r="X74" s="82" t="s">
        <v>907</v>
      </c>
      <c r="Y74" s="79"/>
      <c r="Z74" s="79"/>
      <c r="AA74" s="85" t="s">
        <v>1130</v>
      </c>
      <c r="AB74" s="79"/>
      <c r="AC74" s="79" t="b">
        <v>0</v>
      </c>
      <c r="AD74" s="79">
        <v>0</v>
      </c>
      <c r="AE74" s="85" t="s">
        <v>1289</v>
      </c>
      <c r="AF74" s="79" t="b">
        <v>0</v>
      </c>
      <c r="AG74" s="79" t="s">
        <v>1302</v>
      </c>
      <c r="AH74" s="79"/>
      <c r="AI74" s="85" t="s">
        <v>1289</v>
      </c>
      <c r="AJ74" s="79" t="b">
        <v>0</v>
      </c>
      <c r="AK74" s="79">
        <v>0</v>
      </c>
      <c r="AL74" s="85" t="s">
        <v>1289</v>
      </c>
      <c r="AM74" s="79" t="s">
        <v>1315</v>
      </c>
      <c r="AN74" s="79" t="b">
        <v>0</v>
      </c>
      <c r="AO74" s="85" t="s">
        <v>1130</v>
      </c>
      <c r="AP74" s="79" t="s">
        <v>176</v>
      </c>
      <c r="AQ74" s="79">
        <v>0</v>
      </c>
      <c r="AR74" s="79">
        <v>0</v>
      </c>
      <c r="AS74" s="79"/>
      <c r="AT74" s="79"/>
      <c r="AU74" s="79"/>
      <c r="AV74" s="79"/>
      <c r="AW74" s="79"/>
      <c r="AX74" s="79"/>
      <c r="AY74" s="79"/>
      <c r="AZ74" s="79"/>
      <c r="BA74">
        <v>1</v>
      </c>
      <c r="BB74" s="78" t="str">
        <f>REPLACE(INDEX(GroupVertices[Group],MATCH(Edges24[[#This Row],[Vertex 1]],GroupVertices[Vertex],0)),1,1,"")</f>
        <v>3</v>
      </c>
      <c r="BC74" s="78" t="str">
        <f>REPLACE(INDEX(GroupVertices[Group],MATCH(Edges24[[#This Row],[Vertex 2]],GroupVertices[Vertex],0)),1,1,"")</f>
        <v>3</v>
      </c>
      <c r="BD74" s="48">
        <v>2</v>
      </c>
      <c r="BE74" s="49">
        <v>7.142857142857143</v>
      </c>
      <c r="BF74" s="48">
        <v>1</v>
      </c>
      <c r="BG74" s="49">
        <v>3.5714285714285716</v>
      </c>
      <c r="BH74" s="48">
        <v>0</v>
      </c>
      <c r="BI74" s="49">
        <v>0</v>
      </c>
      <c r="BJ74" s="48">
        <v>25</v>
      </c>
      <c r="BK74" s="49">
        <v>89.28571428571429</v>
      </c>
      <c r="BL74" s="48">
        <v>28</v>
      </c>
    </row>
    <row r="75" spans="1:64" ht="15">
      <c r="A75" s="64" t="s">
        <v>276</v>
      </c>
      <c r="B75" s="64" t="s">
        <v>388</v>
      </c>
      <c r="C75" s="65"/>
      <c r="D75" s="66"/>
      <c r="E75" s="67"/>
      <c r="F75" s="68"/>
      <c r="G75" s="65"/>
      <c r="H75" s="69"/>
      <c r="I75" s="70"/>
      <c r="J75" s="70"/>
      <c r="K75" s="34" t="s">
        <v>65</v>
      </c>
      <c r="L75" s="77">
        <v>214</v>
      </c>
      <c r="M75" s="77"/>
      <c r="N75" s="72"/>
      <c r="O75" s="79" t="s">
        <v>418</v>
      </c>
      <c r="P75" s="81">
        <v>43566.77321759259</v>
      </c>
      <c r="Q75" s="79" t="s">
        <v>474</v>
      </c>
      <c r="R75" s="79"/>
      <c r="S75" s="79"/>
      <c r="T75" s="79" t="s">
        <v>712</v>
      </c>
      <c r="U75" s="82" t="s">
        <v>736</v>
      </c>
      <c r="V75" s="82" t="s">
        <v>736</v>
      </c>
      <c r="W75" s="81">
        <v>43566.77321759259</v>
      </c>
      <c r="X75" s="82" t="s">
        <v>908</v>
      </c>
      <c r="Y75" s="79"/>
      <c r="Z75" s="79"/>
      <c r="AA75" s="85" t="s">
        <v>1131</v>
      </c>
      <c r="AB75" s="79"/>
      <c r="AC75" s="79" t="b">
        <v>0</v>
      </c>
      <c r="AD75" s="79">
        <v>0</v>
      </c>
      <c r="AE75" s="85" t="s">
        <v>1289</v>
      </c>
      <c r="AF75" s="79" t="b">
        <v>0</v>
      </c>
      <c r="AG75" s="79" t="s">
        <v>1302</v>
      </c>
      <c r="AH75" s="79"/>
      <c r="AI75" s="85" t="s">
        <v>1289</v>
      </c>
      <c r="AJ75" s="79" t="b">
        <v>0</v>
      </c>
      <c r="AK75" s="79">
        <v>0</v>
      </c>
      <c r="AL75" s="85" t="s">
        <v>1289</v>
      </c>
      <c r="AM75" s="79" t="s">
        <v>1304</v>
      </c>
      <c r="AN75" s="79" t="b">
        <v>0</v>
      </c>
      <c r="AO75" s="85" t="s">
        <v>1131</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2</v>
      </c>
      <c r="BE75" s="49">
        <v>12.5</v>
      </c>
      <c r="BF75" s="48">
        <v>0</v>
      </c>
      <c r="BG75" s="49">
        <v>0</v>
      </c>
      <c r="BH75" s="48">
        <v>0</v>
      </c>
      <c r="BI75" s="49">
        <v>0</v>
      </c>
      <c r="BJ75" s="48">
        <v>14</v>
      </c>
      <c r="BK75" s="49">
        <v>87.5</v>
      </c>
      <c r="BL75" s="48">
        <v>16</v>
      </c>
    </row>
    <row r="76" spans="1:64" ht="15">
      <c r="A76" s="64" t="s">
        <v>277</v>
      </c>
      <c r="B76" s="64" t="s">
        <v>292</v>
      </c>
      <c r="C76" s="65"/>
      <c r="D76" s="66"/>
      <c r="E76" s="67"/>
      <c r="F76" s="68"/>
      <c r="G76" s="65"/>
      <c r="H76" s="69"/>
      <c r="I76" s="70"/>
      <c r="J76" s="70"/>
      <c r="K76" s="34" t="s">
        <v>65</v>
      </c>
      <c r="L76" s="77">
        <v>216</v>
      </c>
      <c r="M76" s="77"/>
      <c r="N76" s="72"/>
      <c r="O76" s="79" t="s">
        <v>418</v>
      </c>
      <c r="P76" s="81">
        <v>43566.865428240744</v>
      </c>
      <c r="Q76" s="79" t="s">
        <v>475</v>
      </c>
      <c r="R76" s="82" t="s">
        <v>621</v>
      </c>
      <c r="S76" s="79" t="s">
        <v>671</v>
      </c>
      <c r="T76" s="79" t="s">
        <v>713</v>
      </c>
      <c r="U76" s="79"/>
      <c r="V76" s="82" t="s">
        <v>803</v>
      </c>
      <c r="W76" s="81">
        <v>43566.865428240744</v>
      </c>
      <c r="X76" s="82" t="s">
        <v>909</v>
      </c>
      <c r="Y76" s="79"/>
      <c r="Z76" s="79"/>
      <c r="AA76" s="85" t="s">
        <v>1132</v>
      </c>
      <c r="AB76" s="79"/>
      <c r="AC76" s="79" t="b">
        <v>0</v>
      </c>
      <c r="AD76" s="79">
        <v>0</v>
      </c>
      <c r="AE76" s="85" t="s">
        <v>1289</v>
      </c>
      <c r="AF76" s="79" t="b">
        <v>0</v>
      </c>
      <c r="AG76" s="79" t="s">
        <v>1300</v>
      </c>
      <c r="AH76" s="79"/>
      <c r="AI76" s="85" t="s">
        <v>1289</v>
      </c>
      <c r="AJ76" s="79" t="b">
        <v>0</v>
      </c>
      <c r="AK76" s="79">
        <v>2</v>
      </c>
      <c r="AL76" s="85" t="s">
        <v>1264</v>
      </c>
      <c r="AM76" s="79" t="s">
        <v>1307</v>
      </c>
      <c r="AN76" s="79" t="b">
        <v>0</v>
      </c>
      <c r="AO76" s="85" t="s">
        <v>1264</v>
      </c>
      <c r="AP76" s="79" t="s">
        <v>176</v>
      </c>
      <c r="AQ76" s="79">
        <v>0</v>
      </c>
      <c r="AR76" s="79">
        <v>0</v>
      </c>
      <c r="AS76" s="79"/>
      <c r="AT76" s="79"/>
      <c r="AU76" s="79"/>
      <c r="AV76" s="79"/>
      <c r="AW76" s="79"/>
      <c r="AX76" s="79"/>
      <c r="AY76" s="79"/>
      <c r="AZ76" s="79"/>
      <c r="BA76">
        <v>1</v>
      </c>
      <c r="BB76" s="78" t="str">
        <f>REPLACE(INDEX(GroupVertices[Group],MATCH(Edges24[[#This Row],[Vertex 1]],GroupVertices[Vertex],0)),1,1,"")</f>
        <v>2</v>
      </c>
      <c r="BC76" s="78" t="str">
        <f>REPLACE(INDEX(GroupVertices[Group],MATCH(Edges24[[#This Row],[Vertex 2]],GroupVertices[Vertex],0)),1,1,"")</f>
        <v>1</v>
      </c>
      <c r="BD76" s="48"/>
      <c r="BE76" s="49"/>
      <c r="BF76" s="48"/>
      <c r="BG76" s="49"/>
      <c r="BH76" s="48"/>
      <c r="BI76" s="49"/>
      <c r="BJ76" s="48"/>
      <c r="BK76" s="49"/>
      <c r="BL76" s="48"/>
    </row>
    <row r="77" spans="1:64" ht="15">
      <c r="A77" s="64" t="s">
        <v>278</v>
      </c>
      <c r="B77" s="64" t="s">
        <v>315</v>
      </c>
      <c r="C77" s="65"/>
      <c r="D77" s="66"/>
      <c r="E77" s="67"/>
      <c r="F77" s="68"/>
      <c r="G77" s="65"/>
      <c r="H77" s="69"/>
      <c r="I77" s="70"/>
      <c r="J77" s="70"/>
      <c r="K77" s="34" t="s">
        <v>65</v>
      </c>
      <c r="L77" s="77">
        <v>218</v>
      </c>
      <c r="M77" s="77"/>
      <c r="N77" s="72"/>
      <c r="O77" s="79" t="s">
        <v>418</v>
      </c>
      <c r="P77" s="81">
        <v>43566.91836805556</v>
      </c>
      <c r="Q77" s="79" t="s">
        <v>422</v>
      </c>
      <c r="R77" s="79"/>
      <c r="S77" s="79"/>
      <c r="T77" s="79"/>
      <c r="U77" s="79"/>
      <c r="V77" s="82" t="s">
        <v>804</v>
      </c>
      <c r="W77" s="81">
        <v>43566.91836805556</v>
      </c>
      <c r="X77" s="82" t="s">
        <v>910</v>
      </c>
      <c r="Y77" s="79"/>
      <c r="Z77" s="79"/>
      <c r="AA77" s="85" t="s">
        <v>1133</v>
      </c>
      <c r="AB77" s="79"/>
      <c r="AC77" s="79" t="b">
        <v>0</v>
      </c>
      <c r="AD77" s="79">
        <v>0</v>
      </c>
      <c r="AE77" s="85" t="s">
        <v>1289</v>
      </c>
      <c r="AF77" s="79" t="b">
        <v>0</v>
      </c>
      <c r="AG77" s="79" t="s">
        <v>1302</v>
      </c>
      <c r="AH77" s="79"/>
      <c r="AI77" s="85" t="s">
        <v>1289</v>
      </c>
      <c r="AJ77" s="79" t="b">
        <v>0</v>
      </c>
      <c r="AK77" s="79">
        <v>6</v>
      </c>
      <c r="AL77" s="85" t="s">
        <v>1145</v>
      </c>
      <c r="AM77" s="79" t="s">
        <v>1304</v>
      </c>
      <c r="AN77" s="79" t="b">
        <v>0</v>
      </c>
      <c r="AO77" s="85" t="s">
        <v>1145</v>
      </c>
      <c r="AP77" s="79" t="s">
        <v>176</v>
      </c>
      <c r="AQ77" s="79">
        <v>0</v>
      </c>
      <c r="AR77" s="79">
        <v>0</v>
      </c>
      <c r="AS77" s="79"/>
      <c r="AT77" s="79"/>
      <c r="AU77" s="79"/>
      <c r="AV77" s="79"/>
      <c r="AW77" s="79"/>
      <c r="AX77" s="79"/>
      <c r="AY77" s="79"/>
      <c r="AZ77" s="79"/>
      <c r="BA77">
        <v>1</v>
      </c>
      <c r="BB77" s="78" t="str">
        <f>REPLACE(INDEX(GroupVertices[Group],MATCH(Edges24[[#This Row],[Vertex 1]],GroupVertices[Vertex],0)),1,1,"")</f>
        <v>2</v>
      </c>
      <c r="BC77" s="78" t="str">
        <f>REPLACE(INDEX(GroupVertices[Group],MATCH(Edges24[[#This Row],[Vertex 2]],GroupVertices[Vertex],0)),1,1,"")</f>
        <v>2</v>
      </c>
      <c r="BD77" s="48"/>
      <c r="BE77" s="49"/>
      <c r="BF77" s="48"/>
      <c r="BG77" s="49"/>
      <c r="BH77" s="48"/>
      <c r="BI77" s="49"/>
      <c r="BJ77" s="48"/>
      <c r="BK77" s="49"/>
      <c r="BL77" s="48"/>
    </row>
    <row r="78" spans="1:64" ht="15">
      <c r="A78" s="64" t="s">
        <v>279</v>
      </c>
      <c r="B78" s="64" t="s">
        <v>292</v>
      </c>
      <c r="C78" s="65"/>
      <c r="D78" s="66"/>
      <c r="E78" s="67"/>
      <c r="F78" s="68"/>
      <c r="G78" s="65"/>
      <c r="H78" s="69"/>
      <c r="I78" s="70"/>
      <c r="J78" s="70"/>
      <c r="K78" s="34" t="s">
        <v>65</v>
      </c>
      <c r="L78" s="77">
        <v>222</v>
      </c>
      <c r="M78" s="77"/>
      <c r="N78" s="72"/>
      <c r="O78" s="79" t="s">
        <v>418</v>
      </c>
      <c r="P78" s="81">
        <v>43503.166712962964</v>
      </c>
      <c r="Q78" s="79" t="s">
        <v>476</v>
      </c>
      <c r="R78" s="82" t="s">
        <v>601</v>
      </c>
      <c r="S78" s="79" t="s">
        <v>671</v>
      </c>
      <c r="T78" s="79"/>
      <c r="U78" s="79"/>
      <c r="V78" s="82" t="s">
        <v>805</v>
      </c>
      <c r="W78" s="81">
        <v>43503.166712962964</v>
      </c>
      <c r="X78" s="82" t="s">
        <v>911</v>
      </c>
      <c r="Y78" s="79"/>
      <c r="Z78" s="79"/>
      <c r="AA78" s="85" t="s">
        <v>1134</v>
      </c>
      <c r="AB78" s="79"/>
      <c r="AC78" s="79" t="b">
        <v>0</v>
      </c>
      <c r="AD78" s="79">
        <v>1</v>
      </c>
      <c r="AE78" s="85" t="s">
        <v>1289</v>
      </c>
      <c r="AF78" s="79" t="b">
        <v>0</v>
      </c>
      <c r="AG78" s="79" t="s">
        <v>1302</v>
      </c>
      <c r="AH78" s="79"/>
      <c r="AI78" s="85" t="s">
        <v>1289</v>
      </c>
      <c r="AJ78" s="79" t="b">
        <v>0</v>
      </c>
      <c r="AK78" s="79">
        <v>0</v>
      </c>
      <c r="AL78" s="85" t="s">
        <v>1289</v>
      </c>
      <c r="AM78" s="79" t="s">
        <v>1307</v>
      </c>
      <c r="AN78" s="79" t="b">
        <v>0</v>
      </c>
      <c r="AO78" s="85" t="s">
        <v>1134</v>
      </c>
      <c r="AP78" s="79" t="s">
        <v>176</v>
      </c>
      <c r="AQ78" s="79">
        <v>0</v>
      </c>
      <c r="AR78" s="79">
        <v>0</v>
      </c>
      <c r="AS78" s="79"/>
      <c r="AT78" s="79"/>
      <c r="AU78" s="79"/>
      <c r="AV78" s="79"/>
      <c r="AW78" s="79"/>
      <c r="AX78" s="79"/>
      <c r="AY78" s="79"/>
      <c r="AZ78" s="79"/>
      <c r="BA78">
        <v>2</v>
      </c>
      <c r="BB78" s="78" t="str">
        <f>REPLACE(INDEX(GroupVertices[Group],MATCH(Edges24[[#This Row],[Vertex 1]],GroupVertices[Vertex],0)),1,1,"")</f>
        <v>3</v>
      </c>
      <c r="BC78" s="78" t="str">
        <f>REPLACE(INDEX(GroupVertices[Group],MATCH(Edges24[[#This Row],[Vertex 2]],GroupVertices[Vertex],0)),1,1,"")</f>
        <v>1</v>
      </c>
      <c r="BD78" s="48">
        <v>1</v>
      </c>
      <c r="BE78" s="49">
        <v>5.555555555555555</v>
      </c>
      <c r="BF78" s="48">
        <v>0</v>
      </c>
      <c r="BG78" s="49">
        <v>0</v>
      </c>
      <c r="BH78" s="48">
        <v>0</v>
      </c>
      <c r="BI78" s="49">
        <v>0</v>
      </c>
      <c r="BJ78" s="48">
        <v>17</v>
      </c>
      <c r="BK78" s="49">
        <v>94.44444444444444</v>
      </c>
      <c r="BL78" s="48">
        <v>18</v>
      </c>
    </row>
    <row r="79" spans="1:64" ht="15">
      <c r="A79" s="64" t="s">
        <v>279</v>
      </c>
      <c r="B79" s="64" t="s">
        <v>380</v>
      </c>
      <c r="C79" s="65"/>
      <c r="D79" s="66"/>
      <c r="E79" s="67"/>
      <c r="F79" s="68"/>
      <c r="G79" s="65"/>
      <c r="H79" s="69"/>
      <c r="I79" s="70"/>
      <c r="J79" s="70"/>
      <c r="K79" s="34" t="s">
        <v>65</v>
      </c>
      <c r="L79" s="77">
        <v>223</v>
      </c>
      <c r="M79" s="77"/>
      <c r="N79" s="72"/>
      <c r="O79" s="79" t="s">
        <v>418</v>
      </c>
      <c r="P79" s="81">
        <v>43567.125613425924</v>
      </c>
      <c r="Q79" s="79" t="s">
        <v>477</v>
      </c>
      <c r="R79" s="82" t="s">
        <v>616</v>
      </c>
      <c r="S79" s="79" t="s">
        <v>671</v>
      </c>
      <c r="T79" s="79"/>
      <c r="U79" s="79"/>
      <c r="V79" s="82" t="s">
        <v>805</v>
      </c>
      <c r="W79" s="81">
        <v>43567.125613425924</v>
      </c>
      <c r="X79" s="82" t="s">
        <v>912</v>
      </c>
      <c r="Y79" s="79"/>
      <c r="Z79" s="79"/>
      <c r="AA79" s="85" t="s">
        <v>1135</v>
      </c>
      <c r="AB79" s="79"/>
      <c r="AC79" s="79" t="b">
        <v>0</v>
      </c>
      <c r="AD79" s="79">
        <v>0</v>
      </c>
      <c r="AE79" s="85" t="s">
        <v>1289</v>
      </c>
      <c r="AF79" s="79" t="b">
        <v>0</v>
      </c>
      <c r="AG79" s="79" t="s">
        <v>1302</v>
      </c>
      <c r="AH79" s="79"/>
      <c r="AI79" s="85" t="s">
        <v>1289</v>
      </c>
      <c r="AJ79" s="79" t="b">
        <v>0</v>
      </c>
      <c r="AK79" s="79">
        <v>0</v>
      </c>
      <c r="AL79" s="85" t="s">
        <v>1289</v>
      </c>
      <c r="AM79" s="79" t="s">
        <v>1307</v>
      </c>
      <c r="AN79" s="79" t="b">
        <v>0</v>
      </c>
      <c r="AO79" s="85" t="s">
        <v>1135</v>
      </c>
      <c r="AP79" s="79" t="s">
        <v>176</v>
      </c>
      <c r="AQ79" s="79">
        <v>0</v>
      </c>
      <c r="AR79" s="79">
        <v>0</v>
      </c>
      <c r="AS79" s="79"/>
      <c r="AT79" s="79"/>
      <c r="AU79" s="79"/>
      <c r="AV79" s="79"/>
      <c r="AW79" s="79"/>
      <c r="AX79" s="79"/>
      <c r="AY79" s="79"/>
      <c r="AZ79" s="79"/>
      <c r="BA79">
        <v>1</v>
      </c>
      <c r="BB79" s="78" t="str">
        <f>REPLACE(INDEX(GroupVertices[Group],MATCH(Edges24[[#This Row],[Vertex 1]],GroupVertices[Vertex],0)),1,1,"")</f>
        <v>3</v>
      </c>
      <c r="BC79" s="78" t="str">
        <f>REPLACE(INDEX(GroupVertices[Group],MATCH(Edges24[[#This Row],[Vertex 2]],GroupVertices[Vertex],0)),1,1,"")</f>
        <v>3</v>
      </c>
      <c r="BD79" s="48"/>
      <c r="BE79" s="49"/>
      <c r="BF79" s="48"/>
      <c r="BG79" s="49"/>
      <c r="BH79" s="48"/>
      <c r="BI79" s="49"/>
      <c r="BJ79" s="48"/>
      <c r="BK79" s="49"/>
      <c r="BL79" s="48"/>
    </row>
    <row r="80" spans="1:64" ht="15">
      <c r="A80" s="64" t="s">
        <v>280</v>
      </c>
      <c r="B80" s="64" t="s">
        <v>389</v>
      </c>
      <c r="C80" s="65"/>
      <c r="D80" s="66"/>
      <c r="E80" s="67"/>
      <c r="F80" s="68"/>
      <c r="G80" s="65"/>
      <c r="H80" s="69"/>
      <c r="I80" s="70"/>
      <c r="J80" s="70"/>
      <c r="K80" s="34" t="s">
        <v>65</v>
      </c>
      <c r="L80" s="77">
        <v>225</v>
      </c>
      <c r="M80" s="77"/>
      <c r="N80" s="72"/>
      <c r="O80" s="79" t="s">
        <v>418</v>
      </c>
      <c r="P80" s="81">
        <v>43517.62501157408</v>
      </c>
      <c r="Q80" s="79" t="s">
        <v>478</v>
      </c>
      <c r="R80" s="82" t="s">
        <v>622</v>
      </c>
      <c r="S80" s="79" t="s">
        <v>684</v>
      </c>
      <c r="T80" s="79"/>
      <c r="U80" s="79"/>
      <c r="V80" s="82" t="s">
        <v>806</v>
      </c>
      <c r="W80" s="81">
        <v>43517.62501157408</v>
      </c>
      <c r="X80" s="82" t="s">
        <v>913</v>
      </c>
      <c r="Y80" s="79"/>
      <c r="Z80" s="79"/>
      <c r="AA80" s="85" t="s">
        <v>1136</v>
      </c>
      <c r="AB80" s="79"/>
      <c r="AC80" s="79" t="b">
        <v>0</v>
      </c>
      <c r="AD80" s="79">
        <v>1</v>
      </c>
      <c r="AE80" s="85" t="s">
        <v>1289</v>
      </c>
      <c r="AF80" s="79" t="b">
        <v>0</v>
      </c>
      <c r="AG80" s="79" t="s">
        <v>1302</v>
      </c>
      <c r="AH80" s="79"/>
      <c r="AI80" s="85" t="s">
        <v>1289</v>
      </c>
      <c r="AJ80" s="79" t="b">
        <v>0</v>
      </c>
      <c r="AK80" s="79">
        <v>0</v>
      </c>
      <c r="AL80" s="85" t="s">
        <v>1289</v>
      </c>
      <c r="AM80" s="79" t="s">
        <v>1316</v>
      </c>
      <c r="AN80" s="79" t="b">
        <v>0</v>
      </c>
      <c r="AO80" s="85" t="s">
        <v>1136</v>
      </c>
      <c r="AP80" s="79" t="s">
        <v>176</v>
      </c>
      <c r="AQ80" s="79">
        <v>0</v>
      </c>
      <c r="AR80" s="79">
        <v>0</v>
      </c>
      <c r="AS80" s="79"/>
      <c r="AT80" s="79"/>
      <c r="AU80" s="79"/>
      <c r="AV80" s="79"/>
      <c r="AW80" s="79"/>
      <c r="AX80" s="79"/>
      <c r="AY80" s="79"/>
      <c r="AZ80" s="79"/>
      <c r="BA80">
        <v>1</v>
      </c>
      <c r="BB80" s="78" t="str">
        <f>REPLACE(INDEX(GroupVertices[Group],MATCH(Edges24[[#This Row],[Vertex 1]],GroupVertices[Vertex],0)),1,1,"")</f>
        <v>2</v>
      </c>
      <c r="BC80" s="78" t="str">
        <f>REPLACE(INDEX(GroupVertices[Group],MATCH(Edges24[[#This Row],[Vertex 2]],GroupVertices[Vertex],0)),1,1,"")</f>
        <v>2</v>
      </c>
      <c r="BD80" s="48">
        <v>1</v>
      </c>
      <c r="BE80" s="49">
        <v>5.2631578947368425</v>
      </c>
      <c r="BF80" s="48">
        <v>0</v>
      </c>
      <c r="BG80" s="49">
        <v>0</v>
      </c>
      <c r="BH80" s="48">
        <v>0</v>
      </c>
      <c r="BI80" s="49">
        <v>0</v>
      </c>
      <c r="BJ80" s="48">
        <v>18</v>
      </c>
      <c r="BK80" s="49">
        <v>94.73684210526316</v>
      </c>
      <c r="BL80" s="48">
        <v>19</v>
      </c>
    </row>
    <row r="81" spans="1:64" ht="15">
      <c r="A81" s="64" t="s">
        <v>280</v>
      </c>
      <c r="B81" s="64" t="s">
        <v>390</v>
      </c>
      <c r="C81" s="65"/>
      <c r="D81" s="66"/>
      <c r="E81" s="67"/>
      <c r="F81" s="68"/>
      <c r="G81" s="65"/>
      <c r="H81" s="69"/>
      <c r="I81" s="70"/>
      <c r="J81" s="70"/>
      <c r="K81" s="34" t="s">
        <v>65</v>
      </c>
      <c r="L81" s="77">
        <v>226</v>
      </c>
      <c r="M81" s="77"/>
      <c r="N81" s="72"/>
      <c r="O81" s="79" t="s">
        <v>418</v>
      </c>
      <c r="P81" s="81">
        <v>43567.604166666664</v>
      </c>
      <c r="Q81" s="79" t="s">
        <v>479</v>
      </c>
      <c r="R81" s="82" t="s">
        <v>623</v>
      </c>
      <c r="S81" s="79" t="s">
        <v>683</v>
      </c>
      <c r="T81" s="79"/>
      <c r="U81" s="79"/>
      <c r="V81" s="82" t="s">
        <v>806</v>
      </c>
      <c r="W81" s="81">
        <v>43567.604166666664</v>
      </c>
      <c r="X81" s="82" t="s">
        <v>914</v>
      </c>
      <c r="Y81" s="79"/>
      <c r="Z81" s="79"/>
      <c r="AA81" s="85" t="s">
        <v>1137</v>
      </c>
      <c r="AB81" s="79"/>
      <c r="AC81" s="79" t="b">
        <v>0</v>
      </c>
      <c r="AD81" s="79">
        <v>3</v>
      </c>
      <c r="AE81" s="85" t="s">
        <v>1289</v>
      </c>
      <c r="AF81" s="79" t="b">
        <v>0</v>
      </c>
      <c r="AG81" s="79" t="s">
        <v>1302</v>
      </c>
      <c r="AH81" s="79"/>
      <c r="AI81" s="85" t="s">
        <v>1289</v>
      </c>
      <c r="AJ81" s="79" t="b">
        <v>0</v>
      </c>
      <c r="AK81" s="79">
        <v>2</v>
      </c>
      <c r="AL81" s="85" t="s">
        <v>1289</v>
      </c>
      <c r="AM81" s="79" t="s">
        <v>1316</v>
      </c>
      <c r="AN81" s="79" t="b">
        <v>0</v>
      </c>
      <c r="AO81" s="85" t="s">
        <v>1137</v>
      </c>
      <c r="AP81" s="79" t="s">
        <v>176</v>
      </c>
      <c r="AQ81" s="79">
        <v>0</v>
      </c>
      <c r="AR81" s="79">
        <v>0</v>
      </c>
      <c r="AS81" s="79"/>
      <c r="AT81" s="79"/>
      <c r="AU81" s="79"/>
      <c r="AV81" s="79"/>
      <c r="AW81" s="79"/>
      <c r="AX81" s="79"/>
      <c r="AY81" s="79"/>
      <c r="AZ81" s="79"/>
      <c r="BA81">
        <v>1</v>
      </c>
      <c r="BB81" s="78" t="str">
        <f>REPLACE(INDEX(GroupVertices[Group],MATCH(Edges24[[#This Row],[Vertex 1]],GroupVertices[Vertex],0)),1,1,"")</f>
        <v>2</v>
      </c>
      <c r="BC81" s="78" t="str">
        <f>REPLACE(INDEX(GroupVertices[Group],MATCH(Edges24[[#This Row],[Vertex 2]],GroupVertices[Vertex],0)),1,1,"")</f>
        <v>2</v>
      </c>
      <c r="BD81" s="48">
        <v>2</v>
      </c>
      <c r="BE81" s="49">
        <v>9.090909090909092</v>
      </c>
      <c r="BF81" s="48">
        <v>0</v>
      </c>
      <c r="BG81" s="49">
        <v>0</v>
      </c>
      <c r="BH81" s="48">
        <v>0</v>
      </c>
      <c r="BI81" s="49">
        <v>0</v>
      </c>
      <c r="BJ81" s="48">
        <v>20</v>
      </c>
      <c r="BK81" s="49">
        <v>90.9090909090909</v>
      </c>
      <c r="BL81" s="48">
        <v>22</v>
      </c>
    </row>
    <row r="82" spans="1:64" ht="15">
      <c r="A82" s="64" t="s">
        <v>281</v>
      </c>
      <c r="B82" s="64" t="s">
        <v>292</v>
      </c>
      <c r="C82" s="65"/>
      <c r="D82" s="66"/>
      <c r="E82" s="67"/>
      <c r="F82" s="68"/>
      <c r="G82" s="65"/>
      <c r="H82" s="69"/>
      <c r="I82" s="70"/>
      <c r="J82" s="70"/>
      <c r="K82" s="34" t="s">
        <v>65</v>
      </c>
      <c r="L82" s="77">
        <v>227</v>
      </c>
      <c r="M82" s="77"/>
      <c r="N82" s="72"/>
      <c r="O82" s="79" t="s">
        <v>418</v>
      </c>
      <c r="P82" s="81">
        <v>43567.64601851852</v>
      </c>
      <c r="Q82" s="79" t="s">
        <v>480</v>
      </c>
      <c r="R82" s="82" t="s">
        <v>624</v>
      </c>
      <c r="S82" s="79" t="s">
        <v>685</v>
      </c>
      <c r="T82" s="79" t="s">
        <v>714</v>
      </c>
      <c r="U82" s="79"/>
      <c r="V82" s="82" t="s">
        <v>807</v>
      </c>
      <c r="W82" s="81">
        <v>43567.64601851852</v>
      </c>
      <c r="X82" s="82" t="s">
        <v>915</v>
      </c>
      <c r="Y82" s="79"/>
      <c r="Z82" s="79"/>
      <c r="AA82" s="85" t="s">
        <v>1138</v>
      </c>
      <c r="AB82" s="79"/>
      <c r="AC82" s="79" t="b">
        <v>0</v>
      </c>
      <c r="AD82" s="79">
        <v>1</v>
      </c>
      <c r="AE82" s="85" t="s">
        <v>1289</v>
      </c>
      <c r="AF82" s="79" t="b">
        <v>0</v>
      </c>
      <c r="AG82" s="79" t="s">
        <v>1302</v>
      </c>
      <c r="AH82" s="79"/>
      <c r="AI82" s="85" t="s">
        <v>1289</v>
      </c>
      <c r="AJ82" s="79" t="b">
        <v>0</v>
      </c>
      <c r="AK82" s="79">
        <v>0</v>
      </c>
      <c r="AL82" s="85" t="s">
        <v>1289</v>
      </c>
      <c r="AM82" s="79" t="s">
        <v>1309</v>
      </c>
      <c r="AN82" s="79" t="b">
        <v>0</v>
      </c>
      <c r="AO82" s="85" t="s">
        <v>1138</v>
      </c>
      <c r="AP82" s="79" t="s">
        <v>176</v>
      </c>
      <c r="AQ82" s="79">
        <v>0</v>
      </c>
      <c r="AR82" s="79">
        <v>0</v>
      </c>
      <c r="AS82" s="79"/>
      <c r="AT82" s="79"/>
      <c r="AU82" s="79"/>
      <c r="AV82" s="79"/>
      <c r="AW82" s="79"/>
      <c r="AX82" s="79"/>
      <c r="AY82" s="79"/>
      <c r="AZ82" s="79"/>
      <c r="BA82">
        <v>1</v>
      </c>
      <c r="BB82" s="78" t="str">
        <f>REPLACE(INDEX(GroupVertices[Group],MATCH(Edges24[[#This Row],[Vertex 1]],GroupVertices[Vertex],0)),1,1,"")</f>
        <v>3</v>
      </c>
      <c r="BC82" s="78" t="str">
        <f>REPLACE(INDEX(GroupVertices[Group],MATCH(Edges24[[#This Row],[Vertex 2]],GroupVertices[Vertex],0)),1,1,"")</f>
        <v>1</v>
      </c>
      <c r="BD82" s="48"/>
      <c r="BE82" s="49"/>
      <c r="BF82" s="48"/>
      <c r="BG82" s="49"/>
      <c r="BH82" s="48"/>
      <c r="BI82" s="49"/>
      <c r="BJ82" s="48"/>
      <c r="BK82" s="49"/>
      <c r="BL82" s="48"/>
    </row>
    <row r="83" spans="1:64" ht="15">
      <c r="A83" s="64" t="s">
        <v>282</v>
      </c>
      <c r="B83" s="64" t="s">
        <v>292</v>
      </c>
      <c r="C83" s="65"/>
      <c r="D83" s="66"/>
      <c r="E83" s="67"/>
      <c r="F83" s="68"/>
      <c r="G83" s="65"/>
      <c r="H83" s="69"/>
      <c r="I83" s="70"/>
      <c r="J83" s="70"/>
      <c r="K83" s="34" t="s">
        <v>65</v>
      </c>
      <c r="L83" s="77">
        <v>230</v>
      </c>
      <c r="M83" s="77"/>
      <c r="N83" s="72"/>
      <c r="O83" s="79" t="s">
        <v>418</v>
      </c>
      <c r="P83" s="81">
        <v>43567.76059027778</v>
      </c>
      <c r="Q83" s="79" t="s">
        <v>481</v>
      </c>
      <c r="R83" s="82" t="s">
        <v>617</v>
      </c>
      <c r="S83" s="79" t="s">
        <v>672</v>
      </c>
      <c r="T83" s="79"/>
      <c r="U83" s="79"/>
      <c r="V83" s="82" t="s">
        <v>808</v>
      </c>
      <c r="W83" s="81">
        <v>43567.76059027778</v>
      </c>
      <c r="X83" s="82" t="s">
        <v>916</v>
      </c>
      <c r="Y83" s="79"/>
      <c r="Z83" s="79"/>
      <c r="AA83" s="85" t="s">
        <v>1139</v>
      </c>
      <c r="AB83" s="79"/>
      <c r="AC83" s="79" t="b">
        <v>0</v>
      </c>
      <c r="AD83" s="79">
        <v>0</v>
      </c>
      <c r="AE83" s="85" t="s">
        <v>1289</v>
      </c>
      <c r="AF83" s="79" t="b">
        <v>0</v>
      </c>
      <c r="AG83" s="79" t="s">
        <v>1302</v>
      </c>
      <c r="AH83" s="79"/>
      <c r="AI83" s="85" t="s">
        <v>1289</v>
      </c>
      <c r="AJ83" s="79" t="b">
        <v>0</v>
      </c>
      <c r="AK83" s="79">
        <v>1</v>
      </c>
      <c r="AL83" s="85" t="s">
        <v>1197</v>
      </c>
      <c r="AM83" s="79" t="s">
        <v>1307</v>
      </c>
      <c r="AN83" s="79" t="b">
        <v>0</v>
      </c>
      <c r="AO83" s="85" t="s">
        <v>1197</v>
      </c>
      <c r="AP83" s="79" t="s">
        <v>176</v>
      </c>
      <c r="AQ83" s="79">
        <v>0</v>
      </c>
      <c r="AR83" s="79">
        <v>0</v>
      </c>
      <c r="AS83" s="79"/>
      <c r="AT83" s="79"/>
      <c r="AU83" s="79"/>
      <c r="AV83" s="79"/>
      <c r="AW83" s="79"/>
      <c r="AX83" s="79"/>
      <c r="AY83" s="79"/>
      <c r="AZ83" s="79"/>
      <c r="BA83">
        <v>1</v>
      </c>
      <c r="BB83" s="78" t="str">
        <f>REPLACE(INDEX(GroupVertices[Group],MATCH(Edges24[[#This Row],[Vertex 1]],GroupVertices[Vertex],0)),1,1,"")</f>
        <v>3</v>
      </c>
      <c r="BC83" s="78" t="str">
        <f>REPLACE(INDEX(GroupVertices[Group],MATCH(Edges24[[#This Row],[Vertex 2]],GroupVertices[Vertex],0)),1,1,"")</f>
        <v>1</v>
      </c>
      <c r="BD83" s="48"/>
      <c r="BE83" s="49"/>
      <c r="BF83" s="48"/>
      <c r="BG83" s="49"/>
      <c r="BH83" s="48"/>
      <c r="BI83" s="49"/>
      <c r="BJ83" s="48"/>
      <c r="BK83" s="49"/>
      <c r="BL83" s="48"/>
    </row>
    <row r="84" spans="1:64" ht="15">
      <c r="A84" s="64" t="s">
        <v>283</v>
      </c>
      <c r="B84" s="64" t="s">
        <v>292</v>
      </c>
      <c r="C84" s="65"/>
      <c r="D84" s="66"/>
      <c r="E84" s="67"/>
      <c r="F84" s="68"/>
      <c r="G84" s="65"/>
      <c r="H84" s="69"/>
      <c r="I84" s="70"/>
      <c r="J84" s="70"/>
      <c r="K84" s="34" t="s">
        <v>65</v>
      </c>
      <c r="L84" s="77">
        <v>234</v>
      </c>
      <c r="M84" s="77"/>
      <c r="N84" s="72"/>
      <c r="O84" s="79" t="s">
        <v>417</v>
      </c>
      <c r="P84" s="81">
        <v>43570.16947916667</v>
      </c>
      <c r="Q84" s="79" t="s">
        <v>482</v>
      </c>
      <c r="R84" s="79"/>
      <c r="S84" s="79"/>
      <c r="T84" s="79"/>
      <c r="U84" s="79"/>
      <c r="V84" s="82" t="s">
        <v>750</v>
      </c>
      <c r="W84" s="81">
        <v>43570.16947916667</v>
      </c>
      <c r="X84" s="82" t="s">
        <v>917</v>
      </c>
      <c r="Y84" s="79"/>
      <c r="Z84" s="79"/>
      <c r="AA84" s="85" t="s">
        <v>1140</v>
      </c>
      <c r="AB84" s="79"/>
      <c r="AC84" s="79" t="b">
        <v>0</v>
      </c>
      <c r="AD84" s="79">
        <v>0</v>
      </c>
      <c r="AE84" s="85" t="s">
        <v>1288</v>
      </c>
      <c r="AF84" s="79" t="b">
        <v>0</v>
      </c>
      <c r="AG84" s="79" t="s">
        <v>1302</v>
      </c>
      <c r="AH84" s="79"/>
      <c r="AI84" s="85" t="s">
        <v>1289</v>
      </c>
      <c r="AJ84" s="79" t="b">
        <v>0</v>
      </c>
      <c r="AK84" s="79">
        <v>0</v>
      </c>
      <c r="AL84" s="85" t="s">
        <v>1289</v>
      </c>
      <c r="AM84" s="79" t="s">
        <v>1304</v>
      </c>
      <c r="AN84" s="79" t="b">
        <v>0</v>
      </c>
      <c r="AO84" s="85" t="s">
        <v>1140</v>
      </c>
      <c r="AP84" s="79" t="s">
        <v>176</v>
      </c>
      <c r="AQ84" s="79">
        <v>0</v>
      </c>
      <c r="AR84" s="79">
        <v>0</v>
      </c>
      <c r="AS84" s="79" t="s">
        <v>1324</v>
      </c>
      <c r="AT84" s="79" t="s">
        <v>1328</v>
      </c>
      <c r="AU84" s="79" t="s">
        <v>1332</v>
      </c>
      <c r="AV84" s="79" t="s">
        <v>1333</v>
      </c>
      <c r="AW84" s="79" t="s">
        <v>1337</v>
      </c>
      <c r="AX84" s="79" t="s">
        <v>1338</v>
      </c>
      <c r="AY84" s="79" t="s">
        <v>1340</v>
      </c>
      <c r="AZ84" s="82" t="s">
        <v>1344</v>
      </c>
      <c r="BA84">
        <v>1</v>
      </c>
      <c r="BB84" s="78" t="str">
        <f>REPLACE(INDEX(GroupVertices[Group],MATCH(Edges24[[#This Row],[Vertex 1]],GroupVertices[Vertex],0)),1,1,"")</f>
        <v>1</v>
      </c>
      <c r="BC84" s="78" t="str">
        <f>REPLACE(INDEX(GroupVertices[Group],MATCH(Edges24[[#This Row],[Vertex 2]],GroupVertices[Vertex],0)),1,1,"")</f>
        <v>1</v>
      </c>
      <c r="BD84" s="48">
        <v>1</v>
      </c>
      <c r="BE84" s="49">
        <v>20</v>
      </c>
      <c r="BF84" s="48">
        <v>0</v>
      </c>
      <c r="BG84" s="49">
        <v>0</v>
      </c>
      <c r="BH84" s="48">
        <v>0</v>
      </c>
      <c r="BI84" s="49">
        <v>0</v>
      </c>
      <c r="BJ84" s="48">
        <v>4</v>
      </c>
      <c r="BK84" s="49">
        <v>80</v>
      </c>
      <c r="BL84" s="48">
        <v>5</v>
      </c>
    </row>
    <row r="85" spans="1:64" ht="15">
      <c r="A85" s="64" t="s">
        <v>284</v>
      </c>
      <c r="B85" s="64" t="s">
        <v>292</v>
      </c>
      <c r="C85" s="65"/>
      <c r="D85" s="66"/>
      <c r="E85" s="67"/>
      <c r="F85" s="68"/>
      <c r="G85" s="65"/>
      <c r="H85" s="69"/>
      <c r="I85" s="70"/>
      <c r="J85" s="70"/>
      <c r="K85" s="34" t="s">
        <v>65</v>
      </c>
      <c r="L85" s="77">
        <v>235</v>
      </c>
      <c r="M85" s="77"/>
      <c r="N85" s="72"/>
      <c r="O85" s="79" t="s">
        <v>418</v>
      </c>
      <c r="P85" s="81">
        <v>43570.459189814814</v>
      </c>
      <c r="Q85" s="79" t="s">
        <v>483</v>
      </c>
      <c r="R85" s="82" t="s">
        <v>625</v>
      </c>
      <c r="S85" s="79" t="s">
        <v>671</v>
      </c>
      <c r="T85" s="79"/>
      <c r="U85" s="79"/>
      <c r="V85" s="82" t="s">
        <v>750</v>
      </c>
      <c r="W85" s="81">
        <v>43570.459189814814</v>
      </c>
      <c r="X85" s="82" t="s">
        <v>918</v>
      </c>
      <c r="Y85" s="79"/>
      <c r="Z85" s="79"/>
      <c r="AA85" s="85" t="s">
        <v>1141</v>
      </c>
      <c r="AB85" s="79"/>
      <c r="AC85" s="79" t="b">
        <v>0</v>
      </c>
      <c r="AD85" s="79">
        <v>0</v>
      </c>
      <c r="AE85" s="85" t="s">
        <v>1289</v>
      </c>
      <c r="AF85" s="79" t="b">
        <v>0</v>
      </c>
      <c r="AG85" s="79" t="s">
        <v>1302</v>
      </c>
      <c r="AH85" s="79"/>
      <c r="AI85" s="85" t="s">
        <v>1289</v>
      </c>
      <c r="AJ85" s="79" t="b">
        <v>0</v>
      </c>
      <c r="AK85" s="79">
        <v>0</v>
      </c>
      <c r="AL85" s="85" t="s">
        <v>1289</v>
      </c>
      <c r="AM85" s="79" t="s">
        <v>1308</v>
      </c>
      <c r="AN85" s="79" t="b">
        <v>0</v>
      </c>
      <c r="AO85" s="85" t="s">
        <v>1141</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15</v>
      </c>
      <c r="BK85" s="49">
        <v>100</v>
      </c>
      <c r="BL85" s="48">
        <v>15</v>
      </c>
    </row>
    <row r="86" spans="1:64" ht="15">
      <c r="A86" s="64" t="s">
        <v>285</v>
      </c>
      <c r="B86" s="64" t="s">
        <v>292</v>
      </c>
      <c r="C86" s="65"/>
      <c r="D86" s="66"/>
      <c r="E86" s="67"/>
      <c r="F86" s="68"/>
      <c r="G86" s="65"/>
      <c r="H86" s="69"/>
      <c r="I86" s="70"/>
      <c r="J86" s="70"/>
      <c r="K86" s="34" t="s">
        <v>65</v>
      </c>
      <c r="L86" s="77">
        <v>236</v>
      </c>
      <c r="M86" s="77"/>
      <c r="N86" s="72"/>
      <c r="O86" s="79" t="s">
        <v>417</v>
      </c>
      <c r="P86" s="81">
        <v>43570.61059027778</v>
      </c>
      <c r="Q86" s="79" t="s">
        <v>484</v>
      </c>
      <c r="R86" s="82" t="s">
        <v>626</v>
      </c>
      <c r="S86" s="79" t="s">
        <v>686</v>
      </c>
      <c r="T86" s="79"/>
      <c r="U86" s="79"/>
      <c r="V86" s="82" t="s">
        <v>809</v>
      </c>
      <c r="W86" s="81">
        <v>43570.61059027778</v>
      </c>
      <c r="X86" s="82" t="s">
        <v>919</v>
      </c>
      <c r="Y86" s="79"/>
      <c r="Z86" s="79"/>
      <c r="AA86" s="85" t="s">
        <v>1142</v>
      </c>
      <c r="AB86" s="79"/>
      <c r="AC86" s="79" t="b">
        <v>0</v>
      </c>
      <c r="AD86" s="79">
        <v>0</v>
      </c>
      <c r="AE86" s="85" t="s">
        <v>1288</v>
      </c>
      <c r="AF86" s="79" t="b">
        <v>0</v>
      </c>
      <c r="AG86" s="79" t="s">
        <v>1302</v>
      </c>
      <c r="AH86" s="79"/>
      <c r="AI86" s="85" t="s">
        <v>1289</v>
      </c>
      <c r="AJ86" s="79" t="b">
        <v>0</v>
      </c>
      <c r="AK86" s="79">
        <v>0</v>
      </c>
      <c r="AL86" s="85" t="s">
        <v>1289</v>
      </c>
      <c r="AM86" s="79" t="s">
        <v>1317</v>
      </c>
      <c r="AN86" s="79" t="b">
        <v>0</v>
      </c>
      <c r="AO86" s="85" t="s">
        <v>1142</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15</v>
      </c>
      <c r="BK86" s="49">
        <v>100</v>
      </c>
      <c r="BL86" s="48">
        <v>15</v>
      </c>
    </row>
    <row r="87" spans="1:64" ht="15">
      <c r="A87" s="64" t="s">
        <v>286</v>
      </c>
      <c r="B87" s="64" t="s">
        <v>391</v>
      </c>
      <c r="C87" s="65"/>
      <c r="D87" s="66"/>
      <c r="E87" s="67"/>
      <c r="F87" s="68"/>
      <c r="G87" s="65"/>
      <c r="H87" s="69"/>
      <c r="I87" s="70"/>
      <c r="J87" s="70"/>
      <c r="K87" s="34" t="s">
        <v>65</v>
      </c>
      <c r="L87" s="77">
        <v>237</v>
      </c>
      <c r="M87" s="77"/>
      <c r="N87" s="72"/>
      <c r="O87" s="79" t="s">
        <v>417</v>
      </c>
      <c r="P87" s="81">
        <v>43571.622349537036</v>
      </c>
      <c r="Q87" s="79" t="s">
        <v>485</v>
      </c>
      <c r="R87" s="82" t="s">
        <v>627</v>
      </c>
      <c r="S87" s="79" t="s">
        <v>687</v>
      </c>
      <c r="T87" s="79"/>
      <c r="U87" s="79"/>
      <c r="V87" s="82" t="s">
        <v>810</v>
      </c>
      <c r="W87" s="81">
        <v>43571.622349537036</v>
      </c>
      <c r="X87" s="82" t="s">
        <v>920</v>
      </c>
      <c r="Y87" s="79"/>
      <c r="Z87" s="79"/>
      <c r="AA87" s="85" t="s">
        <v>1143</v>
      </c>
      <c r="AB87" s="85" t="s">
        <v>1285</v>
      </c>
      <c r="AC87" s="79" t="b">
        <v>0</v>
      </c>
      <c r="AD87" s="79">
        <v>0</v>
      </c>
      <c r="AE87" s="85" t="s">
        <v>1296</v>
      </c>
      <c r="AF87" s="79" t="b">
        <v>0</v>
      </c>
      <c r="AG87" s="79" t="s">
        <v>1302</v>
      </c>
      <c r="AH87" s="79"/>
      <c r="AI87" s="85" t="s">
        <v>1289</v>
      </c>
      <c r="AJ87" s="79" t="b">
        <v>0</v>
      </c>
      <c r="AK87" s="79">
        <v>0</v>
      </c>
      <c r="AL87" s="85" t="s">
        <v>1289</v>
      </c>
      <c r="AM87" s="79" t="s">
        <v>1308</v>
      </c>
      <c r="AN87" s="79" t="b">
        <v>0</v>
      </c>
      <c r="AO87" s="85" t="s">
        <v>1285</v>
      </c>
      <c r="AP87" s="79" t="s">
        <v>176</v>
      </c>
      <c r="AQ87" s="79">
        <v>0</v>
      </c>
      <c r="AR87" s="79">
        <v>0</v>
      </c>
      <c r="AS87" s="79"/>
      <c r="AT87" s="79"/>
      <c r="AU87" s="79"/>
      <c r="AV87" s="79"/>
      <c r="AW87" s="79"/>
      <c r="AX87" s="79"/>
      <c r="AY87" s="79"/>
      <c r="AZ87" s="79"/>
      <c r="BA87">
        <v>1</v>
      </c>
      <c r="BB87" s="78" t="str">
        <f>REPLACE(INDEX(GroupVertices[Group],MATCH(Edges24[[#This Row],[Vertex 1]],GroupVertices[Vertex],0)),1,1,"")</f>
        <v>12</v>
      </c>
      <c r="BC87" s="78" t="str">
        <f>REPLACE(INDEX(GroupVertices[Group],MATCH(Edges24[[#This Row],[Vertex 2]],GroupVertices[Vertex],0)),1,1,"")</f>
        <v>12</v>
      </c>
      <c r="BD87" s="48">
        <v>2</v>
      </c>
      <c r="BE87" s="49">
        <v>4.3478260869565215</v>
      </c>
      <c r="BF87" s="48">
        <v>0</v>
      </c>
      <c r="BG87" s="49">
        <v>0</v>
      </c>
      <c r="BH87" s="48">
        <v>0</v>
      </c>
      <c r="BI87" s="49">
        <v>0</v>
      </c>
      <c r="BJ87" s="48">
        <v>44</v>
      </c>
      <c r="BK87" s="49">
        <v>95.65217391304348</v>
      </c>
      <c r="BL87" s="48">
        <v>46</v>
      </c>
    </row>
    <row r="88" spans="1:64" ht="15">
      <c r="A88" s="64" t="s">
        <v>287</v>
      </c>
      <c r="B88" s="64" t="s">
        <v>392</v>
      </c>
      <c r="C88" s="65"/>
      <c r="D88" s="66"/>
      <c r="E88" s="67"/>
      <c r="F88" s="68"/>
      <c r="G88" s="65"/>
      <c r="H88" s="69"/>
      <c r="I88" s="70"/>
      <c r="J88" s="70"/>
      <c r="K88" s="34" t="s">
        <v>65</v>
      </c>
      <c r="L88" s="77">
        <v>238</v>
      </c>
      <c r="M88" s="77"/>
      <c r="N88" s="72"/>
      <c r="O88" s="79" t="s">
        <v>418</v>
      </c>
      <c r="P88" s="81">
        <v>43572.36730324074</v>
      </c>
      <c r="Q88" s="79" t="s">
        <v>486</v>
      </c>
      <c r="R88" s="82" t="s">
        <v>628</v>
      </c>
      <c r="S88" s="79" t="s">
        <v>688</v>
      </c>
      <c r="T88" s="79" t="s">
        <v>715</v>
      </c>
      <c r="U88" s="79"/>
      <c r="V88" s="82" t="s">
        <v>811</v>
      </c>
      <c r="W88" s="81">
        <v>43572.36730324074</v>
      </c>
      <c r="X88" s="82" t="s">
        <v>921</v>
      </c>
      <c r="Y88" s="79"/>
      <c r="Z88" s="79"/>
      <c r="AA88" s="85" t="s">
        <v>1144</v>
      </c>
      <c r="AB88" s="79"/>
      <c r="AC88" s="79" t="b">
        <v>0</v>
      </c>
      <c r="AD88" s="79">
        <v>0</v>
      </c>
      <c r="AE88" s="85" t="s">
        <v>1289</v>
      </c>
      <c r="AF88" s="79" t="b">
        <v>0</v>
      </c>
      <c r="AG88" s="79" t="s">
        <v>1302</v>
      </c>
      <c r="AH88" s="79"/>
      <c r="AI88" s="85" t="s">
        <v>1289</v>
      </c>
      <c r="AJ88" s="79" t="b">
        <v>0</v>
      </c>
      <c r="AK88" s="79">
        <v>0</v>
      </c>
      <c r="AL88" s="85" t="s">
        <v>1289</v>
      </c>
      <c r="AM88" s="79" t="s">
        <v>1307</v>
      </c>
      <c r="AN88" s="79" t="b">
        <v>0</v>
      </c>
      <c r="AO88" s="85" t="s">
        <v>1144</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2</v>
      </c>
      <c r="BE88" s="49">
        <v>6.451612903225806</v>
      </c>
      <c r="BF88" s="48">
        <v>0</v>
      </c>
      <c r="BG88" s="49">
        <v>0</v>
      </c>
      <c r="BH88" s="48">
        <v>0</v>
      </c>
      <c r="BI88" s="49">
        <v>0</v>
      </c>
      <c r="BJ88" s="48">
        <v>29</v>
      </c>
      <c r="BK88" s="49">
        <v>93.54838709677419</v>
      </c>
      <c r="BL88" s="48">
        <v>31</v>
      </c>
    </row>
    <row r="89" spans="1:64" ht="15">
      <c r="A89" s="64" t="s">
        <v>288</v>
      </c>
      <c r="B89" s="64" t="s">
        <v>315</v>
      </c>
      <c r="C89" s="65"/>
      <c r="D89" s="66"/>
      <c r="E89" s="67"/>
      <c r="F89" s="68"/>
      <c r="G89" s="65"/>
      <c r="H89" s="69"/>
      <c r="I89" s="70"/>
      <c r="J89" s="70"/>
      <c r="K89" s="34" t="s">
        <v>65</v>
      </c>
      <c r="L89" s="77">
        <v>239</v>
      </c>
      <c r="M89" s="77"/>
      <c r="N89" s="72"/>
      <c r="O89" s="79" t="s">
        <v>418</v>
      </c>
      <c r="P89" s="81">
        <v>43409.83357638889</v>
      </c>
      <c r="Q89" s="79" t="s">
        <v>487</v>
      </c>
      <c r="R89" s="82" t="s">
        <v>629</v>
      </c>
      <c r="S89" s="79" t="s">
        <v>671</v>
      </c>
      <c r="T89" s="79"/>
      <c r="U89" s="79"/>
      <c r="V89" s="82" t="s">
        <v>812</v>
      </c>
      <c r="W89" s="81">
        <v>43409.83357638889</v>
      </c>
      <c r="X89" s="82" t="s">
        <v>922</v>
      </c>
      <c r="Y89" s="79"/>
      <c r="Z89" s="79"/>
      <c r="AA89" s="85" t="s">
        <v>1145</v>
      </c>
      <c r="AB89" s="79"/>
      <c r="AC89" s="79" t="b">
        <v>0</v>
      </c>
      <c r="AD89" s="79">
        <v>72</v>
      </c>
      <c r="AE89" s="85" t="s">
        <v>1289</v>
      </c>
      <c r="AF89" s="79" t="b">
        <v>0</v>
      </c>
      <c r="AG89" s="79" t="s">
        <v>1302</v>
      </c>
      <c r="AH89" s="79"/>
      <c r="AI89" s="85" t="s">
        <v>1289</v>
      </c>
      <c r="AJ89" s="79" t="b">
        <v>0</v>
      </c>
      <c r="AK89" s="79">
        <v>7</v>
      </c>
      <c r="AL89" s="85" t="s">
        <v>1289</v>
      </c>
      <c r="AM89" s="79" t="s">
        <v>1304</v>
      </c>
      <c r="AN89" s="79" t="b">
        <v>0</v>
      </c>
      <c r="AO89" s="85" t="s">
        <v>1145</v>
      </c>
      <c r="AP89" s="79" t="s">
        <v>1320</v>
      </c>
      <c r="AQ89" s="79">
        <v>0</v>
      </c>
      <c r="AR89" s="79">
        <v>0</v>
      </c>
      <c r="AS89" s="79"/>
      <c r="AT89" s="79"/>
      <c r="AU89" s="79"/>
      <c r="AV89" s="79"/>
      <c r="AW89" s="79"/>
      <c r="AX89" s="79"/>
      <c r="AY89" s="79"/>
      <c r="AZ89" s="79"/>
      <c r="BA89">
        <v>1</v>
      </c>
      <c r="BB89" s="78" t="str">
        <f>REPLACE(INDEX(GroupVertices[Group],MATCH(Edges24[[#This Row],[Vertex 1]],GroupVertices[Vertex],0)),1,1,"")</f>
        <v>2</v>
      </c>
      <c r="BC89" s="78" t="str">
        <f>REPLACE(INDEX(GroupVertices[Group],MATCH(Edges24[[#This Row],[Vertex 2]],GroupVertices[Vertex],0)),1,1,"")</f>
        <v>2</v>
      </c>
      <c r="BD89" s="48"/>
      <c r="BE89" s="49"/>
      <c r="BF89" s="48"/>
      <c r="BG89" s="49"/>
      <c r="BH89" s="48"/>
      <c r="BI89" s="49"/>
      <c r="BJ89" s="48"/>
      <c r="BK89" s="49"/>
      <c r="BL89" s="48"/>
    </row>
    <row r="90" spans="1:64" ht="15">
      <c r="A90" s="64" t="s">
        <v>289</v>
      </c>
      <c r="B90" s="64" t="s">
        <v>315</v>
      </c>
      <c r="C90" s="65"/>
      <c r="D90" s="66"/>
      <c r="E90" s="67"/>
      <c r="F90" s="68"/>
      <c r="G90" s="65"/>
      <c r="H90" s="69"/>
      <c r="I90" s="70"/>
      <c r="J90" s="70"/>
      <c r="K90" s="34" t="s">
        <v>65</v>
      </c>
      <c r="L90" s="77">
        <v>240</v>
      </c>
      <c r="M90" s="77"/>
      <c r="N90" s="72"/>
      <c r="O90" s="79" t="s">
        <v>418</v>
      </c>
      <c r="P90" s="81">
        <v>43572.70637731482</v>
      </c>
      <c r="Q90" s="79" t="s">
        <v>422</v>
      </c>
      <c r="R90" s="79"/>
      <c r="S90" s="79"/>
      <c r="T90" s="79"/>
      <c r="U90" s="79"/>
      <c r="V90" s="82" t="s">
        <v>813</v>
      </c>
      <c r="W90" s="81">
        <v>43572.70637731482</v>
      </c>
      <c r="X90" s="82" t="s">
        <v>923</v>
      </c>
      <c r="Y90" s="79"/>
      <c r="Z90" s="79"/>
      <c r="AA90" s="85" t="s">
        <v>1146</v>
      </c>
      <c r="AB90" s="79"/>
      <c r="AC90" s="79" t="b">
        <v>0</v>
      </c>
      <c r="AD90" s="79">
        <v>0</v>
      </c>
      <c r="AE90" s="85" t="s">
        <v>1289</v>
      </c>
      <c r="AF90" s="79" t="b">
        <v>0</v>
      </c>
      <c r="AG90" s="79" t="s">
        <v>1302</v>
      </c>
      <c r="AH90" s="79"/>
      <c r="AI90" s="85" t="s">
        <v>1289</v>
      </c>
      <c r="AJ90" s="79" t="b">
        <v>0</v>
      </c>
      <c r="AK90" s="79">
        <v>7</v>
      </c>
      <c r="AL90" s="85" t="s">
        <v>1145</v>
      </c>
      <c r="AM90" s="79" t="s">
        <v>1304</v>
      </c>
      <c r="AN90" s="79" t="b">
        <v>0</v>
      </c>
      <c r="AO90" s="85" t="s">
        <v>1145</v>
      </c>
      <c r="AP90" s="79" t="s">
        <v>176</v>
      </c>
      <c r="AQ90" s="79">
        <v>0</v>
      </c>
      <c r="AR90" s="79">
        <v>0</v>
      </c>
      <c r="AS90" s="79"/>
      <c r="AT90" s="79"/>
      <c r="AU90" s="79"/>
      <c r="AV90" s="79"/>
      <c r="AW90" s="79"/>
      <c r="AX90" s="79"/>
      <c r="AY90" s="79"/>
      <c r="AZ90" s="79"/>
      <c r="BA90">
        <v>1</v>
      </c>
      <c r="BB90" s="78" t="str">
        <f>REPLACE(INDEX(GroupVertices[Group],MATCH(Edges24[[#This Row],[Vertex 1]],GroupVertices[Vertex],0)),1,1,"")</f>
        <v>2</v>
      </c>
      <c r="BC90" s="78" t="str">
        <f>REPLACE(INDEX(GroupVertices[Group],MATCH(Edges24[[#This Row],[Vertex 2]],GroupVertices[Vertex],0)),1,1,"")</f>
        <v>2</v>
      </c>
      <c r="BD90" s="48"/>
      <c r="BE90" s="49"/>
      <c r="BF90" s="48"/>
      <c r="BG90" s="49"/>
      <c r="BH90" s="48"/>
      <c r="BI90" s="49"/>
      <c r="BJ90" s="48"/>
      <c r="BK90" s="49"/>
      <c r="BL90" s="48"/>
    </row>
    <row r="91" spans="1:64" ht="15">
      <c r="A91" s="64" t="s">
        <v>290</v>
      </c>
      <c r="B91" s="64" t="s">
        <v>393</v>
      </c>
      <c r="C91" s="65"/>
      <c r="D91" s="66"/>
      <c r="E91" s="67"/>
      <c r="F91" s="68"/>
      <c r="G91" s="65"/>
      <c r="H91" s="69"/>
      <c r="I91" s="70"/>
      <c r="J91" s="70"/>
      <c r="K91" s="34" t="s">
        <v>65</v>
      </c>
      <c r="L91" s="77">
        <v>244</v>
      </c>
      <c r="M91" s="77"/>
      <c r="N91" s="72"/>
      <c r="O91" s="79" t="s">
        <v>418</v>
      </c>
      <c r="P91" s="81">
        <v>43573.21770833333</v>
      </c>
      <c r="Q91" s="79" t="s">
        <v>488</v>
      </c>
      <c r="R91" s="79"/>
      <c r="S91" s="79"/>
      <c r="T91" s="79"/>
      <c r="U91" s="79"/>
      <c r="V91" s="82" t="s">
        <v>814</v>
      </c>
      <c r="W91" s="81">
        <v>43573.21770833333</v>
      </c>
      <c r="X91" s="82" t="s">
        <v>924</v>
      </c>
      <c r="Y91" s="79"/>
      <c r="Z91" s="79"/>
      <c r="AA91" s="85" t="s">
        <v>1147</v>
      </c>
      <c r="AB91" s="79"/>
      <c r="AC91" s="79" t="b">
        <v>0</v>
      </c>
      <c r="AD91" s="79">
        <v>0</v>
      </c>
      <c r="AE91" s="85" t="s">
        <v>1289</v>
      </c>
      <c r="AF91" s="79" t="b">
        <v>0</v>
      </c>
      <c r="AG91" s="79" t="s">
        <v>1302</v>
      </c>
      <c r="AH91" s="79"/>
      <c r="AI91" s="85" t="s">
        <v>1289</v>
      </c>
      <c r="AJ91" s="79" t="b">
        <v>0</v>
      </c>
      <c r="AK91" s="79">
        <v>3</v>
      </c>
      <c r="AL91" s="85" t="s">
        <v>1212</v>
      </c>
      <c r="AM91" s="79" t="s">
        <v>1306</v>
      </c>
      <c r="AN91" s="79" t="b">
        <v>0</v>
      </c>
      <c r="AO91" s="85" t="s">
        <v>1212</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c r="BE91" s="49"/>
      <c r="BF91" s="48"/>
      <c r="BG91" s="49"/>
      <c r="BH91" s="48"/>
      <c r="BI91" s="49"/>
      <c r="BJ91" s="48"/>
      <c r="BK91" s="49"/>
      <c r="BL91" s="48"/>
    </row>
    <row r="92" spans="1:64" ht="15">
      <c r="A92" s="64" t="s">
        <v>291</v>
      </c>
      <c r="B92" s="64" t="s">
        <v>396</v>
      </c>
      <c r="C92" s="65"/>
      <c r="D92" s="66"/>
      <c r="E92" s="67"/>
      <c r="F92" s="68"/>
      <c r="G92" s="65"/>
      <c r="H92" s="69"/>
      <c r="I92" s="70"/>
      <c r="J92" s="70"/>
      <c r="K92" s="34" t="s">
        <v>65</v>
      </c>
      <c r="L92" s="77">
        <v>249</v>
      </c>
      <c r="M92" s="77"/>
      <c r="N92" s="72"/>
      <c r="O92" s="79" t="s">
        <v>418</v>
      </c>
      <c r="P92" s="81">
        <v>43500.84537037037</v>
      </c>
      <c r="Q92" s="79" t="s">
        <v>489</v>
      </c>
      <c r="R92" s="82" t="s">
        <v>630</v>
      </c>
      <c r="S92" s="79" t="s">
        <v>689</v>
      </c>
      <c r="T92" s="79"/>
      <c r="U92" s="79"/>
      <c r="V92" s="82" t="s">
        <v>815</v>
      </c>
      <c r="W92" s="81">
        <v>43500.84537037037</v>
      </c>
      <c r="X92" s="82" t="s">
        <v>925</v>
      </c>
      <c r="Y92" s="79"/>
      <c r="Z92" s="79"/>
      <c r="AA92" s="85" t="s">
        <v>1148</v>
      </c>
      <c r="AB92" s="79"/>
      <c r="AC92" s="79" t="b">
        <v>0</v>
      </c>
      <c r="AD92" s="79">
        <v>4</v>
      </c>
      <c r="AE92" s="85" t="s">
        <v>1289</v>
      </c>
      <c r="AF92" s="79" t="b">
        <v>0</v>
      </c>
      <c r="AG92" s="79" t="s">
        <v>1302</v>
      </c>
      <c r="AH92" s="79"/>
      <c r="AI92" s="85" t="s">
        <v>1289</v>
      </c>
      <c r="AJ92" s="79" t="b">
        <v>0</v>
      </c>
      <c r="AK92" s="79">
        <v>3</v>
      </c>
      <c r="AL92" s="85" t="s">
        <v>1289</v>
      </c>
      <c r="AM92" s="79" t="s">
        <v>1318</v>
      </c>
      <c r="AN92" s="79" t="b">
        <v>0</v>
      </c>
      <c r="AO92" s="85" t="s">
        <v>1148</v>
      </c>
      <c r="AP92" s="79" t="s">
        <v>1320</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2</v>
      </c>
      <c r="BE92" s="49">
        <v>14.285714285714286</v>
      </c>
      <c r="BF92" s="48">
        <v>0</v>
      </c>
      <c r="BG92" s="49">
        <v>0</v>
      </c>
      <c r="BH92" s="48">
        <v>0</v>
      </c>
      <c r="BI92" s="49">
        <v>0</v>
      </c>
      <c r="BJ92" s="48">
        <v>12</v>
      </c>
      <c r="BK92" s="49">
        <v>85.71428571428571</v>
      </c>
      <c r="BL92" s="48">
        <v>14</v>
      </c>
    </row>
    <row r="93" spans="1:64" ht="15">
      <c r="A93" s="64" t="s">
        <v>292</v>
      </c>
      <c r="B93" s="64" t="s">
        <v>396</v>
      </c>
      <c r="C93" s="65"/>
      <c r="D93" s="66"/>
      <c r="E93" s="67"/>
      <c r="F93" s="68"/>
      <c r="G93" s="65"/>
      <c r="H93" s="69"/>
      <c r="I93" s="70"/>
      <c r="J93" s="70"/>
      <c r="K93" s="34" t="s">
        <v>65</v>
      </c>
      <c r="L93" s="77">
        <v>250</v>
      </c>
      <c r="M93" s="77"/>
      <c r="N93" s="72"/>
      <c r="O93" s="79" t="s">
        <v>418</v>
      </c>
      <c r="P93" s="81">
        <v>43500.856099537035</v>
      </c>
      <c r="Q93" s="79" t="s">
        <v>490</v>
      </c>
      <c r="R93" s="82" t="s">
        <v>630</v>
      </c>
      <c r="S93" s="79" t="s">
        <v>689</v>
      </c>
      <c r="T93" s="79"/>
      <c r="U93" s="79"/>
      <c r="V93" s="82" t="s">
        <v>816</v>
      </c>
      <c r="W93" s="81">
        <v>43500.856099537035</v>
      </c>
      <c r="X93" s="82" t="s">
        <v>926</v>
      </c>
      <c r="Y93" s="79"/>
      <c r="Z93" s="79"/>
      <c r="AA93" s="85" t="s">
        <v>1149</v>
      </c>
      <c r="AB93" s="79"/>
      <c r="AC93" s="79" t="b">
        <v>0</v>
      </c>
      <c r="AD93" s="79">
        <v>0</v>
      </c>
      <c r="AE93" s="85" t="s">
        <v>1289</v>
      </c>
      <c r="AF93" s="79" t="b">
        <v>0</v>
      </c>
      <c r="AG93" s="79" t="s">
        <v>1302</v>
      </c>
      <c r="AH93" s="79"/>
      <c r="AI93" s="85" t="s">
        <v>1289</v>
      </c>
      <c r="AJ93" s="79" t="b">
        <v>0</v>
      </c>
      <c r="AK93" s="79">
        <v>3</v>
      </c>
      <c r="AL93" s="85" t="s">
        <v>1148</v>
      </c>
      <c r="AM93" s="79" t="s">
        <v>1307</v>
      </c>
      <c r="AN93" s="79" t="b">
        <v>0</v>
      </c>
      <c r="AO93" s="85" t="s">
        <v>1148</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2</v>
      </c>
      <c r="BE93" s="49">
        <v>12.5</v>
      </c>
      <c r="BF93" s="48">
        <v>0</v>
      </c>
      <c r="BG93" s="49">
        <v>0</v>
      </c>
      <c r="BH93" s="48">
        <v>0</v>
      </c>
      <c r="BI93" s="49">
        <v>0</v>
      </c>
      <c r="BJ93" s="48">
        <v>14</v>
      </c>
      <c r="BK93" s="49">
        <v>87.5</v>
      </c>
      <c r="BL93" s="48">
        <v>16</v>
      </c>
    </row>
    <row r="94" spans="1:64" ht="15">
      <c r="A94" s="64" t="s">
        <v>292</v>
      </c>
      <c r="B94" s="64" t="s">
        <v>397</v>
      </c>
      <c r="C94" s="65"/>
      <c r="D94" s="66"/>
      <c r="E94" s="67"/>
      <c r="F94" s="68"/>
      <c r="G94" s="65"/>
      <c r="H94" s="69"/>
      <c r="I94" s="70"/>
      <c r="J94" s="70"/>
      <c r="K94" s="34" t="s">
        <v>65</v>
      </c>
      <c r="L94" s="77">
        <v>252</v>
      </c>
      <c r="M94" s="77"/>
      <c r="N94" s="72"/>
      <c r="O94" s="79" t="s">
        <v>418</v>
      </c>
      <c r="P94" s="81">
        <v>43503.550891203704</v>
      </c>
      <c r="Q94" s="79" t="s">
        <v>491</v>
      </c>
      <c r="R94" s="79"/>
      <c r="S94" s="79"/>
      <c r="T94" s="79" t="s">
        <v>716</v>
      </c>
      <c r="U94" s="82" t="s">
        <v>737</v>
      </c>
      <c r="V94" s="82" t="s">
        <v>737</v>
      </c>
      <c r="W94" s="81">
        <v>43503.550891203704</v>
      </c>
      <c r="X94" s="82" t="s">
        <v>927</v>
      </c>
      <c r="Y94" s="79"/>
      <c r="Z94" s="79"/>
      <c r="AA94" s="85" t="s">
        <v>1150</v>
      </c>
      <c r="AB94" s="79"/>
      <c r="AC94" s="79" t="b">
        <v>0</v>
      </c>
      <c r="AD94" s="79">
        <v>4</v>
      </c>
      <c r="AE94" s="85" t="s">
        <v>1289</v>
      </c>
      <c r="AF94" s="79" t="b">
        <v>0</v>
      </c>
      <c r="AG94" s="79" t="s">
        <v>1302</v>
      </c>
      <c r="AH94" s="79"/>
      <c r="AI94" s="85" t="s">
        <v>1289</v>
      </c>
      <c r="AJ94" s="79" t="b">
        <v>0</v>
      </c>
      <c r="AK94" s="79">
        <v>0</v>
      </c>
      <c r="AL94" s="85" t="s">
        <v>1289</v>
      </c>
      <c r="AM94" s="79" t="s">
        <v>1304</v>
      </c>
      <c r="AN94" s="79" t="b">
        <v>0</v>
      </c>
      <c r="AO94" s="85" t="s">
        <v>1150</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c r="BE94" s="49"/>
      <c r="BF94" s="48"/>
      <c r="BG94" s="49"/>
      <c r="BH94" s="48"/>
      <c r="BI94" s="49"/>
      <c r="BJ94" s="48"/>
      <c r="BK94" s="49"/>
      <c r="BL94" s="48"/>
    </row>
    <row r="95" spans="1:64" ht="15">
      <c r="A95" s="64" t="s">
        <v>292</v>
      </c>
      <c r="B95" s="64" t="s">
        <v>400</v>
      </c>
      <c r="C95" s="65"/>
      <c r="D95" s="66"/>
      <c r="E95" s="67"/>
      <c r="F95" s="68"/>
      <c r="G95" s="65"/>
      <c r="H95" s="69"/>
      <c r="I95" s="70"/>
      <c r="J95" s="70"/>
      <c r="K95" s="34" t="s">
        <v>65</v>
      </c>
      <c r="L95" s="77">
        <v>255</v>
      </c>
      <c r="M95" s="77"/>
      <c r="N95" s="72"/>
      <c r="O95" s="79" t="s">
        <v>418</v>
      </c>
      <c r="P95" s="81">
        <v>43503.88711805556</v>
      </c>
      <c r="Q95" s="79" t="s">
        <v>492</v>
      </c>
      <c r="R95" s="79"/>
      <c r="S95" s="79"/>
      <c r="T95" s="79"/>
      <c r="U95" s="79"/>
      <c r="V95" s="82" t="s">
        <v>816</v>
      </c>
      <c r="W95" s="81">
        <v>43503.88711805556</v>
      </c>
      <c r="X95" s="82" t="s">
        <v>928</v>
      </c>
      <c r="Y95" s="79"/>
      <c r="Z95" s="79"/>
      <c r="AA95" s="85" t="s">
        <v>1151</v>
      </c>
      <c r="AB95" s="79"/>
      <c r="AC95" s="79" t="b">
        <v>0</v>
      </c>
      <c r="AD95" s="79">
        <v>0</v>
      </c>
      <c r="AE95" s="85" t="s">
        <v>1289</v>
      </c>
      <c r="AF95" s="79" t="b">
        <v>0</v>
      </c>
      <c r="AG95" s="79" t="s">
        <v>1302</v>
      </c>
      <c r="AH95" s="79"/>
      <c r="AI95" s="85" t="s">
        <v>1289</v>
      </c>
      <c r="AJ95" s="79" t="b">
        <v>0</v>
      </c>
      <c r="AK95" s="79">
        <v>1</v>
      </c>
      <c r="AL95" s="85" t="s">
        <v>1252</v>
      </c>
      <c r="AM95" s="79" t="s">
        <v>1307</v>
      </c>
      <c r="AN95" s="79" t="b">
        <v>0</v>
      </c>
      <c r="AO95" s="85" t="s">
        <v>1252</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21</v>
      </c>
      <c r="BK95" s="49">
        <v>100</v>
      </c>
      <c r="BL95" s="48">
        <v>21</v>
      </c>
    </row>
    <row r="96" spans="1:64" ht="15">
      <c r="A96" s="64" t="s">
        <v>275</v>
      </c>
      <c r="B96" s="64" t="s">
        <v>380</v>
      </c>
      <c r="C96" s="65"/>
      <c r="D96" s="66"/>
      <c r="E96" s="67"/>
      <c r="F96" s="68"/>
      <c r="G96" s="65"/>
      <c r="H96" s="69"/>
      <c r="I96" s="70"/>
      <c r="J96" s="70"/>
      <c r="K96" s="34" t="s">
        <v>65</v>
      </c>
      <c r="L96" s="77">
        <v>257</v>
      </c>
      <c r="M96" s="77"/>
      <c r="N96" s="72"/>
      <c r="O96" s="79" t="s">
        <v>418</v>
      </c>
      <c r="P96" s="81">
        <v>43566.41315972222</v>
      </c>
      <c r="Q96" s="79" t="s">
        <v>493</v>
      </c>
      <c r="R96" s="82" t="s">
        <v>631</v>
      </c>
      <c r="S96" s="79" t="s">
        <v>683</v>
      </c>
      <c r="T96" s="79"/>
      <c r="U96" s="82" t="s">
        <v>738</v>
      </c>
      <c r="V96" s="82" t="s">
        <v>738</v>
      </c>
      <c r="W96" s="81">
        <v>43566.41315972222</v>
      </c>
      <c r="X96" s="82" t="s">
        <v>929</v>
      </c>
      <c r="Y96" s="79"/>
      <c r="Z96" s="79"/>
      <c r="AA96" s="85" t="s">
        <v>1152</v>
      </c>
      <c r="AB96" s="79"/>
      <c r="AC96" s="79" t="b">
        <v>0</v>
      </c>
      <c r="AD96" s="79">
        <v>2</v>
      </c>
      <c r="AE96" s="85" t="s">
        <v>1289</v>
      </c>
      <c r="AF96" s="79" t="b">
        <v>0</v>
      </c>
      <c r="AG96" s="79" t="s">
        <v>1302</v>
      </c>
      <c r="AH96" s="79"/>
      <c r="AI96" s="85" t="s">
        <v>1289</v>
      </c>
      <c r="AJ96" s="79" t="b">
        <v>0</v>
      </c>
      <c r="AK96" s="79">
        <v>0</v>
      </c>
      <c r="AL96" s="85" t="s">
        <v>1289</v>
      </c>
      <c r="AM96" s="79" t="s">
        <v>1315</v>
      </c>
      <c r="AN96" s="79" t="b">
        <v>0</v>
      </c>
      <c r="AO96" s="85" t="s">
        <v>1152</v>
      </c>
      <c r="AP96" s="79" t="s">
        <v>176</v>
      </c>
      <c r="AQ96" s="79">
        <v>0</v>
      </c>
      <c r="AR96" s="79">
        <v>0</v>
      </c>
      <c r="AS96" s="79"/>
      <c r="AT96" s="79"/>
      <c r="AU96" s="79"/>
      <c r="AV96" s="79"/>
      <c r="AW96" s="79"/>
      <c r="AX96" s="79"/>
      <c r="AY96" s="79"/>
      <c r="AZ96" s="79"/>
      <c r="BA96">
        <v>1</v>
      </c>
      <c r="BB96" s="78" t="str">
        <f>REPLACE(INDEX(GroupVertices[Group],MATCH(Edges24[[#This Row],[Vertex 1]],GroupVertices[Vertex],0)),1,1,"")</f>
        <v>3</v>
      </c>
      <c r="BC96" s="78" t="str">
        <f>REPLACE(INDEX(GroupVertices[Group],MATCH(Edges24[[#This Row],[Vertex 2]],GroupVertices[Vertex],0)),1,1,"")</f>
        <v>3</v>
      </c>
      <c r="BD96" s="48"/>
      <c r="BE96" s="49"/>
      <c r="BF96" s="48"/>
      <c r="BG96" s="49"/>
      <c r="BH96" s="48"/>
      <c r="BI96" s="49"/>
      <c r="BJ96" s="48"/>
      <c r="BK96" s="49"/>
      <c r="BL96" s="48"/>
    </row>
    <row r="97" spans="1:64" ht="15">
      <c r="A97" s="64" t="s">
        <v>292</v>
      </c>
      <c r="B97" s="64" t="s">
        <v>275</v>
      </c>
      <c r="C97" s="65"/>
      <c r="D97" s="66"/>
      <c r="E97" s="67"/>
      <c r="F97" s="68"/>
      <c r="G97" s="65"/>
      <c r="H97" s="69"/>
      <c r="I97" s="70"/>
      <c r="J97" s="70"/>
      <c r="K97" s="34" t="s">
        <v>66</v>
      </c>
      <c r="L97" s="77">
        <v>260</v>
      </c>
      <c r="M97" s="77"/>
      <c r="N97" s="72"/>
      <c r="O97" s="79" t="s">
        <v>418</v>
      </c>
      <c r="P97" s="81">
        <v>43535.78134259259</v>
      </c>
      <c r="Q97" s="79" t="s">
        <v>494</v>
      </c>
      <c r="R97" s="82" t="s">
        <v>632</v>
      </c>
      <c r="S97" s="79" t="s">
        <v>683</v>
      </c>
      <c r="T97" s="79"/>
      <c r="U97" s="79"/>
      <c r="V97" s="82" t="s">
        <v>816</v>
      </c>
      <c r="W97" s="81">
        <v>43535.78134259259</v>
      </c>
      <c r="X97" s="82" t="s">
        <v>930</v>
      </c>
      <c r="Y97" s="79"/>
      <c r="Z97" s="79"/>
      <c r="AA97" s="85" t="s">
        <v>1153</v>
      </c>
      <c r="AB97" s="79"/>
      <c r="AC97" s="79" t="b">
        <v>0</v>
      </c>
      <c r="AD97" s="79">
        <v>0</v>
      </c>
      <c r="AE97" s="85" t="s">
        <v>1289</v>
      </c>
      <c r="AF97" s="79" t="b">
        <v>0</v>
      </c>
      <c r="AG97" s="79" t="s">
        <v>1302</v>
      </c>
      <c r="AH97" s="79"/>
      <c r="AI97" s="85" t="s">
        <v>1289</v>
      </c>
      <c r="AJ97" s="79" t="b">
        <v>0</v>
      </c>
      <c r="AK97" s="79">
        <v>0</v>
      </c>
      <c r="AL97" s="85" t="s">
        <v>1289</v>
      </c>
      <c r="AM97" s="79" t="s">
        <v>1307</v>
      </c>
      <c r="AN97" s="79" t="b">
        <v>0</v>
      </c>
      <c r="AO97" s="85" t="s">
        <v>1153</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3</v>
      </c>
      <c r="BD97" s="48">
        <v>1</v>
      </c>
      <c r="BE97" s="49">
        <v>4.3478260869565215</v>
      </c>
      <c r="BF97" s="48">
        <v>0</v>
      </c>
      <c r="BG97" s="49">
        <v>0</v>
      </c>
      <c r="BH97" s="48">
        <v>0</v>
      </c>
      <c r="BI97" s="49">
        <v>0</v>
      </c>
      <c r="BJ97" s="48">
        <v>22</v>
      </c>
      <c r="BK97" s="49">
        <v>95.65217391304348</v>
      </c>
      <c r="BL97" s="48">
        <v>23</v>
      </c>
    </row>
    <row r="98" spans="1:64" ht="15">
      <c r="A98" s="64" t="s">
        <v>293</v>
      </c>
      <c r="B98" s="64" t="s">
        <v>244</v>
      </c>
      <c r="C98" s="65"/>
      <c r="D98" s="66"/>
      <c r="E98" s="67"/>
      <c r="F98" s="68"/>
      <c r="G98" s="65"/>
      <c r="H98" s="69"/>
      <c r="I98" s="70"/>
      <c r="J98" s="70"/>
      <c r="K98" s="34" t="s">
        <v>65</v>
      </c>
      <c r="L98" s="77">
        <v>261</v>
      </c>
      <c r="M98" s="77"/>
      <c r="N98" s="72"/>
      <c r="O98" s="79" t="s">
        <v>418</v>
      </c>
      <c r="P98" s="81">
        <v>43536.62993055556</v>
      </c>
      <c r="Q98" s="79" t="s">
        <v>495</v>
      </c>
      <c r="R98" s="82" t="s">
        <v>633</v>
      </c>
      <c r="S98" s="79" t="s">
        <v>690</v>
      </c>
      <c r="T98" s="79"/>
      <c r="U98" s="79"/>
      <c r="V98" s="82" t="s">
        <v>817</v>
      </c>
      <c r="W98" s="81">
        <v>43536.62993055556</v>
      </c>
      <c r="X98" s="82" t="s">
        <v>931</v>
      </c>
      <c r="Y98" s="79"/>
      <c r="Z98" s="79"/>
      <c r="AA98" s="85" t="s">
        <v>1154</v>
      </c>
      <c r="AB98" s="79"/>
      <c r="AC98" s="79" t="b">
        <v>0</v>
      </c>
      <c r="AD98" s="79">
        <v>4</v>
      </c>
      <c r="AE98" s="85" t="s">
        <v>1289</v>
      </c>
      <c r="AF98" s="79" t="b">
        <v>0</v>
      </c>
      <c r="AG98" s="79" t="s">
        <v>1302</v>
      </c>
      <c r="AH98" s="79"/>
      <c r="AI98" s="85" t="s">
        <v>1289</v>
      </c>
      <c r="AJ98" s="79" t="b">
        <v>0</v>
      </c>
      <c r="AK98" s="79">
        <v>1</v>
      </c>
      <c r="AL98" s="85" t="s">
        <v>1289</v>
      </c>
      <c r="AM98" s="79" t="s">
        <v>690</v>
      </c>
      <c r="AN98" s="79" t="b">
        <v>0</v>
      </c>
      <c r="AO98" s="85" t="s">
        <v>1154</v>
      </c>
      <c r="AP98" s="79" t="s">
        <v>1320</v>
      </c>
      <c r="AQ98" s="79">
        <v>0</v>
      </c>
      <c r="AR98" s="79">
        <v>0</v>
      </c>
      <c r="AS98" s="79"/>
      <c r="AT98" s="79"/>
      <c r="AU98" s="79"/>
      <c r="AV98" s="79"/>
      <c r="AW98" s="79"/>
      <c r="AX98" s="79"/>
      <c r="AY98" s="79"/>
      <c r="AZ98" s="79"/>
      <c r="BA98">
        <v>1</v>
      </c>
      <c r="BB98" s="78" t="str">
        <f>REPLACE(INDEX(GroupVertices[Group],MATCH(Edges24[[#This Row],[Vertex 1]],GroupVertices[Vertex],0)),1,1,"")</f>
        <v>5</v>
      </c>
      <c r="BC98" s="78" t="str">
        <f>REPLACE(INDEX(GroupVertices[Group],MATCH(Edges24[[#This Row],[Vertex 2]],GroupVertices[Vertex],0)),1,1,"")</f>
        <v>5</v>
      </c>
      <c r="BD98" s="48">
        <v>0</v>
      </c>
      <c r="BE98" s="49">
        <v>0</v>
      </c>
      <c r="BF98" s="48">
        <v>0</v>
      </c>
      <c r="BG98" s="49">
        <v>0</v>
      </c>
      <c r="BH98" s="48">
        <v>0</v>
      </c>
      <c r="BI98" s="49">
        <v>0</v>
      </c>
      <c r="BJ98" s="48">
        <v>13</v>
      </c>
      <c r="BK98" s="49">
        <v>100</v>
      </c>
      <c r="BL98" s="48">
        <v>13</v>
      </c>
    </row>
    <row r="99" spans="1:64" ht="15">
      <c r="A99" s="64" t="s">
        <v>292</v>
      </c>
      <c r="B99" s="64" t="s">
        <v>293</v>
      </c>
      <c r="C99" s="65"/>
      <c r="D99" s="66"/>
      <c r="E99" s="67"/>
      <c r="F99" s="68"/>
      <c r="G99" s="65"/>
      <c r="H99" s="69"/>
      <c r="I99" s="70"/>
      <c r="J99" s="70"/>
      <c r="K99" s="34" t="s">
        <v>65</v>
      </c>
      <c r="L99" s="77">
        <v>262</v>
      </c>
      <c r="M99" s="77"/>
      <c r="N99" s="72"/>
      <c r="O99" s="79" t="s">
        <v>418</v>
      </c>
      <c r="P99" s="81">
        <v>43536.833449074074</v>
      </c>
      <c r="Q99" s="79" t="s">
        <v>496</v>
      </c>
      <c r="R99" s="82" t="s">
        <v>633</v>
      </c>
      <c r="S99" s="79" t="s">
        <v>690</v>
      </c>
      <c r="T99" s="79"/>
      <c r="U99" s="79"/>
      <c r="V99" s="82" t="s">
        <v>816</v>
      </c>
      <c r="W99" s="81">
        <v>43536.833449074074</v>
      </c>
      <c r="X99" s="82" t="s">
        <v>932</v>
      </c>
      <c r="Y99" s="79"/>
      <c r="Z99" s="79"/>
      <c r="AA99" s="85" t="s">
        <v>1155</v>
      </c>
      <c r="AB99" s="79"/>
      <c r="AC99" s="79" t="b">
        <v>0</v>
      </c>
      <c r="AD99" s="79">
        <v>0</v>
      </c>
      <c r="AE99" s="85" t="s">
        <v>1289</v>
      </c>
      <c r="AF99" s="79" t="b">
        <v>0</v>
      </c>
      <c r="AG99" s="79" t="s">
        <v>1302</v>
      </c>
      <c r="AH99" s="79"/>
      <c r="AI99" s="85" t="s">
        <v>1289</v>
      </c>
      <c r="AJ99" s="79" t="b">
        <v>0</v>
      </c>
      <c r="AK99" s="79">
        <v>1</v>
      </c>
      <c r="AL99" s="85" t="s">
        <v>1154</v>
      </c>
      <c r="AM99" s="79" t="s">
        <v>1307</v>
      </c>
      <c r="AN99" s="79" t="b">
        <v>0</v>
      </c>
      <c r="AO99" s="85" t="s">
        <v>1154</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5</v>
      </c>
      <c r="BD99" s="48">
        <v>0</v>
      </c>
      <c r="BE99" s="49">
        <v>0</v>
      </c>
      <c r="BF99" s="48">
        <v>0</v>
      </c>
      <c r="BG99" s="49">
        <v>0</v>
      </c>
      <c r="BH99" s="48">
        <v>0</v>
      </c>
      <c r="BI99" s="49">
        <v>0</v>
      </c>
      <c r="BJ99" s="48">
        <v>15</v>
      </c>
      <c r="BK99" s="49">
        <v>100</v>
      </c>
      <c r="BL99" s="48">
        <v>15</v>
      </c>
    </row>
    <row r="100" spans="1:64" ht="15">
      <c r="A100" s="64" t="s">
        <v>292</v>
      </c>
      <c r="B100" s="64" t="s">
        <v>401</v>
      </c>
      <c r="C100" s="65"/>
      <c r="D100" s="66"/>
      <c r="E100" s="67"/>
      <c r="F100" s="68"/>
      <c r="G100" s="65"/>
      <c r="H100" s="69"/>
      <c r="I100" s="70"/>
      <c r="J100" s="70"/>
      <c r="K100" s="34" t="s">
        <v>65</v>
      </c>
      <c r="L100" s="77">
        <v>263</v>
      </c>
      <c r="M100" s="77"/>
      <c r="N100" s="72"/>
      <c r="O100" s="79" t="s">
        <v>418</v>
      </c>
      <c r="P100" s="81">
        <v>43542.8578125</v>
      </c>
      <c r="Q100" s="79" t="s">
        <v>497</v>
      </c>
      <c r="R100" s="82" t="s">
        <v>634</v>
      </c>
      <c r="S100" s="79" t="s">
        <v>691</v>
      </c>
      <c r="T100" s="79"/>
      <c r="U100" s="79"/>
      <c r="V100" s="82" t="s">
        <v>816</v>
      </c>
      <c r="W100" s="81">
        <v>43542.8578125</v>
      </c>
      <c r="X100" s="82" t="s">
        <v>933</v>
      </c>
      <c r="Y100" s="79"/>
      <c r="Z100" s="79"/>
      <c r="AA100" s="85" t="s">
        <v>1156</v>
      </c>
      <c r="AB100" s="79"/>
      <c r="AC100" s="79" t="b">
        <v>0</v>
      </c>
      <c r="AD100" s="79">
        <v>6</v>
      </c>
      <c r="AE100" s="85" t="s">
        <v>1289</v>
      </c>
      <c r="AF100" s="79" t="b">
        <v>0</v>
      </c>
      <c r="AG100" s="79" t="s">
        <v>1302</v>
      </c>
      <c r="AH100" s="79"/>
      <c r="AI100" s="85" t="s">
        <v>1289</v>
      </c>
      <c r="AJ100" s="79" t="b">
        <v>0</v>
      </c>
      <c r="AK100" s="79">
        <v>2</v>
      </c>
      <c r="AL100" s="85" t="s">
        <v>1289</v>
      </c>
      <c r="AM100" s="79" t="s">
        <v>1307</v>
      </c>
      <c r="AN100" s="79" t="b">
        <v>0</v>
      </c>
      <c r="AO100" s="85" t="s">
        <v>1156</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c r="BE100" s="49"/>
      <c r="BF100" s="48"/>
      <c r="BG100" s="49"/>
      <c r="BH100" s="48"/>
      <c r="BI100" s="49"/>
      <c r="BJ100" s="48"/>
      <c r="BK100" s="49"/>
      <c r="BL100" s="48"/>
    </row>
    <row r="101" spans="1:64" ht="15">
      <c r="A101" s="64" t="s">
        <v>294</v>
      </c>
      <c r="B101" s="64" t="s">
        <v>354</v>
      </c>
      <c r="C101" s="65"/>
      <c r="D101" s="66"/>
      <c r="E101" s="67"/>
      <c r="F101" s="68"/>
      <c r="G101" s="65"/>
      <c r="H101" s="69"/>
      <c r="I101" s="70"/>
      <c r="J101" s="70"/>
      <c r="K101" s="34" t="s">
        <v>65</v>
      </c>
      <c r="L101" s="77">
        <v>265</v>
      </c>
      <c r="M101" s="77"/>
      <c r="N101" s="72"/>
      <c r="O101" s="79" t="s">
        <v>418</v>
      </c>
      <c r="P101" s="81">
        <v>43536.62464120371</v>
      </c>
      <c r="Q101" s="79" t="s">
        <v>498</v>
      </c>
      <c r="R101" s="82" t="s">
        <v>635</v>
      </c>
      <c r="S101" s="79" t="s">
        <v>691</v>
      </c>
      <c r="T101" s="79"/>
      <c r="U101" s="79"/>
      <c r="V101" s="82" t="s">
        <v>818</v>
      </c>
      <c r="W101" s="81">
        <v>43536.62464120371</v>
      </c>
      <c r="X101" s="82" t="s">
        <v>934</v>
      </c>
      <c r="Y101" s="79"/>
      <c r="Z101" s="79"/>
      <c r="AA101" s="85" t="s">
        <v>1157</v>
      </c>
      <c r="AB101" s="79"/>
      <c r="AC101" s="79" t="b">
        <v>0</v>
      </c>
      <c r="AD101" s="79">
        <v>1</v>
      </c>
      <c r="AE101" s="85" t="s">
        <v>1289</v>
      </c>
      <c r="AF101" s="79" t="b">
        <v>0</v>
      </c>
      <c r="AG101" s="79" t="s">
        <v>1302</v>
      </c>
      <c r="AH101" s="79"/>
      <c r="AI101" s="85" t="s">
        <v>1289</v>
      </c>
      <c r="AJ101" s="79" t="b">
        <v>0</v>
      </c>
      <c r="AK101" s="79">
        <v>0</v>
      </c>
      <c r="AL101" s="85" t="s">
        <v>1289</v>
      </c>
      <c r="AM101" s="79" t="s">
        <v>1308</v>
      </c>
      <c r="AN101" s="79" t="b">
        <v>0</v>
      </c>
      <c r="AO101" s="85" t="s">
        <v>1157</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c r="BE101" s="49"/>
      <c r="BF101" s="48"/>
      <c r="BG101" s="49"/>
      <c r="BH101" s="48"/>
      <c r="BI101" s="49"/>
      <c r="BJ101" s="48"/>
      <c r="BK101" s="49"/>
      <c r="BL101" s="48"/>
    </row>
    <row r="102" spans="1:64" ht="15">
      <c r="A102" s="64" t="s">
        <v>292</v>
      </c>
      <c r="B102" s="64" t="s">
        <v>354</v>
      </c>
      <c r="C102" s="65"/>
      <c r="D102" s="66"/>
      <c r="E102" s="67"/>
      <c r="F102" s="68"/>
      <c r="G102" s="65"/>
      <c r="H102" s="69"/>
      <c r="I102" s="70"/>
      <c r="J102" s="70"/>
      <c r="K102" s="34" t="s">
        <v>65</v>
      </c>
      <c r="L102" s="77">
        <v>266</v>
      </c>
      <c r="M102" s="77"/>
      <c r="N102" s="72"/>
      <c r="O102" s="79" t="s">
        <v>418</v>
      </c>
      <c r="P102" s="81">
        <v>43536.76047453703</v>
      </c>
      <c r="Q102" s="79" t="s">
        <v>499</v>
      </c>
      <c r="R102" s="82" t="s">
        <v>636</v>
      </c>
      <c r="S102" s="79" t="s">
        <v>691</v>
      </c>
      <c r="T102" s="79"/>
      <c r="U102" s="79"/>
      <c r="V102" s="82" t="s">
        <v>816</v>
      </c>
      <c r="W102" s="81">
        <v>43536.76047453703</v>
      </c>
      <c r="X102" s="82" t="s">
        <v>935</v>
      </c>
      <c r="Y102" s="79"/>
      <c r="Z102" s="79"/>
      <c r="AA102" s="85" t="s">
        <v>1158</v>
      </c>
      <c r="AB102" s="79"/>
      <c r="AC102" s="79" t="b">
        <v>0</v>
      </c>
      <c r="AD102" s="79">
        <v>0</v>
      </c>
      <c r="AE102" s="85" t="s">
        <v>1289</v>
      </c>
      <c r="AF102" s="79" t="b">
        <v>0</v>
      </c>
      <c r="AG102" s="79" t="s">
        <v>1302</v>
      </c>
      <c r="AH102" s="79"/>
      <c r="AI102" s="85" t="s">
        <v>1289</v>
      </c>
      <c r="AJ102" s="79" t="b">
        <v>0</v>
      </c>
      <c r="AK102" s="79">
        <v>1</v>
      </c>
      <c r="AL102" s="85" t="s">
        <v>1289</v>
      </c>
      <c r="AM102" s="79" t="s">
        <v>1307</v>
      </c>
      <c r="AN102" s="79" t="b">
        <v>0</v>
      </c>
      <c r="AO102" s="85" t="s">
        <v>1158</v>
      </c>
      <c r="AP102" s="79" t="s">
        <v>176</v>
      </c>
      <c r="AQ102" s="79">
        <v>0</v>
      </c>
      <c r="AR102" s="79">
        <v>0</v>
      </c>
      <c r="AS102" s="79"/>
      <c r="AT102" s="79"/>
      <c r="AU102" s="79"/>
      <c r="AV102" s="79"/>
      <c r="AW102" s="79"/>
      <c r="AX102" s="79"/>
      <c r="AY102" s="79"/>
      <c r="AZ102" s="79"/>
      <c r="BA102">
        <v>2</v>
      </c>
      <c r="BB102" s="78" t="str">
        <f>REPLACE(INDEX(GroupVertices[Group],MATCH(Edges24[[#This Row],[Vertex 1]],GroupVertices[Vertex],0)),1,1,"")</f>
        <v>1</v>
      </c>
      <c r="BC102" s="78" t="str">
        <f>REPLACE(INDEX(GroupVertices[Group],MATCH(Edges24[[#This Row],[Vertex 2]],GroupVertices[Vertex],0)),1,1,"")</f>
        <v>1</v>
      </c>
      <c r="BD102" s="48"/>
      <c r="BE102" s="49"/>
      <c r="BF102" s="48"/>
      <c r="BG102" s="49"/>
      <c r="BH102" s="48"/>
      <c r="BI102" s="49"/>
      <c r="BJ102" s="48"/>
      <c r="BK102" s="49"/>
      <c r="BL102" s="48"/>
    </row>
    <row r="103" spans="1:64" ht="15">
      <c r="A103" s="64" t="s">
        <v>295</v>
      </c>
      <c r="B103" s="64" t="s">
        <v>393</v>
      </c>
      <c r="C103" s="65"/>
      <c r="D103" s="66"/>
      <c r="E103" s="67"/>
      <c r="F103" s="68"/>
      <c r="G103" s="65"/>
      <c r="H103" s="69"/>
      <c r="I103" s="70"/>
      <c r="J103" s="70"/>
      <c r="K103" s="34" t="s">
        <v>65</v>
      </c>
      <c r="L103" s="77">
        <v>268</v>
      </c>
      <c r="M103" s="77"/>
      <c r="N103" s="72"/>
      <c r="O103" s="79" t="s">
        <v>418</v>
      </c>
      <c r="P103" s="81">
        <v>43550.60934027778</v>
      </c>
      <c r="Q103" s="79" t="s">
        <v>500</v>
      </c>
      <c r="R103" s="79"/>
      <c r="S103" s="79"/>
      <c r="T103" s="79"/>
      <c r="U103" s="82" t="s">
        <v>739</v>
      </c>
      <c r="V103" s="82" t="s">
        <v>739</v>
      </c>
      <c r="W103" s="81">
        <v>43550.60934027778</v>
      </c>
      <c r="X103" s="82" t="s">
        <v>936</v>
      </c>
      <c r="Y103" s="79"/>
      <c r="Z103" s="79"/>
      <c r="AA103" s="85" t="s">
        <v>1159</v>
      </c>
      <c r="AB103" s="85" t="s">
        <v>1161</v>
      </c>
      <c r="AC103" s="79" t="b">
        <v>0</v>
      </c>
      <c r="AD103" s="79">
        <v>1</v>
      </c>
      <c r="AE103" s="85" t="s">
        <v>1288</v>
      </c>
      <c r="AF103" s="79" t="b">
        <v>0</v>
      </c>
      <c r="AG103" s="79" t="s">
        <v>1302</v>
      </c>
      <c r="AH103" s="79"/>
      <c r="AI103" s="85" t="s">
        <v>1289</v>
      </c>
      <c r="AJ103" s="79" t="b">
        <v>0</v>
      </c>
      <c r="AK103" s="79">
        <v>0</v>
      </c>
      <c r="AL103" s="85" t="s">
        <v>1289</v>
      </c>
      <c r="AM103" s="79" t="s">
        <v>1307</v>
      </c>
      <c r="AN103" s="79" t="b">
        <v>0</v>
      </c>
      <c r="AO103" s="85" t="s">
        <v>1161</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c r="BE103" s="49"/>
      <c r="BF103" s="48"/>
      <c r="BG103" s="49"/>
      <c r="BH103" s="48"/>
      <c r="BI103" s="49"/>
      <c r="BJ103" s="48"/>
      <c r="BK103" s="49"/>
      <c r="BL103" s="48"/>
    </row>
    <row r="104" spans="1:64" ht="15">
      <c r="A104" s="64" t="s">
        <v>294</v>
      </c>
      <c r="B104" s="64" t="s">
        <v>295</v>
      </c>
      <c r="C104" s="65"/>
      <c r="D104" s="66"/>
      <c r="E104" s="67"/>
      <c r="F104" s="68"/>
      <c r="G104" s="65"/>
      <c r="H104" s="69"/>
      <c r="I104" s="70"/>
      <c r="J104" s="70"/>
      <c r="K104" s="34" t="s">
        <v>65</v>
      </c>
      <c r="L104" s="77">
        <v>272</v>
      </c>
      <c r="M104" s="77"/>
      <c r="N104" s="72"/>
      <c r="O104" s="79" t="s">
        <v>418</v>
      </c>
      <c r="P104" s="81">
        <v>43550.64460648148</v>
      </c>
      <c r="Q104" s="79" t="s">
        <v>501</v>
      </c>
      <c r="R104" s="82" t="s">
        <v>637</v>
      </c>
      <c r="S104" s="79" t="s">
        <v>692</v>
      </c>
      <c r="T104" s="79"/>
      <c r="U104" s="79"/>
      <c r="V104" s="82" t="s">
        <v>818</v>
      </c>
      <c r="W104" s="81">
        <v>43550.64460648148</v>
      </c>
      <c r="X104" s="82" t="s">
        <v>937</v>
      </c>
      <c r="Y104" s="79"/>
      <c r="Z104" s="79"/>
      <c r="AA104" s="85" t="s">
        <v>1160</v>
      </c>
      <c r="AB104" s="79"/>
      <c r="AC104" s="79" t="b">
        <v>0</v>
      </c>
      <c r="AD104" s="79">
        <v>1</v>
      </c>
      <c r="AE104" s="85" t="s">
        <v>1289</v>
      </c>
      <c r="AF104" s="79" t="b">
        <v>0</v>
      </c>
      <c r="AG104" s="79" t="s">
        <v>1302</v>
      </c>
      <c r="AH104" s="79"/>
      <c r="AI104" s="85" t="s">
        <v>1289</v>
      </c>
      <c r="AJ104" s="79" t="b">
        <v>0</v>
      </c>
      <c r="AK104" s="79">
        <v>0</v>
      </c>
      <c r="AL104" s="85" t="s">
        <v>1289</v>
      </c>
      <c r="AM104" s="79" t="s">
        <v>1308</v>
      </c>
      <c r="AN104" s="79" t="b">
        <v>0</v>
      </c>
      <c r="AO104" s="85" t="s">
        <v>1160</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1</v>
      </c>
      <c r="BE104" s="49">
        <v>6.25</v>
      </c>
      <c r="BF104" s="48">
        <v>0</v>
      </c>
      <c r="BG104" s="49">
        <v>0</v>
      </c>
      <c r="BH104" s="48">
        <v>0</v>
      </c>
      <c r="BI104" s="49">
        <v>0</v>
      </c>
      <c r="BJ104" s="48">
        <v>15</v>
      </c>
      <c r="BK104" s="49">
        <v>93.75</v>
      </c>
      <c r="BL104" s="48">
        <v>16</v>
      </c>
    </row>
    <row r="105" spans="1:64" ht="15">
      <c r="A105" s="64" t="s">
        <v>292</v>
      </c>
      <c r="B105" s="64" t="s">
        <v>295</v>
      </c>
      <c r="C105" s="65"/>
      <c r="D105" s="66"/>
      <c r="E105" s="67"/>
      <c r="F105" s="68"/>
      <c r="G105" s="65"/>
      <c r="H105" s="69"/>
      <c r="I105" s="70"/>
      <c r="J105" s="70"/>
      <c r="K105" s="34" t="s">
        <v>66</v>
      </c>
      <c r="L105" s="77">
        <v>273</v>
      </c>
      <c r="M105" s="77"/>
      <c r="N105" s="72"/>
      <c r="O105" s="79" t="s">
        <v>418</v>
      </c>
      <c r="P105" s="81">
        <v>43550.60775462963</v>
      </c>
      <c r="Q105" s="79" t="s">
        <v>502</v>
      </c>
      <c r="R105" s="82" t="s">
        <v>638</v>
      </c>
      <c r="S105" s="79" t="s">
        <v>692</v>
      </c>
      <c r="T105" s="79"/>
      <c r="U105" s="79"/>
      <c r="V105" s="82" t="s">
        <v>816</v>
      </c>
      <c r="W105" s="81">
        <v>43550.60775462963</v>
      </c>
      <c r="X105" s="82" t="s">
        <v>938</v>
      </c>
      <c r="Y105" s="79"/>
      <c r="Z105" s="79"/>
      <c r="AA105" s="85" t="s">
        <v>1161</v>
      </c>
      <c r="AB105" s="79"/>
      <c r="AC105" s="79" t="b">
        <v>0</v>
      </c>
      <c r="AD105" s="79">
        <v>6</v>
      </c>
      <c r="AE105" s="85" t="s">
        <v>1289</v>
      </c>
      <c r="AF105" s="79" t="b">
        <v>0</v>
      </c>
      <c r="AG105" s="79" t="s">
        <v>1302</v>
      </c>
      <c r="AH105" s="79"/>
      <c r="AI105" s="85" t="s">
        <v>1289</v>
      </c>
      <c r="AJ105" s="79" t="b">
        <v>0</v>
      </c>
      <c r="AK105" s="79">
        <v>1</v>
      </c>
      <c r="AL105" s="85" t="s">
        <v>1289</v>
      </c>
      <c r="AM105" s="79" t="s">
        <v>1307</v>
      </c>
      <c r="AN105" s="79" t="b">
        <v>0</v>
      </c>
      <c r="AO105" s="85" t="s">
        <v>1161</v>
      </c>
      <c r="AP105" s="79" t="s">
        <v>176</v>
      </c>
      <c r="AQ105" s="79">
        <v>0</v>
      </c>
      <c r="AR105" s="79">
        <v>0</v>
      </c>
      <c r="AS105" s="79"/>
      <c r="AT105" s="79"/>
      <c r="AU105" s="79"/>
      <c r="AV105" s="79"/>
      <c r="AW105" s="79"/>
      <c r="AX105" s="79"/>
      <c r="AY105" s="79"/>
      <c r="AZ105" s="79"/>
      <c r="BA105">
        <v>2</v>
      </c>
      <c r="BB105" s="78" t="str">
        <f>REPLACE(INDEX(GroupVertices[Group],MATCH(Edges24[[#This Row],[Vertex 1]],GroupVertices[Vertex],0)),1,1,"")</f>
        <v>1</v>
      </c>
      <c r="BC105" s="78" t="str">
        <f>REPLACE(INDEX(GroupVertices[Group],MATCH(Edges24[[#This Row],[Vertex 2]],GroupVertices[Vertex],0)),1,1,"")</f>
        <v>1</v>
      </c>
      <c r="BD105" s="48">
        <v>1</v>
      </c>
      <c r="BE105" s="49">
        <v>8.333333333333334</v>
      </c>
      <c r="BF105" s="48">
        <v>0</v>
      </c>
      <c r="BG105" s="49">
        <v>0</v>
      </c>
      <c r="BH105" s="48">
        <v>0</v>
      </c>
      <c r="BI105" s="49">
        <v>0</v>
      </c>
      <c r="BJ105" s="48">
        <v>11</v>
      </c>
      <c r="BK105" s="49">
        <v>91.66666666666667</v>
      </c>
      <c r="BL105" s="48">
        <v>12</v>
      </c>
    </row>
    <row r="106" spans="1:64" ht="15">
      <c r="A106" s="64" t="s">
        <v>292</v>
      </c>
      <c r="B106" s="64" t="s">
        <v>295</v>
      </c>
      <c r="C106" s="65"/>
      <c r="D106" s="66"/>
      <c r="E106" s="67"/>
      <c r="F106" s="68"/>
      <c r="G106" s="65"/>
      <c r="H106" s="69"/>
      <c r="I106" s="70"/>
      <c r="J106" s="70"/>
      <c r="K106" s="34" t="s">
        <v>66</v>
      </c>
      <c r="L106" s="77">
        <v>274</v>
      </c>
      <c r="M106" s="77"/>
      <c r="N106" s="72"/>
      <c r="O106" s="79" t="s">
        <v>418</v>
      </c>
      <c r="P106" s="81">
        <v>43551.68006944445</v>
      </c>
      <c r="Q106" s="79" t="s">
        <v>503</v>
      </c>
      <c r="R106" s="79"/>
      <c r="S106" s="79"/>
      <c r="T106" s="79"/>
      <c r="U106" s="79"/>
      <c r="V106" s="82" t="s">
        <v>816</v>
      </c>
      <c r="W106" s="81">
        <v>43551.68006944445</v>
      </c>
      <c r="X106" s="82" t="s">
        <v>939</v>
      </c>
      <c r="Y106" s="79"/>
      <c r="Z106" s="79"/>
      <c r="AA106" s="85" t="s">
        <v>1162</v>
      </c>
      <c r="AB106" s="79"/>
      <c r="AC106" s="79" t="b">
        <v>0</v>
      </c>
      <c r="AD106" s="79">
        <v>0</v>
      </c>
      <c r="AE106" s="85" t="s">
        <v>1289</v>
      </c>
      <c r="AF106" s="79" t="b">
        <v>0</v>
      </c>
      <c r="AG106" s="79" t="s">
        <v>1302</v>
      </c>
      <c r="AH106" s="79"/>
      <c r="AI106" s="85" t="s">
        <v>1289</v>
      </c>
      <c r="AJ106" s="79" t="b">
        <v>0</v>
      </c>
      <c r="AK106" s="79">
        <v>0</v>
      </c>
      <c r="AL106" s="85" t="s">
        <v>1160</v>
      </c>
      <c r="AM106" s="79" t="s">
        <v>1307</v>
      </c>
      <c r="AN106" s="79" t="b">
        <v>0</v>
      </c>
      <c r="AO106" s="85" t="s">
        <v>1160</v>
      </c>
      <c r="AP106" s="79" t="s">
        <v>176</v>
      </c>
      <c r="AQ106" s="79">
        <v>0</v>
      </c>
      <c r="AR106" s="79">
        <v>0</v>
      </c>
      <c r="AS106" s="79"/>
      <c r="AT106" s="79"/>
      <c r="AU106" s="79"/>
      <c r="AV106" s="79"/>
      <c r="AW106" s="79"/>
      <c r="AX106" s="79"/>
      <c r="AY106" s="79"/>
      <c r="AZ106" s="79"/>
      <c r="BA106">
        <v>2</v>
      </c>
      <c r="BB106" s="78" t="str">
        <f>REPLACE(INDEX(GroupVertices[Group],MATCH(Edges24[[#This Row],[Vertex 1]],GroupVertices[Vertex],0)),1,1,"")</f>
        <v>1</v>
      </c>
      <c r="BC106" s="78" t="str">
        <f>REPLACE(INDEX(GroupVertices[Group],MATCH(Edges24[[#This Row],[Vertex 2]],GroupVertices[Vertex],0)),1,1,"")</f>
        <v>1</v>
      </c>
      <c r="BD106" s="48">
        <v>1</v>
      </c>
      <c r="BE106" s="49">
        <v>5.555555555555555</v>
      </c>
      <c r="BF106" s="48">
        <v>0</v>
      </c>
      <c r="BG106" s="49">
        <v>0</v>
      </c>
      <c r="BH106" s="48">
        <v>0</v>
      </c>
      <c r="BI106" s="49">
        <v>0</v>
      </c>
      <c r="BJ106" s="48">
        <v>17</v>
      </c>
      <c r="BK106" s="49">
        <v>94.44444444444444</v>
      </c>
      <c r="BL106" s="48">
        <v>18</v>
      </c>
    </row>
    <row r="107" spans="1:64" ht="15">
      <c r="A107" s="64" t="s">
        <v>294</v>
      </c>
      <c r="B107" s="64" t="s">
        <v>403</v>
      </c>
      <c r="C107" s="65"/>
      <c r="D107" s="66"/>
      <c r="E107" s="67"/>
      <c r="F107" s="68"/>
      <c r="G107" s="65"/>
      <c r="H107" s="69"/>
      <c r="I107" s="70"/>
      <c r="J107" s="70"/>
      <c r="K107" s="34" t="s">
        <v>65</v>
      </c>
      <c r="L107" s="77">
        <v>275</v>
      </c>
      <c r="M107" s="77"/>
      <c r="N107" s="72"/>
      <c r="O107" s="79" t="s">
        <v>418</v>
      </c>
      <c r="P107" s="81">
        <v>43564.66258101852</v>
      </c>
      <c r="Q107" s="79" t="s">
        <v>504</v>
      </c>
      <c r="R107" s="82" t="s">
        <v>639</v>
      </c>
      <c r="S107" s="79" t="s">
        <v>693</v>
      </c>
      <c r="T107" s="79"/>
      <c r="U107" s="79"/>
      <c r="V107" s="82" t="s">
        <v>818</v>
      </c>
      <c r="W107" s="81">
        <v>43564.66258101852</v>
      </c>
      <c r="X107" s="82" t="s">
        <v>940</v>
      </c>
      <c r="Y107" s="79"/>
      <c r="Z107" s="79"/>
      <c r="AA107" s="85" t="s">
        <v>1163</v>
      </c>
      <c r="AB107" s="79"/>
      <c r="AC107" s="79" t="b">
        <v>0</v>
      </c>
      <c r="AD107" s="79">
        <v>2</v>
      </c>
      <c r="AE107" s="85" t="s">
        <v>1289</v>
      </c>
      <c r="AF107" s="79" t="b">
        <v>0</v>
      </c>
      <c r="AG107" s="79" t="s">
        <v>1302</v>
      </c>
      <c r="AH107" s="79"/>
      <c r="AI107" s="85" t="s">
        <v>1289</v>
      </c>
      <c r="AJ107" s="79" t="b">
        <v>0</v>
      </c>
      <c r="AK107" s="79">
        <v>1</v>
      </c>
      <c r="AL107" s="85" t="s">
        <v>1289</v>
      </c>
      <c r="AM107" s="79" t="s">
        <v>1307</v>
      </c>
      <c r="AN107" s="79" t="b">
        <v>0</v>
      </c>
      <c r="AO107" s="85" t="s">
        <v>1163</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v>
      </c>
      <c r="BC107" s="78" t="str">
        <f>REPLACE(INDEX(GroupVertices[Group],MATCH(Edges24[[#This Row],[Vertex 2]],GroupVertices[Vertex],0)),1,1,"")</f>
        <v>1</v>
      </c>
      <c r="BD107" s="48">
        <v>0</v>
      </c>
      <c r="BE107" s="49">
        <v>0</v>
      </c>
      <c r="BF107" s="48">
        <v>0</v>
      </c>
      <c r="BG107" s="49">
        <v>0</v>
      </c>
      <c r="BH107" s="48">
        <v>0</v>
      </c>
      <c r="BI107" s="49">
        <v>0</v>
      </c>
      <c r="BJ107" s="48">
        <v>12</v>
      </c>
      <c r="BK107" s="49">
        <v>100</v>
      </c>
      <c r="BL107" s="48">
        <v>12</v>
      </c>
    </row>
    <row r="108" spans="1:64" ht="15">
      <c r="A108" s="64" t="s">
        <v>292</v>
      </c>
      <c r="B108" s="64" t="s">
        <v>403</v>
      </c>
      <c r="C108" s="65"/>
      <c r="D108" s="66"/>
      <c r="E108" s="67"/>
      <c r="F108" s="68"/>
      <c r="G108" s="65"/>
      <c r="H108" s="69"/>
      <c r="I108" s="70"/>
      <c r="J108" s="70"/>
      <c r="K108" s="34" t="s">
        <v>65</v>
      </c>
      <c r="L108" s="77">
        <v>276</v>
      </c>
      <c r="M108" s="77"/>
      <c r="N108" s="72"/>
      <c r="O108" s="79" t="s">
        <v>418</v>
      </c>
      <c r="P108" s="81">
        <v>43564.68181712963</v>
      </c>
      <c r="Q108" s="79" t="s">
        <v>505</v>
      </c>
      <c r="R108" s="82" t="s">
        <v>639</v>
      </c>
      <c r="S108" s="79" t="s">
        <v>693</v>
      </c>
      <c r="T108" s="79"/>
      <c r="U108" s="79"/>
      <c r="V108" s="82" t="s">
        <v>816</v>
      </c>
      <c r="W108" s="81">
        <v>43564.68181712963</v>
      </c>
      <c r="X108" s="82" t="s">
        <v>941</v>
      </c>
      <c r="Y108" s="79"/>
      <c r="Z108" s="79"/>
      <c r="AA108" s="85" t="s">
        <v>1164</v>
      </c>
      <c r="AB108" s="79"/>
      <c r="AC108" s="79" t="b">
        <v>0</v>
      </c>
      <c r="AD108" s="79">
        <v>0</v>
      </c>
      <c r="AE108" s="85" t="s">
        <v>1289</v>
      </c>
      <c r="AF108" s="79" t="b">
        <v>0</v>
      </c>
      <c r="AG108" s="79" t="s">
        <v>1302</v>
      </c>
      <c r="AH108" s="79"/>
      <c r="AI108" s="85" t="s">
        <v>1289</v>
      </c>
      <c r="AJ108" s="79" t="b">
        <v>0</v>
      </c>
      <c r="AK108" s="79">
        <v>1</v>
      </c>
      <c r="AL108" s="85" t="s">
        <v>1163</v>
      </c>
      <c r="AM108" s="79" t="s">
        <v>1307</v>
      </c>
      <c r="AN108" s="79" t="b">
        <v>0</v>
      </c>
      <c r="AO108" s="85" t="s">
        <v>1163</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14</v>
      </c>
      <c r="BK108" s="49">
        <v>100</v>
      </c>
      <c r="BL108" s="48">
        <v>14</v>
      </c>
    </row>
    <row r="109" spans="1:64" ht="15">
      <c r="A109" s="64" t="s">
        <v>292</v>
      </c>
      <c r="B109" s="64" t="s">
        <v>379</v>
      </c>
      <c r="C109" s="65"/>
      <c r="D109" s="66"/>
      <c r="E109" s="67"/>
      <c r="F109" s="68"/>
      <c r="G109" s="65"/>
      <c r="H109" s="69"/>
      <c r="I109" s="70"/>
      <c r="J109" s="70"/>
      <c r="K109" s="34" t="s">
        <v>65</v>
      </c>
      <c r="L109" s="77">
        <v>278</v>
      </c>
      <c r="M109" s="77"/>
      <c r="N109" s="72"/>
      <c r="O109" s="79" t="s">
        <v>418</v>
      </c>
      <c r="P109" s="81">
        <v>43559.8740625</v>
      </c>
      <c r="Q109" s="79" t="s">
        <v>506</v>
      </c>
      <c r="R109" s="79"/>
      <c r="S109" s="79"/>
      <c r="T109" s="79" t="s">
        <v>711</v>
      </c>
      <c r="U109" s="82" t="s">
        <v>732</v>
      </c>
      <c r="V109" s="82" t="s">
        <v>732</v>
      </c>
      <c r="W109" s="81">
        <v>43559.8740625</v>
      </c>
      <c r="X109" s="82" t="s">
        <v>942</v>
      </c>
      <c r="Y109" s="79"/>
      <c r="Z109" s="79"/>
      <c r="AA109" s="85" t="s">
        <v>1165</v>
      </c>
      <c r="AB109" s="79"/>
      <c r="AC109" s="79" t="b">
        <v>0</v>
      </c>
      <c r="AD109" s="79">
        <v>5</v>
      </c>
      <c r="AE109" s="85" t="s">
        <v>1289</v>
      </c>
      <c r="AF109" s="79" t="b">
        <v>0</v>
      </c>
      <c r="AG109" s="79" t="s">
        <v>1302</v>
      </c>
      <c r="AH109" s="79"/>
      <c r="AI109" s="85" t="s">
        <v>1289</v>
      </c>
      <c r="AJ109" s="79" t="b">
        <v>0</v>
      </c>
      <c r="AK109" s="79">
        <v>1</v>
      </c>
      <c r="AL109" s="85" t="s">
        <v>1289</v>
      </c>
      <c r="AM109" s="79" t="s">
        <v>1304</v>
      </c>
      <c r="AN109" s="79" t="b">
        <v>0</v>
      </c>
      <c r="AO109" s="85" t="s">
        <v>1165</v>
      </c>
      <c r="AP109" s="79" t="s">
        <v>176</v>
      </c>
      <c r="AQ109" s="79">
        <v>0</v>
      </c>
      <c r="AR109" s="79">
        <v>0</v>
      </c>
      <c r="AS109" s="79"/>
      <c r="AT109" s="79"/>
      <c r="AU109" s="79"/>
      <c r="AV109" s="79"/>
      <c r="AW109" s="79"/>
      <c r="AX109" s="79"/>
      <c r="AY109" s="79"/>
      <c r="AZ109" s="79"/>
      <c r="BA109">
        <v>2</v>
      </c>
      <c r="BB109" s="78" t="str">
        <f>REPLACE(INDEX(GroupVertices[Group],MATCH(Edges24[[#This Row],[Vertex 1]],GroupVertices[Vertex],0)),1,1,"")</f>
        <v>1</v>
      </c>
      <c r="BC109" s="78" t="str">
        <f>REPLACE(INDEX(GroupVertices[Group],MATCH(Edges24[[#This Row],[Vertex 2]],GroupVertices[Vertex],0)),1,1,"")</f>
        <v>1</v>
      </c>
      <c r="BD109" s="48">
        <v>0</v>
      </c>
      <c r="BE109" s="49">
        <v>0</v>
      </c>
      <c r="BF109" s="48">
        <v>0</v>
      </c>
      <c r="BG109" s="49">
        <v>0</v>
      </c>
      <c r="BH109" s="48">
        <v>0</v>
      </c>
      <c r="BI109" s="49">
        <v>0</v>
      </c>
      <c r="BJ109" s="48">
        <v>9</v>
      </c>
      <c r="BK109" s="49">
        <v>100</v>
      </c>
      <c r="BL109" s="48">
        <v>9</v>
      </c>
    </row>
    <row r="110" spans="1:64" ht="15">
      <c r="A110" s="64" t="s">
        <v>296</v>
      </c>
      <c r="B110" s="64" t="s">
        <v>380</v>
      </c>
      <c r="C110" s="65"/>
      <c r="D110" s="66"/>
      <c r="E110" s="67"/>
      <c r="F110" s="68"/>
      <c r="G110" s="65"/>
      <c r="H110" s="69"/>
      <c r="I110" s="70"/>
      <c r="J110" s="70"/>
      <c r="K110" s="34" t="s">
        <v>65</v>
      </c>
      <c r="L110" s="77">
        <v>280</v>
      </c>
      <c r="M110" s="77"/>
      <c r="N110" s="72"/>
      <c r="O110" s="79" t="s">
        <v>418</v>
      </c>
      <c r="P110" s="81">
        <v>43565.5691087963</v>
      </c>
      <c r="Q110" s="79" t="s">
        <v>507</v>
      </c>
      <c r="R110" s="82" t="s">
        <v>616</v>
      </c>
      <c r="S110" s="79" t="s">
        <v>671</v>
      </c>
      <c r="T110" s="79"/>
      <c r="U110" s="79"/>
      <c r="V110" s="82" t="s">
        <v>819</v>
      </c>
      <c r="W110" s="81">
        <v>43565.5691087963</v>
      </c>
      <c r="X110" s="82" t="s">
        <v>943</v>
      </c>
      <c r="Y110" s="79"/>
      <c r="Z110" s="79"/>
      <c r="AA110" s="85" t="s">
        <v>1166</v>
      </c>
      <c r="AB110" s="79"/>
      <c r="AC110" s="79" t="b">
        <v>0</v>
      </c>
      <c r="AD110" s="79">
        <v>0</v>
      </c>
      <c r="AE110" s="85" t="s">
        <v>1289</v>
      </c>
      <c r="AF110" s="79" t="b">
        <v>0</v>
      </c>
      <c r="AG110" s="79" t="s">
        <v>1302</v>
      </c>
      <c r="AH110" s="79"/>
      <c r="AI110" s="85" t="s">
        <v>1289</v>
      </c>
      <c r="AJ110" s="79" t="b">
        <v>0</v>
      </c>
      <c r="AK110" s="79">
        <v>2</v>
      </c>
      <c r="AL110" s="85" t="s">
        <v>1289</v>
      </c>
      <c r="AM110" s="79" t="s">
        <v>1304</v>
      </c>
      <c r="AN110" s="79" t="b">
        <v>0</v>
      </c>
      <c r="AO110" s="85" t="s">
        <v>1166</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3</v>
      </c>
      <c r="BC110" s="78" t="str">
        <f>REPLACE(INDEX(GroupVertices[Group],MATCH(Edges24[[#This Row],[Vertex 2]],GroupVertices[Vertex],0)),1,1,"")</f>
        <v>3</v>
      </c>
      <c r="BD110" s="48"/>
      <c r="BE110" s="49"/>
      <c r="BF110" s="48"/>
      <c r="BG110" s="49"/>
      <c r="BH110" s="48"/>
      <c r="BI110" s="49"/>
      <c r="BJ110" s="48"/>
      <c r="BK110" s="49"/>
      <c r="BL110" s="48"/>
    </row>
    <row r="111" spans="1:64" ht="15">
      <c r="A111" s="64" t="s">
        <v>292</v>
      </c>
      <c r="B111" s="64" t="s">
        <v>296</v>
      </c>
      <c r="C111" s="65"/>
      <c r="D111" s="66"/>
      <c r="E111" s="67"/>
      <c r="F111" s="68"/>
      <c r="G111" s="65"/>
      <c r="H111" s="69"/>
      <c r="I111" s="70"/>
      <c r="J111" s="70"/>
      <c r="K111" s="34" t="s">
        <v>66</v>
      </c>
      <c r="L111" s="77">
        <v>282</v>
      </c>
      <c r="M111" s="77"/>
      <c r="N111" s="72"/>
      <c r="O111" s="79" t="s">
        <v>418</v>
      </c>
      <c r="P111" s="81">
        <v>43565.63125</v>
      </c>
      <c r="Q111" s="79" t="s">
        <v>465</v>
      </c>
      <c r="R111" s="79"/>
      <c r="S111" s="79"/>
      <c r="T111" s="79"/>
      <c r="U111" s="79"/>
      <c r="V111" s="82" t="s">
        <v>816</v>
      </c>
      <c r="W111" s="81">
        <v>43565.63125</v>
      </c>
      <c r="X111" s="82" t="s">
        <v>944</v>
      </c>
      <c r="Y111" s="79"/>
      <c r="Z111" s="79"/>
      <c r="AA111" s="85" t="s">
        <v>1167</v>
      </c>
      <c r="AB111" s="79"/>
      <c r="AC111" s="79" t="b">
        <v>0</v>
      </c>
      <c r="AD111" s="79">
        <v>0</v>
      </c>
      <c r="AE111" s="85" t="s">
        <v>1289</v>
      </c>
      <c r="AF111" s="79" t="b">
        <v>0</v>
      </c>
      <c r="AG111" s="79" t="s">
        <v>1302</v>
      </c>
      <c r="AH111" s="79"/>
      <c r="AI111" s="85" t="s">
        <v>1289</v>
      </c>
      <c r="AJ111" s="79" t="b">
        <v>0</v>
      </c>
      <c r="AK111" s="79">
        <v>2</v>
      </c>
      <c r="AL111" s="85" t="s">
        <v>1166</v>
      </c>
      <c r="AM111" s="79" t="s">
        <v>1312</v>
      </c>
      <c r="AN111" s="79" t="b">
        <v>0</v>
      </c>
      <c r="AO111" s="85" t="s">
        <v>1166</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3</v>
      </c>
      <c r="BD111" s="48">
        <v>1</v>
      </c>
      <c r="BE111" s="49">
        <v>5.2631578947368425</v>
      </c>
      <c r="BF111" s="48">
        <v>0</v>
      </c>
      <c r="BG111" s="49">
        <v>0</v>
      </c>
      <c r="BH111" s="48">
        <v>0</v>
      </c>
      <c r="BI111" s="49">
        <v>0</v>
      </c>
      <c r="BJ111" s="48">
        <v>18</v>
      </c>
      <c r="BK111" s="49">
        <v>94.73684210526316</v>
      </c>
      <c r="BL111" s="48">
        <v>19</v>
      </c>
    </row>
    <row r="112" spans="1:64" ht="15">
      <c r="A112" s="64" t="s">
        <v>297</v>
      </c>
      <c r="B112" s="64" t="s">
        <v>404</v>
      </c>
      <c r="C112" s="65"/>
      <c r="D112" s="66"/>
      <c r="E112" s="67"/>
      <c r="F112" s="68"/>
      <c r="G112" s="65"/>
      <c r="H112" s="69"/>
      <c r="I112" s="70"/>
      <c r="J112" s="70"/>
      <c r="K112" s="34" t="s">
        <v>65</v>
      </c>
      <c r="L112" s="77">
        <v>283</v>
      </c>
      <c r="M112" s="77"/>
      <c r="N112" s="72"/>
      <c r="O112" s="79" t="s">
        <v>418</v>
      </c>
      <c r="P112" s="81">
        <v>43566.80600694445</v>
      </c>
      <c r="Q112" s="79" t="s">
        <v>508</v>
      </c>
      <c r="R112" s="82" t="s">
        <v>640</v>
      </c>
      <c r="S112" s="79" t="s">
        <v>694</v>
      </c>
      <c r="T112" s="79" t="s">
        <v>717</v>
      </c>
      <c r="U112" s="79"/>
      <c r="V112" s="82" t="s">
        <v>820</v>
      </c>
      <c r="W112" s="81">
        <v>43566.80600694445</v>
      </c>
      <c r="X112" s="82" t="s">
        <v>945</v>
      </c>
      <c r="Y112" s="79"/>
      <c r="Z112" s="79"/>
      <c r="AA112" s="85" t="s">
        <v>1168</v>
      </c>
      <c r="AB112" s="79"/>
      <c r="AC112" s="79" t="b">
        <v>0</v>
      </c>
      <c r="AD112" s="79">
        <v>1</v>
      </c>
      <c r="AE112" s="85" t="s">
        <v>1289</v>
      </c>
      <c r="AF112" s="79" t="b">
        <v>0</v>
      </c>
      <c r="AG112" s="79" t="s">
        <v>1302</v>
      </c>
      <c r="AH112" s="79"/>
      <c r="AI112" s="85" t="s">
        <v>1289</v>
      </c>
      <c r="AJ112" s="79" t="b">
        <v>0</v>
      </c>
      <c r="AK112" s="79">
        <v>2</v>
      </c>
      <c r="AL112" s="85" t="s">
        <v>1289</v>
      </c>
      <c r="AM112" s="79" t="s">
        <v>1304</v>
      </c>
      <c r="AN112" s="79" t="b">
        <v>0</v>
      </c>
      <c r="AO112" s="85" t="s">
        <v>1168</v>
      </c>
      <c r="AP112" s="79" t="s">
        <v>1320</v>
      </c>
      <c r="AQ112" s="79">
        <v>0</v>
      </c>
      <c r="AR112" s="79">
        <v>0</v>
      </c>
      <c r="AS112" s="79"/>
      <c r="AT112" s="79"/>
      <c r="AU112" s="79"/>
      <c r="AV112" s="79"/>
      <c r="AW112" s="79"/>
      <c r="AX112" s="79"/>
      <c r="AY112" s="79"/>
      <c r="AZ112" s="79"/>
      <c r="BA112">
        <v>1</v>
      </c>
      <c r="BB112" s="78" t="str">
        <f>REPLACE(INDEX(GroupVertices[Group],MATCH(Edges24[[#This Row],[Vertex 1]],GroupVertices[Vertex],0)),1,1,"")</f>
        <v>2</v>
      </c>
      <c r="BC112" s="78" t="str">
        <f>REPLACE(INDEX(GroupVertices[Group],MATCH(Edges24[[#This Row],[Vertex 2]],GroupVertices[Vertex],0)),1,1,"")</f>
        <v>2</v>
      </c>
      <c r="BD112" s="48"/>
      <c r="BE112" s="49"/>
      <c r="BF112" s="48"/>
      <c r="BG112" s="49"/>
      <c r="BH112" s="48"/>
      <c r="BI112" s="49"/>
      <c r="BJ112" s="48"/>
      <c r="BK112" s="49"/>
      <c r="BL112" s="48"/>
    </row>
    <row r="113" spans="1:64" ht="15">
      <c r="A113" s="64" t="s">
        <v>292</v>
      </c>
      <c r="B113" s="64" t="s">
        <v>404</v>
      </c>
      <c r="C113" s="65"/>
      <c r="D113" s="66"/>
      <c r="E113" s="67"/>
      <c r="F113" s="68"/>
      <c r="G113" s="65"/>
      <c r="H113" s="69"/>
      <c r="I113" s="70"/>
      <c r="J113" s="70"/>
      <c r="K113" s="34" t="s">
        <v>65</v>
      </c>
      <c r="L113" s="77">
        <v>284</v>
      </c>
      <c r="M113" s="77"/>
      <c r="N113" s="72"/>
      <c r="O113" s="79" t="s">
        <v>418</v>
      </c>
      <c r="P113" s="81">
        <v>43566.83755787037</v>
      </c>
      <c r="Q113" s="79" t="s">
        <v>509</v>
      </c>
      <c r="R113" s="79"/>
      <c r="S113" s="79"/>
      <c r="T113" s="79" t="s">
        <v>717</v>
      </c>
      <c r="U113" s="79"/>
      <c r="V113" s="82" t="s">
        <v>816</v>
      </c>
      <c r="W113" s="81">
        <v>43566.83755787037</v>
      </c>
      <c r="X113" s="82" t="s">
        <v>946</v>
      </c>
      <c r="Y113" s="79"/>
      <c r="Z113" s="79"/>
      <c r="AA113" s="85" t="s">
        <v>1169</v>
      </c>
      <c r="AB113" s="79"/>
      <c r="AC113" s="79" t="b">
        <v>0</v>
      </c>
      <c r="AD113" s="79">
        <v>0</v>
      </c>
      <c r="AE113" s="85" t="s">
        <v>1289</v>
      </c>
      <c r="AF113" s="79" t="b">
        <v>0</v>
      </c>
      <c r="AG113" s="79" t="s">
        <v>1302</v>
      </c>
      <c r="AH113" s="79"/>
      <c r="AI113" s="85" t="s">
        <v>1289</v>
      </c>
      <c r="AJ113" s="79" t="b">
        <v>0</v>
      </c>
      <c r="AK113" s="79">
        <v>2</v>
      </c>
      <c r="AL113" s="85" t="s">
        <v>1168</v>
      </c>
      <c r="AM113" s="79" t="s">
        <v>1307</v>
      </c>
      <c r="AN113" s="79" t="b">
        <v>0</v>
      </c>
      <c r="AO113" s="85" t="s">
        <v>1168</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2</v>
      </c>
      <c r="BD113" s="48"/>
      <c r="BE113" s="49"/>
      <c r="BF113" s="48"/>
      <c r="BG113" s="49"/>
      <c r="BH113" s="48"/>
      <c r="BI113" s="49"/>
      <c r="BJ113" s="48"/>
      <c r="BK113" s="49"/>
      <c r="BL113" s="48"/>
    </row>
    <row r="114" spans="1:64" ht="15">
      <c r="A114" s="64" t="s">
        <v>280</v>
      </c>
      <c r="B114" s="64" t="s">
        <v>303</v>
      </c>
      <c r="C114" s="65"/>
      <c r="D114" s="66"/>
      <c r="E114" s="67"/>
      <c r="F114" s="68"/>
      <c r="G114" s="65"/>
      <c r="H114" s="69"/>
      <c r="I114" s="70"/>
      <c r="J114" s="70"/>
      <c r="K114" s="34" t="s">
        <v>65</v>
      </c>
      <c r="L114" s="77">
        <v>289</v>
      </c>
      <c r="M114" s="77"/>
      <c r="N114" s="72"/>
      <c r="O114" s="79" t="s">
        <v>418</v>
      </c>
      <c r="P114" s="81">
        <v>43501.93753472222</v>
      </c>
      <c r="Q114" s="79" t="s">
        <v>510</v>
      </c>
      <c r="R114" s="82" t="s">
        <v>641</v>
      </c>
      <c r="S114" s="79" t="s">
        <v>676</v>
      </c>
      <c r="T114" s="79"/>
      <c r="U114" s="79"/>
      <c r="V114" s="82" t="s">
        <v>806</v>
      </c>
      <c r="W114" s="81">
        <v>43501.93753472222</v>
      </c>
      <c r="X114" s="82" t="s">
        <v>947</v>
      </c>
      <c r="Y114" s="79"/>
      <c r="Z114" s="79"/>
      <c r="AA114" s="85" t="s">
        <v>1170</v>
      </c>
      <c r="AB114" s="79"/>
      <c r="AC114" s="79" t="b">
        <v>0</v>
      </c>
      <c r="AD114" s="79">
        <v>3</v>
      </c>
      <c r="AE114" s="85" t="s">
        <v>1289</v>
      </c>
      <c r="AF114" s="79" t="b">
        <v>1</v>
      </c>
      <c r="AG114" s="79" t="s">
        <v>1302</v>
      </c>
      <c r="AH114" s="79"/>
      <c r="AI114" s="85" t="s">
        <v>1148</v>
      </c>
      <c r="AJ114" s="79" t="b">
        <v>0</v>
      </c>
      <c r="AK114" s="79">
        <v>1</v>
      </c>
      <c r="AL114" s="85" t="s">
        <v>1289</v>
      </c>
      <c r="AM114" s="79" t="s">
        <v>1307</v>
      </c>
      <c r="AN114" s="79" t="b">
        <v>0</v>
      </c>
      <c r="AO114" s="85" t="s">
        <v>1170</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2</v>
      </c>
      <c r="BC114" s="78" t="str">
        <f>REPLACE(INDEX(GroupVertices[Group],MATCH(Edges24[[#This Row],[Vertex 2]],GroupVertices[Vertex],0)),1,1,"")</f>
        <v>2</v>
      </c>
      <c r="BD114" s="48"/>
      <c r="BE114" s="49"/>
      <c r="BF114" s="48"/>
      <c r="BG114" s="49"/>
      <c r="BH114" s="48"/>
      <c r="BI114" s="49"/>
      <c r="BJ114" s="48"/>
      <c r="BK114" s="49"/>
      <c r="BL114" s="48"/>
    </row>
    <row r="115" spans="1:64" ht="15">
      <c r="A115" s="64" t="s">
        <v>280</v>
      </c>
      <c r="B115" s="64" t="s">
        <v>308</v>
      </c>
      <c r="C115" s="65"/>
      <c r="D115" s="66"/>
      <c r="E115" s="67"/>
      <c r="F115" s="68"/>
      <c r="G115" s="65"/>
      <c r="H115" s="69"/>
      <c r="I115" s="70"/>
      <c r="J115" s="70"/>
      <c r="K115" s="34" t="s">
        <v>65</v>
      </c>
      <c r="L115" s="77">
        <v>291</v>
      </c>
      <c r="M115" s="77"/>
      <c r="N115" s="72"/>
      <c r="O115" s="79" t="s">
        <v>418</v>
      </c>
      <c r="P115" s="81">
        <v>43503.664293981485</v>
      </c>
      <c r="Q115" s="79" t="s">
        <v>511</v>
      </c>
      <c r="R115" s="82" t="s">
        <v>642</v>
      </c>
      <c r="S115" s="79" t="s">
        <v>677</v>
      </c>
      <c r="T115" s="79"/>
      <c r="U115" s="79"/>
      <c r="V115" s="82" t="s">
        <v>806</v>
      </c>
      <c r="W115" s="81">
        <v>43503.664293981485</v>
      </c>
      <c r="X115" s="82" t="s">
        <v>948</v>
      </c>
      <c r="Y115" s="79"/>
      <c r="Z115" s="79"/>
      <c r="AA115" s="85" t="s">
        <v>1171</v>
      </c>
      <c r="AB115" s="79"/>
      <c r="AC115" s="79" t="b">
        <v>0</v>
      </c>
      <c r="AD115" s="79">
        <v>0</v>
      </c>
      <c r="AE115" s="85" t="s">
        <v>1289</v>
      </c>
      <c r="AF115" s="79" t="b">
        <v>0</v>
      </c>
      <c r="AG115" s="79" t="s">
        <v>1302</v>
      </c>
      <c r="AH115" s="79"/>
      <c r="AI115" s="85" t="s">
        <v>1289</v>
      </c>
      <c r="AJ115" s="79" t="b">
        <v>0</v>
      </c>
      <c r="AK115" s="79">
        <v>0</v>
      </c>
      <c r="AL115" s="85" t="s">
        <v>1289</v>
      </c>
      <c r="AM115" s="79" t="s">
        <v>1307</v>
      </c>
      <c r="AN115" s="79" t="b">
        <v>0</v>
      </c>
      <c r="AO115" s="85" t="s">
        <v>1171</v>
      </c>
      <c r="AP115" s="79" t="s">
        <v>176</v>
      </c>
      <c r="AQ115" s="79">
        <v>0</v>
      </c>
      <c r="AR115" s="79">
        <v>0</v>
      </c>
      <c r="AS115" s="79"/>
      <c r="AT115" s="79"/>
      <c r="AU115" s="79"/>
      <c r="AV115" s="79"/>
      <c r="AW115" s="79"/>
      <c r="AX115" s="79"/>
      <c r="AY115" s="79"/>
      <c r="AZ115" s="79"/>
      <c r="BA115">
        <v>3</v>
      </c>
      <c r="BB115" s="78" t="str">
        <f>REPLACE(INDEX(GroupVertices[Group],MATCH(Edges24[[#This Row],[Vertex 1]],GroupVertices[Vertex],0)),1,1,"")</f>
        <v>2</v>
      </c>
      <c r="BC115" s="78" t="str">
        <f>REPLACE(INDEX(GroupVertices[Group],MATCH(Edges24[[#This Row],[Vertex 2]],GroupVertices[Vertex],0)),1,1,"")</f>
        <v>2</v>
      </c>
      <c r="BD115" s="48">
        <v>0</v>
      </c>
      <c r="BE115" s="49">
        <v>0</v>
      </c>
      <c r="BF115" s="48">
        <v>0</v>
      </c>
      <c r="BG115" s="49">
        <v>0</v>
      </c>
      <c r="BH115" s="48">
        <v>0</v>
      </c>
      <c r="BI115" s="49">
        <v>0</v>
      </c>
      <c r="BJ115" s="48">
        <v>14</v>
      </c>
      <c r="BK115" s="49">
        <v>100</v>
      </c>
      <c r="BL115" s="48">
        <v>14</v>
      </c>
    </row>
    <row r="116" spans="1:64" ht="15">
      <c r="A116" s="64" t="s">
        <v>280</v>
      </c>
      <c r="B116" s="64" t="s">
        <v>308</v>
      </c>
      <c r="C116" s="65"/>
      <c r="D116" s="66"/>
      <c r="E116" s="67"/>
      <c r="F116" s="68"/>
      <c r="G116" s="65"/>
      <c r="H116" s="69"/>
      <c r="I116" s="70"/>
      <c r="J116" s="70"/>
      <c r="K116" s="34" t="s">
        <v>65</v>
      </c>
      <c r="L116" s="77">
        <v>294</v>
      </c>
      <c r="M116" s="77"/>
      <c r="N116" s="72"/>
      <c r="O116" s="79" t="s">
        <v>418</v>
      </c>
      <c r="P116" s="81">
        <v>43510.645833333336</v>
      </c>
      <c r="Q116" s="79" t="s">
        <v>512</v>
      </c>
      <c r="R116" s="82" t="s">
        <v>642</v>
      </c>
      <c r="S116" s="79" t="s">
        <v>677</v>
      </c>
      <c r="T116" s="79"/>
      <c r="U116" s="79"/>
      <c r="V116" s="82" t="s">
        <v>806</v>
      </c>
      <c r="W116" s="81">
        <v>43510.645833333336</v>
      </c>
      <c r="X116" s="82" t="s">
        <v>949</v>
      </c>
      <c r="Y116" s="79"/>
      <c r="Z116" s="79"/>
      <c r="AA116" s="85" t="s">
        <v>1172</v>
      </c>
      <c r="AB116" s="79"/>
      <c r="AC116" s="79" t="b">
        <v>0</v>
      </c>
      <c r="AD116" s="79">
        <v>1</v>
      </c>
      <c r="AE116" s="85" t="s">
        <v>1289</v>
      </c>
      <c r="AF116" s="79" t="b">
        <v>0</v>
      </c>
      <c r="AG116" s="79" t="s">
        <v>1302</v>
      </c>
      <c r="AH116" s="79"/>
      <c r="AI116" s="85" t="s">
        <v>1289</v>
      </c>
      <c r="AJ116" s="79" t="b">
        <v>0</v>
      </c>
      <c r="AK116" s="79">
        <v>0</v>
      </c>
      <c r="AL116" s="85" t="s">
        <v>1289</v>
      </c>
      <c r="AM116" s="79" t="s">
        <v>1316</v>
      </c>
      <c r="AN116" s="79" t="b">
        <v>0</v>
      </c>
      <c r="AO116" s="85" t="s">
        <v>1172</v>
      </c>
      <c r="AP116" s="79" t="s">
        <v>176</v>
      </c>
      <c r="AQ116" s="79">
        <v>0</v>
      </c>
      <c r="AR116" s="79">
        <v>0</v>
      </c>
      <c r="AS116" s="79"/>
      <c r="AT116" s="79"/>
      <c r="AU116" s="79"/>
      <c r="AV116" s="79"/>
      <c r="AW116" s="79"/>
      <c r="AX116" s="79"/>
      <c r="AY116" s="79"/>
      <c r="AZ116" s="79"/>
      <c r="BA116">
        <v>3</v>
      </c>
      <c r="BB116" s="78" t="str">
        <f>REPLACE(INDEX(GroupVertices[Group],MATCH(Edges24[[#This Row],[Vertex 1]],GroupVertices[Vertex],0)),1,1,"")</f>
        <v>2</v>
      </c>
      <c r="BC116" s="78" t="str">
        <f>REPLACE(INDEX(GroupVertices[Group],MATCH(Edges24[[#This Row],[Vertex 2]],GroupVertices[Vertex],0)),1,1,"")</f>
        <v>2</v>
      </c>
      <c r="BD116" s="48">
        <v>1</v>
      </c>
      <c r="BE116" s="49">
        <v>3.4482758620689653</v>
      </c>
      <c r="BF116" s="48">
        <v>0</v>
      </c>
      <c r="BG116" s="49">
        <v>0</v>
      </c>
      <c r="BH116" s="48">
        <v>0</v>
      </c>
      <c r="BI116" s="49">
        <v>0</v>
      </c>
      <c r="BJ116" s="48">
        <v>28</v>
      </c>
      <c r="BK116" s="49">
        <v>96.55172413793103</v>
      </c>
      <c r="BL116" s="48">
        <v>29</v>
      </c>
    </row>
    <row r="117" spans="1:64" ht="15">
      <c r="A117" s="64" t="s">
        <v>280</v>
      </c>
      <c r="B117" s="64" t="s">
        <v>308</v>
      </c>
      <c r="C117" s="65"/>
      <c r="D117" s="66"/>
      <c r="E117" s="67"/>
      <c r="F117" s="68"/>
      <c r="G117" s="65"/>
      <c r="H117" s="69"/>
      <c r="I117" s="70"/>
      <c r="J117" s="70"/>
      <c r="K117" s="34" t="s">
        <v>65</v>
      </c>
      <c r="L117" s="77">
        <v>299</v>
      </c>
      <c r="M117" s="77"/>
      <c r="N117" s="72"/>
      <c r="O117" s="79" t="s">
        <v>418</v>
      </c>
      <c r="P117" s="81">
        <v>43550.58335648148</v>
      </c>
      <c r="Q117" s="79" t="s">
        <v>513</v>
      </c>
      <c r="R117" s="82" t="s">
        <v>610</v>
      </c>
      <c r="S117" s="79" t="s">
        <v>677</v>
      </c>
      <c r="T117" s="79"/>
      <c r="U117" s="79"/>
      <c r="V117" s="82" t="s">
        <v>806</v>
      </c>
      <c r="W117" s="81">
        <v>43550.58335648148</v>
      </c>
      <c r="X117" s="82" t="s">
        <v>950</v>
      </c>
      <c r="Y117" s="79"/>
      <c r="Z117" s="79"/>
      <c r="AA117" s="85" t="s">
        <v>1173</v>
      </c>
      <c r="AB117" s="79"/>
      <c r="AC117" s="79" t="b">
        <v>0</v>
      </c>
      <c r="AD117" s="79">
        <v>0</v>
      </c>
      <c r="AE117" s="85" t="s">
        <v>1289</v>
      </c>
      <c r="AF117" s="79" t="b">
        <v>0</v>
      </c>
      <c r="AG117" s="79" t="s">
        <v>1302</v>
      </c>
      <c r="AH117" s="79"/>
      <c r="AI117" s="85" t="s">
        <v>1289</v>
      </c>
      <c r="AJ117" s="79" t="b">
        <v>0</v>
      </c>
      <c r="AK117" s="79">
        <v>0</v>
      </c>
      <c r="AL117" s="85" t="s">
        <v>1289</v>
      </c>
      <c r="AM117" s="79" t="s">
        <v>1316</v>
      </c>
      <c r="AN117" s="79" t="b">
        <v>0</v>
      </c>
      <c r="AO117" s="85" t="s">
        <v>1173</v>
      </c>
      <c r="AP117" s="79" t="s">
        <v>176</v>
      </c>
      <c r="AQ117" s="79">
        <v>0</v>
      </c>
      <c r="AR117" s="79">
        <v>0</v>
      </c>
      <c r="AS117" s="79"/>
      <c r="AT117" s="79"/>
      <c r="AU117" s="79"/>
      <c r="AV117" s="79"/>
      <c r="AW117" s="79"/>
      <c r="AX117" s="79"/>
      <c r="AY117" s="79"/>
      <c r="AZ117" s="79"/>
      <c r="BA117">
        <v>3</v>
      </c>
      <c r="BB117" s="78" t="str">
        <f>REPLACE(INDEX(GroupVertices[Group],MATCH(Edges24[[#This Row],[Vertex 1]],GroupVertices[Vertex],0)),1,1,"")</f>
        <v>2</v>
      </c>
      <c r="BC117" s="78" t="str">
        <f>REPLACE(INDEX(GroupVertices[Group],MATCH(Edges24[[#This Row],[Vertex 2]],GroupVertices[Vertex],0)),1,1,"")</f>
        <v>2</v>
      </c>
      <c r="BD117" s="48">
        <v>0</v>
      </c>
      <c r="BE117" s="49">
        <v>0</v>
      </c>
      <c r="BF117" s="48">
        <v>0</v>
      </c>
      <c r="BG117" s="49">
        <v>0</v>
      </c>
      <c r="BH117" s="48">
        <v>0</v>
      </c>
      <c r="BI117" s="49">
        <v>0</v>
      </c>
      <c r="BJ117" s="48">
        <v>12</v>
      </c>
      <c r="BK117" s="49">
        <v>100</v>
      </c>
      <c r="BL117" s="48">
        <v>12</v>
      </c>
    </row>
    <row r="118" spans="1:64" ht="15">
      <c r="A118" s="64" t="s">
        <v>292</v>
      </c>
      <c r="B118" s="64" t="s">
        <v>280</v>
      </c>
      <c r="C118" s="65"/>
      <c r="D118" s="66"/>
      <c r="E118" s="67"/>
      <c r="F118" s="68"/>
      <c r="G118" s="65"/>
      <c r="H118" s="69"/>
      <c r="I118" s="70"/>
      <c r="J118" s="70"/>
      <c r="K118" s="34" t="s">
        <v>66</v>
      </c>
      <c r="L118" s="77">
        <v>304</v>
      </c>
      <c r="M118" s="77"/>
      <c r="N118" s="72"/>
      <c r="O118" s="79" t="s">
        <v>418</v>
      </c>
      <c r="P118" s="81">
        <v>43510.725381944445</v>
      </c>
      <c r="Q118" s="79" t="s">
        <v>432</v>
      </c>
      <c r="R118" s="79"/>
      <c r="S118" s="79"/>
      <c r="T118" s="79"/>
      <c r="U118" s="79"/>
      <c r="V118" s="82" t="s">
        <v>816</v>
      </c>
      <c r="W118" s="81">
        <v>43510.725381944445</v>
      </c>
      <c r="X118" s="82" t="s">
        <v>951</v>
      </c>
      <c r="Y118" s="79"/>
      <c r="Z118" s="79"/>
      <c r="AA118" s="85" t="s">
        <v>1174</v>
      </c>
      <c r="AB118" s="79"/>
      <c r="AC118" s="79" t="b">
        <v>0</v>
      </c>
      <c r="AD118" s="79">
        <v>0</v>
      </c>
      <c r="AE118" s="85" t="s">
        <v>1289</v>
      </c>
      <c r="AF118" s="79" t="b">
        <v>0</v>
      </c>
      <c r="AG118" s="79" t="s">
        <v>1302</v>
      </c>
      <c r="AH118" s="79"/>
      <c r="AI118" s="85" t="s">
        <v>1289</v>
      </c>
      <c r="AJ118" s="79" t="b">
        <v>0</v>
      </c>
      <c r="AK118" s="79">
        <v>2</v>
      </c>
      <c r="AL118" s="85" t="s">
        <v>1172</v>
      </c>
      <c r="AM118" s="79" t="s">
        <v>1307</v>
      </c>
      <c r="AN118" s="79" t="b">
        <v>0</v>
      </c>
      <c r="AO118" s="85" t="s">
        <v>1172</v>
      </c>
      <c r="AP118" s="79" t="s">
        <v>176</v>
      </c>
      <c r="AQ118" s="79">
        <v>0</v>
      </c>
      <c r="AR118" s="79">
        <v>0</v>
      </c>
      <c r="AS118" s="79"/>
      <c r="AT118" s="79"/>
      <c r="AU118" s="79"/>
      <c r="AV118" s="79"/>
      <c r="AW118" s="79"/>
      <c r="AX118" s="79"/>
      <c r="AY118" s="79"/>
      <c r="AZ118" s="79"/>
      <c r="BA118">
        <v>2</v>
      </c>
      <c r="BB118" s="78" t="str">
        <f>REPLACE(INDEX(GroupVertices[Group],MATCH(Edges24[[#This Row],[Vertex 1]],GroupVertices[Vertex],0)),1,1,"")</f>
        <v>1</v>
      </c>
      <c r="BC118" s="78" t="str">
        <f>REPLACE(INDEX(GroupVertices[Group],MATCH(Edges24[[#This Row],[Vertex 2]],GroupVertices[Vertex],0)),1,1,"")</f>
        <v>2</v>
      </c>
      <c r="BD118" s="48">
        <v>1</v>
      </c>
      <c r="BE118" s="49">
        <v>5</v>
      </c>
      <c r="BF118" s="48">
        <v>0</v>
      </c>
      <c r="BG118" s="49">
        <v>0</v>
      </c>
      <c r="BH118" s="48">
        <v>0</v>
      </c>
      <c r="BI118" s="49">
        <v>0</v>
      </c>
      <c r="BJ118" s="48">
        <v>19</v>
      </c>
      <c r="BK118" s="49">
        <v>95</v>
      </c>
      <c r="BL118" s="48">
        <v>20</v>
      </c>
    </row>
    <row r="119" spans="1:64" ht="15">
      <c r="A119" s="64" t="s">
        <v>292</v>
      </c>
      <c r="B119" s="64" t="s">
        <v>280</v>
      </c>
      <c r="C119" s="65"/>
      <c r="D119" s="66"/>
      <c r="E119" s="67"/>
      <c r="F119" s="68"/>
      <c r="G119" s="65"/>
      <c r="H119" s="69"/>
      <c r="I119" s="70"/>
      <c r="J119" s="70"/>
      <c r="K119" s="34" t="s">
        <v>66</v>
      </c>
      <c r="L119" s="77">
        <v>305</v>
      </c>
      <c r="M119" s="77"/>
      <c r="N119" s="72"/>
      <c r="O119" s="79" t="s">
        <v>418</v>
      </c>
      <c r="P119" s="81">
        <v>43567.686203703706</v>
      </c>
      <c r="Q119" s="79" t="s">
        <v>514</v>
      </c>
      <c r="R119" s="79"/>
      <c r="S119" s="79"/>
      <c r="T119" s="79"/>
      <c r="U119" s="79"/>
      <c r="V119" s="82" t="s">
        <v>816</v>
      </c>
      <c r="W119" s="81">
        <v>43567.686203703706</v>
      </c>
      <c r="X119" s="82" t="s">
        <v>952</v>
      </c>
      <c r="Y119" s="79"/>
      <c r="Z119" s="79"/>
      <c r="AA119" s="85" t="s">
        <v>1175</v>
      </c>
      <c r="AB119" s="79"/>
      <c r="AC119" s="79" t="b">
        <v>0</v>
      </c>
      <c r="AD119" s="79">
        <v>0</v>
      </c>
      <c r="AE119" s="85" t="s">
        <v>1289</v>
      </c>
      <c r="AF119" s="79" t="b">
        <v>0</v>
      </c>
      <c r="AG119" s="79" t="s">
        <v>1302</v>
      </c>
      <c r="AH119" s="79"/>
      <c r="AI119" s="85" t="s">
        <v>1289</v>
      </c>
      <c r="AJ119" s="79" t="b">
        <v>0</v>
      </c>
      <c r="AK119" s="79">
        <v>2</v>
      </c>
      <c r="AL119" s="85" t="s">
        <v>1137</v>
      </c>
      <c r="AM119" s="79" t="s">
        <v>1307</v>
      </c>
      <c r="AN119" s="79" t="b">
        <v>0</v>
      </c>
      <c r="AO119" s="85" t="s">
        <v>1137</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1</v>
      </c>
      <c r="BC119" s="78" t="str">
        <f>REPLACE(INDEX(GroupVertices[Group],MATCH(Edges24[[#This Row],[Vertex 2]],GroupVertices[Vertex],0)),1,1,"")</f>
        <v>2</v>
      </c>
      <c r="BD119" s="48"/>
      <c r="BE119" s="49"/>
      <c r="BF119" s="48"/>
      <c r="BG119" s="49"/>
      <c r="BH119" s="48"/>
      <c r="BI119" s="49"/>
      <c r="BJ119" s="48"/>
      <c r="BK119" s="49"/>
      <c r="BL119" s="48"/>
    </row>
    <row r="120" spans="1:64" ht="15">
      <c r="A120" s="64" t="s">
        <v>292</v>
      </c>
      <c r="B120" s="64" t="s">
        <v>287</v>
      </c>
      <c r="C120" s="65"/>
      <c r="D120" s="66"/>
      <c r="E120" s="67"/>
      <c r="F120" s="68"/>
      <c r="G120" s="65"/>
      <c r="H120" s="69"/>
      <c r="I120" s="70"/>
      <c r="J120" s="70"/>
      <c r="K120" s="34" t="s">
        <v>66</v>
      </c>
      <c r="L120" s="77">
        <v>307</v>
      </c>
      <c r="M120" s="77"/>
      <c r="N120" s="72"/>
      <c r="O120" s="79" t="s">
        <v>418</v>
      </c>
      <c r="P120" s="81">
        <v>43573.572962962964</v>
      </c>
      <c r="Q120" s="79" t="s">
        <v>515</v>
      </c>
      <c r="R120" s="79"/>
      <c r="S120" s="79"/>
      <c r="T120" s="79"/>
      <c r="U120" s="79"/>
      <c r="V120" s="82" t="s">
        <v>816</v>
      </c>
      <c r="W120" s="81">
        <v>43573.572962962964</v>
      </c>
      <c r="X120" s="82" t="s">
        <v>953</v>
      </c>
      <c r="Y120" s="79"/>
      <c r="Z120" s="79"/>
      <c r="AA120" s="85" t="s">
        <v>1176</v>
      </c>
      <c r="AB120" s="79"/>
      <c r="AC120" s="79" t="b">
        <v>0</v>
      </c>
      <c r="AD120" s="79">
        <v>0</v>
      </c>
      <c r="AE120" s="85" t="s">
        <v>1289</v>
      </c>
      <c r="AF120" s="79" t="b">
        <v>0</v>
      </c>
      <c r="AG120" s="79" t="s">
        <v>1302</v>
      </c>
      <c r="AH120" s="79"/>
      <c r="AI120" s="85" t="s">
        <v>1289</v>
      </c>
      <c r="AJ120" s="79" t="b">
        <v>0</v>
      </c>
      <c r="AK120" s="79">
        <v>1</v>
      </c>
      <c r="AL120" s="85" t="s">
        <v>1144</v>
      </c>
      <c r="AM120" s="79" t="s">
        <v>1312</v>
      </c>
      <c r="AN120" s="79" t="b">
        <v>0</v>
      </c>
      <c r="AO120" s="85" t="s">
        <v>1144</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24</v>
      </c>
      <c r="BK120" s="49">
        <v>100</v>
      </c>
      <c r="BL120" s="48">
        <v>24</v>
      </c>
    </row>
    <row r="121" spans="1:64" ht="15">
      <c r="A121" s="64" t="s">
        <v>298</v>
      </c>
      <c r="B121" s="64" t="s">
        <v>299</v>
      </c>
      <c r="C121" s="65"/>
      <c r="D121" s="66"/>
      <c r="E121" s="67"/>
      <c r="F121" s="68"/>
      <c r="G121" s="65"/>
      <c r="H121" s="69"/>
      <c r="I121" s="70"/>
      <c r="J121" s="70"/>
      <c r="K121" s="34" t="s">
        <v>65</v>
      </c>
      <c r="L121" s="77">
        <v>308</v>
      </c>
      <c r="M121" s="77"/>
      <c r="N121" s="72"/>
      <c r="O121" s="79" t="s">
        <v>417</v>
      </c>
      <c r="P121" s="81">
        <v>42741.089849537035</v>
      </c>
      <c r="Q121" s="79" t="s">
        <v>516</v>
      </c>
      <c r="R121" s="79"/>
      <c r="S121" s="79"/>
      <c r="T121" s="79" t="s">
        <v>707</v>
      </c>
      <c r="U121" s="79"/>
      <c r="V121" s="82" t="s">
        <v>821</v>
      </c>
      <c r="W121" s="81">
        <v>42741.089849537035</v>
      </c>
      <c r="X121" s="82" t="s">
        <v>954</v>
      </c>
      <c r="Y121" s="79"/>
      <c r="Z121" s="79"/>
      <c r="AA121" s="85" t="s">
        <v>1177</v>
      </c>
      <c r="AB121" s="85" t="s">
        <v>1286</v>
      </c>
      <c r="AC121" s="79" t="b">
        <v>0</v>
      </c>
      <c r="AD121" s="79">
        <v>6</v>
      </c>
      <c r="AE121" s="85" t="s">
        <v>1297</v>
      </c>
      <c r="AF121" s="79" t="b">
        <v>0</v>
      </c>
      <c r="AG121" s="79" t="s">
        <v>1302</v>
      </c>
      <c r="AH121" s="79"/>
      <c r="AI121" s="85" t="s">
        <v>1289</v>
      </c>
      <c r="AJ121" s="79" t="b">
        <v>0</v>
      </c>
      <c r="AK121" s="79">
        <v>1</v>
      </c>
      <c r="AL121" s="85" t="s">
        <v>1289</v>
      </c>
      <c r="AM121" s="79" t="s">
        <v>1315</v>
      </c>
      <c r="AN121" s="79" t="b">
        <v>0</v>
      </c>
      <c r="AO121" s="85" t="s">
        <v>1286</v>
      </c>
      <c r="AP121" s="79" t="s">
        <v>1320</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8</v>
      </c>
      <c r="BK121" s="49">
        <v>100</v>
      </c>
      <c r="BL121" s="48">
        <v>8</v>
      </c>
    </row>
    <row r="122" spans="1:64" ht="15">
      <c r="A122" s="64" t="s">
        <v>299</v>
      </c>
      <c r="B122" s="64" t="s">
        <v>292</v>
      </c>
      <c r="C122" s="65"/>
      <c r="D122" s="66"/>
      <c r="E122" s="67"/>
      <c r="F122" s="68"/>
      <c r="G122" s="65"/>
      <c r="H122" s="69"/>
      <c r="I122" s="70"/>
      <c r="J122" s="70"/>
      <c r="K122" s="34" t="s">
        <v>65</v>
      </c>
      <c r="L122" s="77">
        <v>309</v>
      </c>
      <c r="M122" s="77"/>
      <c r="N122" s="72"/>
      <c r="O122" s="79" t="s">
        <v>418</v>
      </c>
      <c r="P122" s="81">
        <v>43502.82508101852</v>
      </c>
      <c r="Q122" s="79" t="s">
        <v>517</v>
      </c>
      <c r="R122" s="82" t="s">
        <v>601</v>
      </c>
      <c r="S122" s="79" t="s">
        <v>671</v>
      </c>
      <c r="T122" s="79"/>
      <c r="U122" s="82" t="s">
        <v>740</v>
      </c>
      <c r="V122" s="82" t="s">
        <v>740</v>
      </c>
      <c r="W122" s="81">
        <v>43502.82508101852</v>
      </c>
      <c r="X122" s="82" t="s">
        <v>955</v>
      </c>
      <c r="Y122" s="79"/>
      <c r="Z122" s="79"/>
      <c r="AA122" s="85" t="s">
        <v>1178</v>
      </c>
      <c r="AB122" s="79"/>
      <c r="AC122" s="79" t="b">
        <v>0</v>
      </c>
      <c r="AD122" s="79">
        <v>1</v>
      </c>
      <c r="AE122" s="85" t="s">
        <v>1289</v>
      </c>
      <c r="AF122" s="79" t="b">
        <v>0</v>
      </c>
      <c r="AG122" s="79" t="s">
        <v>1302</v>
      </c>
      <c r="AH122" s="79"/>
      <c r="AI122" s="85" t="s">
        <v>1289</v>
      </c>
      <c r="AJ122" s="79" t="b">
        <v>0</v>
      </c>
      <c r="AK122" s="79">
        <v>0</v>
      </c>
      <c r="AL122" s="85" t="s">
        <v>1289</v>
      </c>
      <c r="AM122" s="79" t="s">
        <v>1308</v>
      </c>
      <c r="AN122" s="79" t="b">
        <v>0</v>
      </c>
      <c r="AO122" s="85" t="s">
        <v>1178</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12</v>
      </c>
      <c r="BK122" s="49">
        <v>100</v>
      </c>
      <c r="BL122" s="48">
        <v>12</v>
      </c>
    </row>
    <row r="123" spans="1:64" ht="15">
      <c r="A123" s="64" t="s">
        <v>300</v>
      </c>
      <c r="B123" s="64" t="s">
        <v>299</v>
      </c>
      <c r="C123" s="65"/>
      <c r="D123" s="66"/>
      <c r="E123" s="67"/>
      <c r="F123" s="68"/>
      <c r="G123" s="65"/>
      <c r="H123" s="69"/>
      <c r="I123" s="70"/>
      <c r="J123" s="70"/>
      <c r="K123" s="34" t="s">
        <v>65</v>
      </c>
      <c r="L123" s="77">
        <v>310</v>
      </c>
      <c r="M123" s="77"/>
      <c r="N123" s="72"/>
      <c r="O123" s="79" t="s">
        <v>418</v>
      </c>
      <c r="P123" s="81">
        <v>43574.25623842593</v>
      </c>
      <c r="Q123" s="79" t="s">
        <v>518</v>
      </c>
      <c r="R123" s="79"/>
      <c r="S123" s="79"/>
      <c r="T123" s="79" t="s">
        <v>707</v>
      </c>
      <c r="U123" s="79"/>
      <c r="V123" s="82" t="s">
        <v>822</v>
      </c>
      <c r="W123" s="81">
        <v>43574.25623842593</v>
      </c>
      <c r="X123" s="82" t="s">
        <v>956</v>
      </c>
      <c r="Y123" s="79"/>
      <c r="Z123" s="79"/>
      <c r="AA123" s="85" t="s">
        <v>1179</v>
      </c>
      <c r="AB123" s="79"/>
      <c r="AC123" s="79" t="b">
        <v>0</v>
      </c>
      <c r="AD123" s="79">
        <v>0</v>
      </c>
      <c r="AE123" s="85" t="s">
        <v>1289</v>
      </c>
      <c r="AF123" s="79" t="b">
        <v>0</v>
      </c>
      <c r="AG123" s="79" t="s">
        <v>1302</v>
      </c>
      <c r="AH123" s="79"/>
      <c r="AI123" s="85" t="s">
        <v>1289</v>
      </c>
      <c r="AJ123" s="79" t="b">
        <v>0</v>
      </c>
      <c r="AK123" s="79">
        <v>1</v>
      </c>
      <c r="AL123" s="85" t="s">
        <v>1177</v>
      </c>
      <c r="AM123" s="79" t="s">
        <v>1304</v>
      </c>
      <c r="AN123" s="79" t="b">
        <v>0</v>
      </c>
      <c r="AO123" s="85" t="s">
        <v>1177</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1</v>
      </c>
      <c r="BD123" s="48"/>
      <c r="BE123" s="49"/>
      <c r="BF123" s="48"/>
      <c r="BG123" s="49"/>
      <c r="BH123" s="48"/>
      <c r="BI123" s="49"/>
      <c r="BJ123" s="48"/>
      <c r="BK123" s="49"/>
      <c r="BL123" s="48"/>
    </row>
    <row r="124" spans="1:64" ht="15">
      <c r="A124" s="64" t="s">
        <v>301</v>
      </c>
      <c r="B124" s="64" t="s">
        <v>407</v>
      </c>
      <c r="C124" s="65"/>
      <c r="D124" s="66"/>
      <c r="E124" s="67"/>
      <c r="F124" s="68"/>
      <c r="G124" s="65"/>
      <c r="H124" s="69"/>
      <c r="I124" s="70"/>
      <c r="J124" s="70"/>
      <c r="K124" s="34" t="s">
        <v>65</v>
      </c>
      <c r="L124" s="77">
        <v>314</v>
      </c>
      <c r="M124" s="77"/>
      <c r="N124" s="72"/>
      <c r="O124" s="79" t="s">
        <v>418</v>
      </c>
      <c r="P124" s="81">
        <v>43497.769791666666</v>
      </c>
      <c r="Q124" s="79" t="s">
        <v>519</v>
      </c>
      <c r="R124" s="82" t="s">
        <v>643</v>
      </c>
      <c r="S124" s="79" t="s">
        <v>695</v>
      </c>
      <c r="T124" s="79"/>
      <c r="U124" s="79"/>
      <c r="V124" s="82" t="s">
        <v>823</v>
      </c>
      <c r="W124" s="81">
        <v>43497.769791666666</v>
      </c>
      <c r="X124" s="82" t="s">
        <v>957</v>
      </c>
      <c r="Y124" s="79"/>
      <c r="Z124" s="79"/>
      <c r="AA124" s="85" t="s">
        <v>1180</v>
      </c>
      <c r="AB124" s="79"/>
      <c r="AC124" s="79" t="b">
        <v>0</v>
      </c>
      <c r="AD124" s="79">
        <v>5</v>
      </c>
      <c r="AE124" s="85" t="s">
        <v>1289</v>
      </c>
      <c r="AF124" s="79" t="b">
        <v>0</v>
      </c>
      <c r="AG124" s="79" t="s">
        <v>1302</v>
      </c>
      <c r="AH124" s="79"/>
      <c r="AI124" s="85" t="s">
        <v>1289</v>
      </c>
      <c r="AJ124" s="79" t="b">
        <v>0</v>
      </c>
      <c r="AK124" s="79">
        <v>1</v>
      </c>
      <c r="AL124" s="85" t="s">
        <v>1289</v>
      </c>
      <c r="AM124" s="79" t="s">
        <v>1307</v>
      </c>
      <c r="AN124" s="79" t="b">
        <v>0</v>
      </c>
      <c r="AO124" s="85" t="s">
        <v>1180</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2</v>
      </c>
      <c r="BC124" s="78" t="str">
        <f>REPLACE(INDEX(GroupVertices[Group],MATCH(Edges24[[#This Row],[Vertex 2]],GroupVertices[Vertex],0)),1,1,"")</f>
        <v>2</v>
      </c>
      <c r="BD124" s="48"/>
      <c r="BE124" s="49"/>
      <c r="BF124" s="48"/>
      <c r="BG124" s="49"/>
      <c r="BH124" s="48"/>
      <c r="BI124" s="49"/>
      <c r="BJ124" s="48"/>
      <c r="BK124" s="49"/>
      <c r="BL124" s="48"/>
    </row>
    <row r="125" spans="1:64" ht="15">
      <c r="A125" s="64" t="s">
        <v>302</v>
      </c>
      <c r="B125" s="64" t="s">
        <v>292</v>
      </c>
      <c r="C125" s="65"/>
      <c r="D125" s="66"/>
      <c r="E125" s="67"/>
      <c r="F125" s="68"/>
      <c r="G125" s="65"/>
      <c r="H125" s="69"/>
      <c r="I125" s="70"/>
      <c r="J125" s="70"/>
      <c r="K125" s="34" t="s">
        <v>65</v>
      </c>
      <c r="L125" s="77">
        <v>316</v>
      </c>
      <c r="M125" s="77"/>
      <c r="N125" s="72"/>
      <c r="O125" s="79" t="s">
        <v>418</v>
      </c>
      <c r="P125" s="81">
        <v>43566.60451388889</v>
      </c>
      <c r="Q125" s="79" t="s">
        <v>520</v>
      </c>
      <c r="R125" s="82" t="s">
        <v>644</v>
      </c>
      <c r="S125" s="79" t="s">
        <v>696</v>
      </c>
      <c r="T125" s="79" t="s">
        <v>718</v>
      </c>
      <c r="U125" s="79"/>
      <c r="V125" s="82" t="s">
        <v>824</v>
      </c>
      <c r="W125" s="81">
        <v>43566.60451388889</v>
      </c>
      <c r="X125" s="82" t="s">
        <v>958</v>
      </c>
      <c r="Y125" s="79"/>
      <c r="Z125" s="79"/>
      <c r="AA125" s="85" t="s">
        <v>1181</v>
      </c>
      <c r="AB125" s="79"/>
      <c r="AC125" s="79" t="b">
        <v>0</v>
      </c>
      <c r="AD125" s="79">
        <v>1</v>
      </c>
      <c r="AE125" s="85" t="s">
        <v>1289</v>
      </c>
      <c r="AF125" s="79" t="b">
        <v>0</v>
      </c>
      <c r="AG125" s="79" t="s">
        <v>1302</v>
      </c>
      <c r="AH125" s="79"/>
      <c r="AI125" s="85" t="s">
        <v>1289</v>
      </c>
      <c r="AJ125" s="79" t="b">
        <v>0</v>
      </c>
      <c r="AK125" s="79">
        <v>0</v>
      </c>
      <c r="AL125" s="85" t="s">
        <v>1289</v>
      </c>
      <c r="AM125" s="79" t="s">
        <v>1309</v>
      </c>
      <c r="AN125" s="79" t="b">
        <v>0</v>
      </c>
      <c r="AO125" s="85" t="s">
        <v>1181</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2</v>
      </c>
      <c r="BC125" s="78" t="str">
        <f>REPLACE(INDEX(GroupVertices[Group],MATCH(Edges24[[#This Row],[Vertex 2]],GroupVertices[Vertex],0)),1,1,"")</f>
        <v>1</v>
      </c>
      <c r="BD125" s="48">
        <v>1</v>
      </c>
      <c r="BE125" s="49">
        <v>5.2631578947368425</v>
      </c>
      <c r="BF125" s="48">
        <v>0</v>
      </c>
      <c r="BG125" s="49">
        <v>0</v>
      </c>
      <c r="BH125" s="48">
        <v>0</v>
      </c>
      <c r="BI125" s="49">
        <v>0</v>
      </c>
      <c r="BJ125" s="48">
        <v>18</v>
      </c>
      <c r="BK125" s="49">
        <v>94.73684210526316</v>
      </c>
      <c r="BL125" s="48">
        <v>19</v>
      </c>
    </row>
    <row r="126" spans="1:64" ht="15">
      <c r="A126" s="64" t="s">
        <v>301</v>
      </c>
      <c r="B126" s="64" t="s">
        <v>302</v>
      </c>
      <c r="C126" s="65"/>
      <c r="D126" s="66"/>
      <c r="E126" s="67"/>
      <c r="F126" s="68"/>
      <c r="G126" s="65"/>
      <c r="H126" s="69"/>
      <c r="I126" s="70"/>
      <c r="J126" s="70"/>
      <c r="K126" s="34" t="s">
        <v>65</v>
      </c>
      <c r="L126" s="77">
        <v>317</v>
      </c>
      <c r="M126" s="77"/>
      <c r="N126" s="72"/>
      <c r="O126" s="79" t="s">
        <v>418</v>
      </c>
      <c r="P126" s="81">
        <v>43500.61693287037</v>
      </c>
      <c r="Q126" s="79" t="s">
        <v>521</v>
      </c>
      <c r="R126" s="82" t="s">
        <v>645</v>
      </c>
      <c r="S126" s="79" t="s">
        <v>696</v>
      </c>
      <c r="T126" s="79"/>
      <c r="U126" s="79"/>
      <c r="V126" s="82" t="s">
        <v>823</v>
      </c>
      <c r="W126" s="81">
        <v>43500.61693287037</v>
      </c>
      <c r="X126" s="82" t="s">
        <v>959</v>
      </c>
      <c r="Y126" s="79"/>
      <c r="Z126" s="79"/>
      <c r="AA126" s="85" t="s">
        <v>1182</v>
      </c>
      <c r="AB126" s="79"/>
      <c r="AC126" s="79" t="b">
        <v>0</v>
      </c>
      <c r="AD126" s="79">
        <v>2</v>
      </c>
      <c r="AE126" s="85" t="s">
        <v>1289</v>
      </c>
      <c r="AF126" s="79" t="b">
        <v>0</v>
      </c>
      <c r="AG126" s="79" t="s">
        <v>1302</v>
      </c>
      <c r="AH126" s="79"/>
      <c r="AI126" s="85" t="s">
        <v>1289</v>
      </c>
      <c r="AJ126" s="79" t="b">
        <v>0</v>
      </c>
      <c r="AK126" s="79">
        <v>1</v>
      </c>
      <c r="AL126" s="85" t="s">
        <v>1289</v>
      </c>
      <c r="AM126" s="79" t="s">
        <v>1307</v>
      </c>
      <c r="AN126" s="79" t="b">
        <v>0</v>
      </c>
      <c r="AO126" s="85" t="s">
        <v>1182</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2</v>
      </c>
      <c r="BC126" s="78" t="str">
        <f>REPLACE(INDEX(GroupVertices[Group],MATCH(Edges24[[#This Row],[Vertex 2]],GroupVertices[Vertex],0)),1,1,"")</f>
        <v>2</v>
      </c>
      <c r="BD126" s="48">
        <v>1</v>
      </c>
      <c r="BE126" s="49">
        <v>2.857142857142857</v>
      </c>
      <c r="BF126" s="48">
        <v>0</v>
      </c>
      <c r="BG126" s="49">
        <v>0</v>
      </c>
      <c r="BH126" s="48">
        <v>0</v>
      </c>
      <c r="BI126" s="49">
        <v>0</v>
      </c>
      <c r="BJ126" s="48">
        <v>34</v>
      </c>
      <c r="BK126" s="49">
        <v>97.14285714285714</v>
      </c>
      <c r="BL126" s="48">
        <v>35</v>
      </c>
    </row>
    <row r="127" spans="1:64" ht="15">
      <c r="A127" s="64" t="s">
        <v>301</v>
      </c>
      <c r="B127" s="64" t="s">
        <v>409</v>
      </c>
      <c r="C127" s="65"/>
      <c r="D127" s="66"/>
      <c r="E127" s="67"/>
      <c r="F127" s="68"/>
      <c r="G127" s="65"/>
      <c r="H127" s="69"/>
      <c r="I127" s="70"/>
      <c r="J127" s="70"/>
      <c r="K127" s="34" t="s">
        <v>65</v>
      </c>
      <c r="L127" s="77">
        <v>318</v>
      </c>
      <c r="M127" s="77"/>
      <c r="N127" s="72"/>
      <c r="O127" s="79" t="s">
        <v>418</v>
      </c>
      <c r="P127" s="81">
        <v>43503.7244212963</v>
      </c>
      <c r="Q127" s="79" t="s">
        <v>522</v>
      </c>
      <c r="R127" s="82" t="s">
        <v>646</v>
      </c>
      <c r="S127" s="79" t="s">
        <v>697</v>
      </c>
      <c r="T127" s="79"/>
      <c r="U127" s="79"/>
      <c r="V127" s="82" t="s">
        <v>823</v>
      </c>
      <c r="W127" s="81">
        <v>43503.7244212963</v>
      </c>
      <c r="X127" s="82" t="s">
        <v>960</v>
      </c>
      <c r="Y127" s="79"/>
      <c r="Z127" s="79"/>
      <c r="AA127" s="85" t="s">
        <v>1183</v>
      </c>
      <c r="AB127" s="79"/>
      <c r="AC127" s="79" t="b">
        <v>0</v>
      </c>
      <c r="AD127" s="79">
        <v>1</v>
      </c>
      <c r="AE127" s="85" t="s">
        <v>1289</v>
      </c>
      <c r="AF127" s="79" t="b">
        <v>0</v>
      </c>
      <c r="AG127" s="79" t="s">
        <v>1302</v>
      </c>
      <c r="AH127" s="79"/>
      <c r="AI127" s="85" t="s">
        <v>1289</v>
      </c>
      <c r="AJ127" s="79" t="b">
        <v>0</v>
      </c>
      <c r="AK127" s="79">
        <v>2</v>
      </c>
      <c r="AL127" s="85" t="s">
        <v>1289</v>
      </c>
      <c r="AM127" s="79" t="s">
        <v>1307</v>
      </c>
      <c r="AN127" s="79" t="b">
        <v>0</v>
      </c>
      <c r="AO127" s="85" t="s">
        <v>1183</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2</v>
      </c>
      <c r="BC127" s="78" t="str">
        <f>REPLACE(INDEX(GroupVertices[Group],MATCH(Edges24[[#This Row],[Vertex 2]],GroupVertices[Vertex],0)),1,1,"")</f>
        <v>2</v>
      </c>
      <c r="BD127" s="48">
        <v>1</v>
      </c>
      <c r="BE127" s="49">
        <v>3.3333333333333335</v>
      </c>
      <c r="BF127" s="48">
        <v>0</v>
      </c>
      <c r="BG127" s="49">
        <v>0</v>
      </c>
      <c r="BH127" s="48">
        <v>0</v>
      </c>
      <c r="BI127" s="49">
        <v>0</v>
      </c>
      <c r="BJ127" s="48">
        <v>29</v>
      </c>
      <c r="BK127" s="49">
        <v>96.66666666666667</v>
      </c>
      <c r="BL127" s="48">
        <v>30</v>
      </c>
    </row>
    <row r="128" spans="1:64" ht="15">
      <c r="A128" s="64" t="s">
        <v>301</v>
      </c>
      <c r="B128" s="64" t="s">
        <v>410</v>
      </c>
      <c r="C128" s="65"/>
      <c r="D128" s="66"/>
      <c r="E128" s="67"/>
      <c r="F128" s="68"/>
      <c r="G128" s="65"/>
      <c r="H128" s="69"/>
      <c r="I128" s="70"/>
      <c r="J128" s="70"/>
      <c r="K128" s="34" t="s">
        <v>65</v>
      </c>
      <c r="L128" s="77">
        <v>319</v>
      </c>
      <c r="M128" s="77"/>
      <c r="N128" s="72"/>
      <c r="O128" s="79" t="s">
        <v>418</v>
      </c>
      <c r="P128" s="81">
        <v>43570.70650462963</v>
      </c>
      <c r="Q128" s="79" t="s">
        <v>523</v>
      </c>
      <c r="R128" s="82" t="s">
        <v>647</v>
      </c>
      <c r="S128" s="79" t="s">
        <v>677</v>
      </c>
      <c r="T128" s="79"/>
      <c r="U128" s="79"/>
      <c r="V128" s="82" t="s">
        <v>823</v>
      </c>
      <c r="W128" s="81">
        <v>43570.70650462963</v>
      </c>
      <c r="X128" s="82" t="s">
        <v>961</v>
      </c>
      <c r="Y128" s="79"/>
      <c r="Z128" s="79"/>
      <c r="AA128" s="85" t="s">
        <v>1184</v>
      </c>
      <c r="AB128" s="79"/>
      <c r="AC128" s="79" t="b">
        <v>0</v>
      </c>
      <c r="AD128" s="79">
        <v>1</v>
      </c>
      <c r="AE128" s="85" t="s">
        <v>1289</v>
      </c>
      <c r="AF128" s="79" t="b">
        <v>0</v>
      </c>
      <c r="AG128" s="79" t="s">
        <v>1302</v>
      </c>
      <c r="AH128" s="79"/>
      <c r="AI128" s="85" t="s">
        <v>1289</v>
      </c>
      <c r="AJ128" s="79" t="b">
        <v>0</v>
      </c>
      <c r="AK128" s="79">
        <v>0</v>
      </c>
      <c r="AL128" s="85" t="s">
        <v>1289</v>
      </c>
      <c r="AM128" s="79" t="s">
        <v>1307</v>
      </c>
      <c r="AN128" s="79" t="b">
        <v>0</v>
      </c>
      <c r="AO128" s="85" t="s">
        <v>1184</v>
      </c>
      <c r="AP128" s="79" t="s">
        <v>176</v>
      </c>
      <c r="AQ128" s="79">
        <v>0</v>
      </c>
      <c r="AR128" s="79">
        <v>0</v>
      </c>
      <c r="AS128" s="79"/>
      <c r="AT128" s="79"/>
      <c r="AU128" s="79"/>
      <c r="AV128" s="79"/>
      <c r="AW128" s="79"/>
      <c r="AX128" s="79"/>
      <c r="AY128" s="79"/>
      <c r="AZ128" s="79"/>
      <c r="BA128">
        <v>2</v>
      </c>
      <c r="BB128" s="78" t="str">
        <f>REPLACE(INDEX(GroupVertices[Group],MATCH(Edges24[[#This Row],[Vertex 1]],GroupVertices[Vertex],0)),1,1,"")</f>
        <v>2</v>
      </c>
      <c r="BC128" s="78" t="str">
        <f>REPLACE(INDEX(GroupVertices[Group],MATCH(Edges24[[#This Row],[Vertex 2]],GroupVertices[Vertex],0)),1,1,"")</f>
        <v>2</v>
      </c>
      <c r="BD128" s="48">
        <v>0</v>
      </c>
      <c r="BE128" s="49">
        <v>0</v>
      </c>
      <c r="BF128" s="48">
        <v>0</v>
      </c>
      <c r="BG128" s="49">
        <v>0</v>
      </c>
      <c r="BH128" s="48">
        <v>0</v>
      </c>
      <c r="BI128" s="49">
        <v>0</v>
      </c>
      <c r="BJ128" s="48">
        <v>33</v>
      </c>
      <c r="BK128" s="49">
        <v>100</v>
      </c>
      <c r="BL128" s="48">
        <v>33</v>
      </c>
    </row>
    <row r="129" spans="1:64" ht="15">
      <c r="A129" s="64" t="s">
        <v>301</v>
      </c>
      <c r="B129" s="64" t="s">
        <v>410</v>
      </c>
      <c r="C129" s="65"/>
      <c r="D129" s="66"/>
      <c r="E129" s="67"/>
      <c r="F129" s="68"/>
      <c r="G129" s="65"/>
      <c r="H129" s="69"/>
      <c r="I129" s="70"/>
      <c r="J129" s="70"/>
      <c r="K129" s="34" t="s">
        <v>65</v>
      </c>
      <c r="L129" s="77">
        <v>320</v>
      </c>
      <c r="M129" s="77"/>
      <c r="N129" s="72"/>
      <c r="O129" s="79" t="s">
        <v>418</v>
      </c>
      <c r="P129" s="81">
        <v>43577.758206018516</v>
      </c>
      <c r="Q129" s="79" t="s">
        <v>524</v>
      </c>
      <c r="R129" s="82" t="s">
        <v>648</v>
      </c>
      <c r="S129" s="79" t="s">
        <v>677</v>
      </c>
      <c r="T129" s="79"/>
      <c r="U129" s="79"/>
      <c r="V129" s="82" t="s">
        <v>823</v>
      </c>
      <c r="W129" s="81">
        <v>43577.758206018516</v>
      </c>
      <c r="X129" s="82" t="s">
        <v>962</v>
      </c>
      <c r="Y129" s="79"/>
      <c r="Z129" s="79"/>
      <c r="AA129" s="85" t="s">
        <v>1185</v>
      </c>
      <c r="AB129" s="79"/>
      <c r="AC129" s="79" t="b">
        <v>0</v>
      </c>
      <c r="AD129" s="79">
        <v>0</v>
      </c>
      <c r="AE129" s="85" t="s">
        <v>1289</v>
      </c>
      <c r="AF129" s="79" t="b">
        <v>0</v>
      </c>
      <c r="AG129" s="79" t="s">
        <v>1302</v>
      </c>
      <c r="AH129" s="79"/>
      <c r="AI129" s="85" t="s">
        <v>1289</v>
      </c>
      <c r="AJ129" s="79" t="b">
        <v>0</v>
      </c>
      <c r="AK129" s="79">
        <v>0</v>
      </c>
      <c r="AL129" s="85" t="s">
        <v>1289</v>
      </c>
      <c r="AM129" s="79" t="s">
        <v>1304</v>
      </c>
      <c r="AN129" s="79" t="b">
        <v>0</v>
      </c>
      <c r="AO129" s="85" t="s">
        <v>1185</v>
      </c>
      <c r="AP129" s="79" t="s">
        <v>176</v>
      </c>
      <c r="AQ129" s="79">
        <v>0</v>
      </c>
      <c r="AR129" s="79">
        <v>0</v>
      </c>
      <c r="AS129" s="79"/>
      <c r="AT129" s="79"/>
      <c r="AU129" s="79"/>
      <c r="AV129" s="79"/>
      <c r="AW129" s="79"/>
      <c r="AX129" s="79"/>
      <c r="AY129" s="79"/>
      <c r="AZ129" s="79"/>
      <c r="BA129">
        <v>2</v>
      </c>
      <c r="BB129" s="78" t="str">
        <f>REPLACE(INDEX(GroupVertices[Group],MATCH(Edges24[[#This Row],[Vertex 1]],GroupVertices[Vertex],0)),1,1,"")</f>
        <v>2</v>
      </c>
      <c r="BC129" s="78" t="str">
        <f>REPLACE(INDEX(GroupVertices[Group],MATCH(Edges24[[#This Row],[Vertex 2]],GroupVertices[Vertex],0)),1,1,"")</f>
        <v>2</v>
      </c>
      <c r="BD129" s="48">
        <v>0</v>
      </c>
      <c r="BE129" s="49">
        <v>0</v>
      </c>
      <c r="BF129" s="48">
        <v>0</v>
      </c>
      <c r="BG129" s="49">
        <v>0</v>
      </c>
      <c r="BH129" s="48">
        <v>0</v>
      </c>
      <c r="BI129" s="49">
        <v>0</v>
      </c>
      <c r="BJ129" s="48">
        <v>22</v>
      </c>
      <c r="BK129" s="49">
        <v>100</v>
      </c>
      <c r="BL129" s="48">
        <v>22</v>
      </c>
    </row>
    <row r="130" spans="1:64" ht="15">
      <c r="A130" s="64" t="s">
        <v>303</v>
      </c>
      <c r="B130" s="64" t="s">
        <v>411</v>
      </c>
      <c r="C130" s="65"/>
      <c r="D130" s="66"/>
      <c r="E130" s="67"/>
      <c r="F130" s="68"/>
      <c r="G130" s="65"/>
      <c r="H130" s="69"/>
      <c r="I130" s="70"/>
      <c r="J130" s="70"/>
      <c r="K130" s="34" t="s">
        <v>65</v>
      </c>
      <c r="L130" s="77">
        <v>321</v>
      </c>
      <c r="M130" s="77"/>
      <c r="N130" s="72"/>
      <c r="O130" s="79" t="s">
        <v>418</v>
      </c>
      <c r="P130" s="81">
        <v>43518.698229166665</v>
      </c>
      <c r="Q130" s="79" t="s">
        <v>525</v>
      </c>
      <c r="R130" s="82" t="s">
        <v>649</v>
      </c>
      <c r="S130" s="79" t="s">
        <v>674</v>
      </c>
      <c r="T130" s="79" t="s">
        <v>719</v>
      </c>
      <c r="U130" s="79"/>
      <c r="V130" s="82" t="s">
        <v>825</v>
      </c>
      <c r="W130" s="81">
        <v>43518.698229166665</v>
      </c>
      <c r="X130" s="82" t="s">
        <v>963</v>
      </c>
      <c r="Y130" s="79"/>
      <c r="Z130" s="79"/>
      <c r="AA130" s="85" t="s">
        <v>1186</v>
      </c>
      <c r="AB130" s="79"/>
      <c r="AC130" s="79" t="b">
        <v>0</v>
      </c>
      <c r="AD130" s="79">
        <v>0</v>
      </c>
      <c r="AE130" s="85" t="s">
        <v>1289</v>
      </c>
      <c r="AF130" s="79" t="b">
        <v>0</v>
      </c>
      <c r="AG130" s="79" t="s">
        <v>1302</v>
      </c>
      <c r="AH130" s="79"/>
      <c r="AI130" s="85" t="s">
        <v>1289</v>
      </c>
      <c r="AJ130" s="79" t="b">
        <v>0</v>
      </c>
      <c r="AK130" s="79">
        <v>1</v>
      </c>
      <c r="AL130" s="85" t="s">
        <v>1289</v>
      </c>
      <c r="AM130" s="79" t="s">
        <v>1307</v>
      </c>
      <c r="AN130" s="79" t="b">
        <v>0</v>
      </c>
      <c r="AO130" s="85" t="s">
        <v>1186</v>
      </c>
      <c r="AP130" s="79" t="s">
        <v>1320</v>
      </c>
      <c r="AQ130" s="79">
        <v>0</v>
      </c>
      <c r="AR130" s="79">
        <v>0</v>
      </c>
      <c r="AS130" s="79"/>
      <c r="AT130" s="79"/>
      <c r="AU130" s="79"/>
      <c r="AV130" s="79"/>
      <c r="AW130" s="79"/>
      <c r="AX130" s="79"/>
      <c r="AY130" s="79"/>
      <c r="AZ130" s="79"/>
      <c r="BA130">
        <v>1</v>
      </c>
      <c r="BB130" s="78" t="str">
        <f>REPLACE(INDEX(GroupVertices[Group],MATCH(Edges24[[#This Row],[Vertex 1]],GroupVertices[Vertex],0)),1,1,"")</f>
        <v>2</v>
      </c>
      <c r="BC130" s="78" t="str">
        <f>REPLACE(INDEX(GroupVertices[Group],MATCH(Edges24[[#This Row],[Vertex 2]],GroupVertices[Vertex],0)),1,1,"")</f>
        <v>2</v>
      </c>
      <c r="BD130" s="48">
        <v>0</v>
      </c>
      <c r="BE130" s="49">
        <v>0</v>
      </c>
      <c r="BF130" s="48">
        <v>1</v>
      </c>
      <c r="BG130" s="49">
        <v>4.545454545454546</v>
      </c>
      <c r="BH130" s="48">
        <v>0</v>
      </c>
      <c r="BI130" s="49">
        <v>0</v>
      </c>
      <c r="BJ130" s="48">
        <v>21</v>
      </c>
      <c r="BK130" s="49">
        <v>95.45454545454545</v>
      </c>
      <c r="BL130" s="48">
        <v>22</v>
      </c>
    </row>
    <row r="131" spans="1:64" ht="15">
      <c r="A131" s="64" t="s">
        <v>301</v>
      </c>
      <c r="B131" s="64" t="s">
        <v>308</v>
      </c>
      <c r="C131" s="65"/>
      <c r="D131" s="66"/>
      <c r="E131" s="67"/>
      <c r="F131" s="68"/>
      <c r="G131" s="65"/>
      <c r="H131" s="69"/>
      <c r="I131" s="70"/>
      <c r="J131" s="70"/>
      <c r="K131" s="34" t="s">
        <v>65</v>
      </c>
      <c r="L131" s="77">
        <v>326</v>
      </c>
      <c r="M131" s="77"/>
      <c r="N131" s="72"/>
      <c r="O131" s="79" t="s">
        <v>418</v>
      </c>
      <c r="P131" s="81">
        <v>43503.595729166664</v>
      </c>
      <c r="Q131" s="79" t="s">
        <v>526</v>
      </c>
      <c r="R131" s="82" t="s">
        <v>642</v>
      </c>
      <c r="S131" s="79" t="s">
        <v>677</v>
      </c>
      <c r="T131" s="79"/>
      <c r="U131" s="79"/>
      <c r="V131" s="82" t="s">
        <v>823</v>
      </c>
      <c r="W131" s="81">
        <v>43503.595729166664</v>
      </c>
      <c r="X131" s="82" t="s">
        <v>964</v>
      </c>
      <c r="Y131" s="79"/>
      <c r="Z131" s="79"/>
      <c r="AA131" s="85" t="s">
        <v>1187</v>
      </c>
      <c r="AB131" s="79"/>
      <c r="AC131" s="79" t="b">
        <v>0</v>
      </c>
      <c r="AD131" s="79">
        <v>0</v>
      </c>
      <c r="AE131" s="85" t="s">
        <v>1289</v>
      </c>
      <c r="AF131" s="79" t="b">
        <v>0</v>
      </c>
      <c r="AG131" s="79" t="s">
        <v>1302</v>
      </c>
      <c r="AH131" s="79"/>
      <c r="AI131" s="85" t="s">
        <v>1289</v>
      </c>
      <c r="AJ131" s="79" t="b">
        <v>0</v>
      </c>
      <c r="AK131" s="79">
        <v>0</v>
      </c>
      <c r="AL131" s="85" t="s">
        <v>1289</v>
      </c>
      <c r="AM131" s="79" t="s">
        <v>1307</v>
      </c>
      <c r="AN131" s="79" t="b">
        <v>0</v>
      </c>
      <c r="AO131" s="85" t="s">
        <v>1187</v>
      </c>
      <c r="AP131" s="79" t="s">
        <v>176</v>
      </c>
      <c r="AQ131" s="79">
        <v>0</v>
      </c>
      <c r="AR131" s="79">
        <v>0</v>
      </c>
      <c r="AS131" s="79"/>
      <c r="AT131" s="79"/>
      <c r="AU131" s="79"/>
      <c r="AV131" s="79"/>
      <c r="AW131" s="79"/>
      <c r="AX131" s="79"/>
      <c r="AY131" s="79"/>
      <c r="AZ131" s="79"/>
      <c r="BA131">
        <v>4</v>
      </c>
      <c r="BB131" s="78" t="str">
        <f>REPLACE(INDEX(GroupVertices[Group],MATCH(Edges24[[#This Row],[Vertex 1]],GroupVertices[Vertex],0)),1,1,"")</f>
        <v>2</v>
      </c>
      <c r="BC131" s="78" t="str">
        <f>REPLACE(INDEX(GroupVertices[Group],MATCH(Edges24[[#This Row],[Vertex 2]],GroupVertices[Vertex],0)),1,1,"")</f>
        <v>2</v>
      </c>
      <c r="BD131" s="48">
        <v>0</v>
      </c>
      <c r="BE131" s="49">
        <v>0</v>
      </c>
      <c r="BF131" s="48">
        <v>0</v>
      </c>
      <c r="BG131" s="49">
        <v>0</v>
      </c>
      <c r="BH131" s="48">
        <v>0</v>
      </c>
      <c r="BI131" s="49">
        <v>0</v>
      </c>
      <c r="BJ131" s="48">
        <v>36</v>
      </c>
      <c r="BK131" s="49">
        <v>100</v>
      </c>
      <c r="BL131" s="48">
        <v>36</v>
      </c>
    </row>
    <row r="132" spans="1:64" ht="15">
      <c r="A132" s="64" t="s">
        <v>301</v>
      </c>
      <c r="B132" s="64" t="s">
        <v>292</v>
      </c>
      <c r="C132" s="65"/>
      <c r="D132" s="66"/>
      <c r="E132" s="67"/>
      <c r="F132" s="68"/>
      <c r="G132" s="65"/>
      <c r="H132" s="69"/>
      <c r="I132" s="70"/>
      <c r="J132" s="70"/>
      <c r="K132" s="34" t="s">
        <v>65</v>
      </c>
      <c r="L132" s="77">
        <v>329</v>
      </c>
      <c r="M132" s="77"/>
      <c r="N132" s="72"/>
      <c r="O132" s="79" t="s">
        <v>418</v>
      </c>
      <c r="P132" s="81">
        <v>43503.675474537034</v>
      </c>
      <c r="Q132" s="79" t="s">
        <v>527</v>
      </c>
      <c r="R132" s="82" t="s">
        <v>650</v>
      </c>
      <c r="S132" s="79" t="s">
        <v>671</v>
      </c>
      <c r="T132" s="79" t="s">
        <v>720</v>
      </c>
      <c r="U132" s="79"/>
      <c r="V132" s="82" t="s">
        <v>823</v>
      </c>
      <c r="W132" s="81">
        <v>43503.675474537034</v>
      </c>
      <c r="X132" s="82" t="s">
        <v>965</v>
      </c>
      <c r="Y132" s="79"/>
      <c r="Z132" s="79"/>
      <c r="AA132" s="85" t="s">
        <v>1188</v>
      </c>
      <c r="AB132" s="79"/>
      <c r="AC132" s="79" t="b">
        <v>0</v>
      </c>
      <c r="AD132" s="79">
        <v>0</v>
      </c>
      <c r="AE132" s="85" t="s">
        <v>1289</v>
      </c>
      <c r="AF132" s="79" t="b">
        <v>0</v>
      </c>
      <c r="AG132" s="79" t="s">
        <v>1302</v>
      </c>
      <c r="AH132" s="79"/>
      <c r="AI132" s="85" t="s">
        <v>1289</v>
      </c>
      <c r="AJ132" s="79" t="b">
        <v>0</v>
      </c>
      <c r="AK132" s="79">
        <v>1</v>
      </c>
      <c r="AL132" s="85" t="s">
        <v>1253</v>
      </c>
      <c r="AM132" s="79" t="s">
        <v>1307</v>
      </c>
      <c r="AN132" s="79" t="b">
        <v>0</v>
      </c>
      <c r="AO132" s="85" t="s">
        <v>1253</v>
      </c>
      <c r="AP132" s="79" t="s">
        <v>176</v>
      </c>
      <c r="AQ132" s="79">
        <v>0</v>
      </c>
      <c r="AR132" s="79">
        <v>0</v>
      </c>
      <c r="AS132" s="79"/>
      <c r="AT132" s="79"/>
      <c r="AU132" s="79"/>
      <c r="AV132" s="79"/>
      <c r="AW132" s="79"/>
      <c r="AX132" s="79"/>
      <c r="AY132" s="79"/>
      <c r="AZ132" s="79"/>
      <c r="BA132">
        <v>9</v>
      </c>
      <c r="BB132" s="78" t="str">
        <f>REPLACE(INDEX(GroupVertices[Group],MATCH(Edges24[[#This Row],[Vertex 1]],GroupVertices[Vertex],0)),1,1,"")</f>
        <v>2</v>
      </c>
      <c r="BC132" s="78" t="str">
        <f>REPLACE(INDEX(GroupVertices[Group],MATCH(Edges24[[#This Row],[Vertex 2]],GroupVertices[Vertex],0)),1,1,"")</f>
        <v>1</v>
      </c>
      <c r="BD132" s="48"/>
      <c r="BE132" s="49"/>
      <c r="BF132" s="48"/>
      <c r="BG132" s="49"/>
      <c r="BH132" s="48"/>
      <c r="BI132" s="49"/>
      <c r="BJ132" s="48"/>
      <c r="BK132" s="49"/>
      <c r="BL132" s="48"/>
    </row>
    <row r="133" spans="1:64" ht="15">
      <c r="A133" s="64" t="s">
        <v>301</v>
      </c>
      <c r="B133" s="64" t="s">
        <v>292</v>
      </c>
      <c r="C133" s="65"/>
      <c r="D133" s="66"/>
      <c r="E133" s="67"/>
      <c r="F133" s="68"/>
      <c r="G133" s="65"/>
      <c r="H133" s="69"/>
      <c r="I133" s="70"/>
      <c r="J133" s="70"/>
      <c r="K133" s="34" t="s">
        <v>65</v>
      </c>
      <c r="L133" s="77">
        <v>333</v>
      </c>
      <c r="M133" s="77"/>
      <c r="N133" s="72"/>
      <c r="O133" s="79" t="s">
        <v>418</v>
      </c>
      <c r="P133" s="81">
        <v>43503.8669212963</v>
      </c>
      <c r="Q133" s="79" t="s">
        <v>528</v>
      </c>
      <c r="R133" s="82" t="s">
        <v>642</v>
      </c>
      <c r="S133" s="79" t="s">
        <v>677</v>
      </c>
      <c r="T133" s="79"/>
      <c r="U133" s="79"/>
      <c r="V133" s="82" t="s">
        <v>823</v>
      </c>
      <c r="W133" s="81">
        <v>43503.8669212963</v>
      </c>
      <c r="X133" s="82" t="s">
        <v>966</v>
      </c>
      <c r="Y133" s="79"/>
      <c r="Z133" s="79"/>
      <c r="AA133" s="85" t="s">
        <v>1189</v>
      </c>
      <c r="AB133" s="79"/>
      <c r="AC133" s="79" t="b">
        <v>0</v>
      </c>
      <c r="AD133" s="79">
        <v>0</v>
      </c>
      <c r="AE133" s="85" t="s">
        <v>1289</v>
      </c>
      <c r="AF133" s="79" t="b">
        <v>0</v>
      </c>
      <c r="AG133" s="79" t="s">
        <v>1302</v>
      </c>
      <c r="AH133" s="79"/>
      <c r="AI133" s="85" t="s">
        <v>1289</v>
      </c>
      <c r="AJ133" s="79" t="b">
        <v>0</v>
      </c>
      <c r="AK133" s="79">
        <v>3</v>
      </c>
      <c r="AL133" s="85" t="s">
        <v>1216</v>
      </c>
      <c r="AM133" s="79" t="s">
        <v>1307</v>
      </c>
      <c r="AN133" s="79" t="b">
        <v>0</v>
      </c>
      <c r="AO133" s="85" t="s">
        <v>1216</v>
      </c>
      <c r="AP133" s="79" t="s">
        <v>176</v>
      </c>
      <c r="AQ133" s="79">
        <v>0</v>
      </c>
      <c r="AR133" s="79">
        <v>0</v>
      </c>
      <c r="AS133" s="79"/>
      <c r="AT133" s="79"/>
      <c r="AU133" s="79"/>
      <c r="AV133" s="79"/>
      <c r="AW133" s="79"/>
      <c r="AX133" s="79"/>
      <c r="AY133" s="79"/>
      <c r="AZ133" s="79"/>
      <c r="BA133">
        <v>9</v>
      </c>
      <c r="BB133" s="78" t="str">
        <f>REPLACE(INDEX(GroupVertices[Group],MATCH(Edges24[[#This Row],[Vertex 1]],GroupVertices[Vertex],0)),1,1,"")</f>
        <v>2</v>
      </c>
      <c r="BC133" s="78" t="str">
        <f>REPLACE(INDEX(GroupVertices[Group],MATCH(Edges24[[#This Row],[Vertex 2]],GroupVertices[Vertex],0)),1,1,"")</f>
        <v>1</v>
      </c>
      <c r="BD133" s="48"/>
      <c r="BE133" s="49"/>
      <c r="BF133" s="48"/>
      <c r="BG133" s="49"/>
      <c r="BH133" s="48"/>
      <c r="BI133" s="49"/>
      <c r="BJ133" s="48"/>
      <c r="BK133" s="49"/>
      <c r="BL133" s="48"/>
    </row>
    <row r="134" spans="1:64" ht="15">
      <c r="A134" s="64" t="s">
        <v>301</v>
      </c>
      <c r="B134" s="64" t="s">
        <v>304</v>
      </c>
      <c r="C134" s="65"/>
      <c r="D134" s="66"/>
      <c r="E134" s="67"/>
      <c r="F134" s="68"/>
      <c r="G134" s="65"/>
      <c r="H134" s="69"/>
      <c r="I134" s="70"/>
      <c r="J134" s="70"/>
      <c r="K134" s="34" t="s">
        <v>65</v>
      </c>
      <c r="L134" s="77">
        <v>336</v>
      </c>
      <c r="M134" s="77"/>
      <c r="N134" s="72"/>
      <c r="O134" s="79" t="s">
        <v>418</v>
      </c>
      <c r="P134" s="81">
        <v>43510.920277777775</v>
      </c>
      <c r="Q134" s="79" t="s">
        <v>430</v>
      </c>
      <c r="R134" s="82" t="s">
        <v>602</v>
      </c>
      <c r="S134" s="79" t="s">
        <v>672</v>
      </c>
      <c r="T134" s="79" t="s">
        <v>703</v>
      </c>
      <c r="U134" s="79"/>
      <c r="V134" s="82" t="s">
        <v>823</v>
      </c>
      <c r="W134" s="81">
        <v>43510.920277777775</v>
      </c>
      <c r="X134" s="82" t="s">
        <v>967</v>
      </c>
      <c r="Y134" s="79"/>
      <c r="Z134" s="79"/>
      <c r="AA134" s="85" t="s">
        <v>1190</v>
      </c>
      <c r="AB134" s="79"/>
      <c r="AC134" s="79" t="b">
        <v>0</v>
      </c>
      <c r="AD134" s="79">
        <v>0</v>
      </c>
      <c r="AE134" s="85" t="s">
        <v>1289</v>
      </c>
      <c r="AF134" s="79" t="b">
        <v>0</v>
      </c>
      <c r="AG134" s="79" t="s">
        <v>1302</v>
      </c>
      <c r="AH134" s="79"/>
      <c r="AI134" s="85" t="s">
        <v>1289</v>
      </c>
      <c r="AJ134" s="79" t="b">
        <v>0</v>
      </c>
      <c r="AK134" s="79">
        <v>3</v>
      </c>
      <c r="AL134" s="85" t="s">
        <v>1196</v>
      </c>
      <c r="AM134" s="79" t="s">
        <v>1304</v>
      </c>
      <c r="AN134" s="79" t="b">
        <v>0</v>
      </c>
      <c r="AO134" s="85" t="s">
        <v>1196</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2</v>
      </c>
      <c r="BC134" s="78" t="str">
        <f>REPLACE(INDEX(GroupVertices[Group],MATCH(Edges24[[#This Row],[Vertex 2]],GroupVertices[Vertex],0)),1,1,"")</f>
        <v>2</v>
      </c>
      <c r="BD134" s="48"/>
      <c r="BE134" s="49"/>
      <c r="BF134" s="48"/>
      <c r="BG134" s="49"/>
      <c r="BH134" s="48"/>
      <c r="BI134" s="49"/>
      <c r="BJ134" s="48"/>
      <c r="BK134" s="49"/>
      <c r="BL134" s="48"/>
    </row>
    <row r="135" spans="1:64" ht="15">
      <c r="A135" s="64" t="s">
        <v>301</v>
      </c>
      <c r="B135" s="64" t="s">
        <v>305</v>
      </c>
      <c r="C135" s="65"/>
      <c r="D135" s="66"/>
      <c r="E135" s="67"/>
      <c r="F135" s="68"/>
      <c r="G135" s="65"/>
      <c r="H135" s="69"/>
      <c r="I135" s="70"/>
      <c r="J135" s="70"/>
      <c r="K135" s="34" t="s">
        <v>65</v>
      </c>
      <c r="L135" s="77">
        <v>338</v>
      </c>
      <c r="M135" s="77"/>
      <c r="N135" s="72"/>
      <c r="O135" s="79" t="s">
        <v>418</v>
      </c>
      <c r="P135" s="81">
        <v>43511.60030092593</v>
      </c>
      <c r="Q135" s="79" t="s">
        <v>529</v>
      </c>
      <c r="R135" s="82" t="s">
        <v>602</v>
      </c>
      <c r="S135" s="79" t="s">
        <v>672</v>
      </c>
      <c r="T135" s="79"/>
      <c r="U135" s="79"/>
      <c r="V135" s="82" t="s">
        <v>823</v>
      </c>
      <c r="W135" s="81">
        <v>43511.60030092593</v>
      </c>
      <c r="X135" s="82" t="s">
        <v>968</v>
      </c>
      <c r="Y135" s="79"/>
      <c r="Z135" s="79"/>
      <c r="AA135" s="85" t="s">
        <v>1191</v>
      </c>
      <c r="AB135" s="79"/>
      <c r="AC135" s="79" t="b">
        <v>0</v>
      </c>
      <c r="AD135" s="79">
        <v>0</v>
      </c>
      <c r="AE135" s="85" t="s">
        <v>1289</v>
      </c>
      <c r="AF135" s="79" t="b">
        <v>0</v>
      </c>
      <c r="AG135" s="79" t="s">
        <v>1302</v>
      </c>
      <c r="AH135" s="79"/>
      <c r="AI135" s="85" t="s">
        <v>1289</v>
      </c>
      <c r="AJ135" s="79" t="b">
        <v>0</v>
      </c>
      <c r="AK135" s="79">
        <v>0</v>
      </c>
      <c r="AL135" s="85" t="s">
        <v>1289</v>
      </c>
      <c r="AM135" s="79" t="s">
        <v>1307</v>
      </c>
      <c r="AN135" s="79" t="b">
        <v>0</v>
      </c>
      <c r="AO135" s="85" t="s">
        <v>1191</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2</v>
      </c>
      <c r="BC135" s="78" t="str">
        <f>REPLACE(INDEX(GroupVertices[Group],MATCH(Edges24[[#This Row],[Vertex 2]],GroupVertices[Vertex],0)),1,1,"")</f>
        <v>2</v>
      </c>
      <c r="BD135" s="48">
        <v>1</v>
      </c>
      <c r="BE135" s="49">
        <v>2.7777777777777777</v>
      </c>
      <c r="BF135" s="48">
        <v>0</v>
      </c>
      <c r="BG135" s="49">
        <v>0</v>
      </c>
      <c r="BH135" s="48">
        <v>0</v>
      </c>
      <c r="BI135" s="49">
        <v>0</v>
      </c>
      <c r="BJ135" s="48">
        <v>35</v>
      </c>
      <c r="BK135" s="49">
        <v>97.22222222222223</v>
      </c>
      <c r="BL135" s="48">
        <v>36</v>
      </c>
    </row>
    <row r="136" spans="1:64" ht="15">
      <c r="A136" s="64" t="s">
        <v>303</v>
      </c>
      <c r="B136" s="64" t="s">
        <v>301</v>
      </c>
      <c r="C136" s="65"/>
      <c r="D136" s="66"/>
      <c r="E136" s="67"/>
      <c r="F136" s="68"/>
      <c r="G136" s="65"/>
      <c r="H136" s="69"/>
      <c r="I136" s="70"/>
      <c r="J136" s="70"/>
      <c r="K136" s="34" t="s">
        <v>66</v>
      </c>
      <c r="L136" s="77">
        <v>346</v>
      </c>
      <c r="M136" s="77"/>
      <c r="N136" s="72"/>
      <c r="O136" s="79" t="s">
        <v>418</v>
      </c>
      <c r="P136" s="81">
        <v>43497.95421296296</v>
      </c>
      <c r="Q136" s="79" t="s">
        <v>530</v>
      </c>
      <c r="R136" s="79"/>
      <c r="S136" s="79"/>
      <c r="T136" s="79"/>
      <c r="U136" s="79"/>
      <c r="V136" s="82" t="s">
        <v>825</v>
      </c>
      <c r="W136" s="81">
        <v>43497.95421296296</v>
      </c>
      <c r="X136" s="82" t="s">
        <v>969</v>
      </c>
      <c r="Y136" s="79"/>
      <c r="Z136" s="79"/>
      <c r="AA136" s="85" t="s">
        <v>1192</v>
      </c>
      <c r="AB136" s="79"/>
      <c r="AC136" s="79" t="b">
        <v>0</v>
      </c>
      <c r="AD136" s="79">
        <v>0</v>
      </c>
      <c r="AE136" s="85" t="s">
        <v>1289</v>
      </c>
      <c r="AF136" s="79" t="b">
        <v>0</v>
      </c>
      <c r="AG136" s="79" t="s">
        <v>1302</v>
      </c>
      <c r="AH136" s="79"/>
      <c r="AI136" s="85" t="s">
        <v>1289</v>
      </c>
      <c r="AJ136" s="79" t="b">
        <v>0</v>
      </c>
      <c r="AK136" s="79">
        <v>1</v>
      </c>
      <c r="AL136" s="85" t="s">
        <v>1180</v>
      </c>
      <c r="AM136" s="79" t="s">
        <v>1307</v>
      </c>
      <c r="AN136" s="79" t="b">
        <v>0</v>
      </c>
      <c r="AO136" s="85" t="s">
        <v>1180</v>
      </c>
      <c r="AP136" s="79" t="s">
        <v>176</v>
      </c>
      <c r="AQ136" s="79">
        <v>0</v>
      </c>
      <c r="AR136" s="79">
        <v>0</v>
      </c>
      <c r="AS136" s="79"/>
      <c r="AT136" s="79"/>
      <c r="AU136" s="79"/>
      <c r="AV136" s="79"/>
      <c r="AW136" s="79"/>
      <c r="AX136" s="79"/>
      <c r="AY136" s="79"/>
      <c r="AZ136" s="79"/>
      <c r="BA136">
        <v>3</v>
      </c>
      <c r="BB136" s="78" t="str">
        <f>REPLACE(INDEX(GroupVertices[Group],MATCH(Edges24[[#This Row],[Vertex 1]],GroupVertices[Vertex],0)),1,1,"")</f>
        <v>2</v>
      </c>
      <c r="BC136" s="78" t="str">
        <f>REPLACE(INDEX(GroupVertices[Group],MATCH(Edges24[[#This Row],[Vertex 2]],GroupVertices[Vertex],0)),1,1,"")</f>
        <v>2</v>
      </c>
      <c r="BD136" s="48">
        <v>2</v>
      </c>
      <c r="BE136" s="49">
        <v>8.695652173913043</v>
      </c>
      <c r="BF136" s="48">
        <v>0</v>
      </c>
      <c r="BG136" s="49">
        <v>0</v>
      </c>
      <c r="BH136" s="48">
        <v>0</v>
      </c>
      <c r="BI136" s="49">
        <v>0</v>
      </c>
      <c r="BJ136" s="48">
        <v>21</v>
      </c>
      <c r="BK136" s="49">
        <v>91.30434782608695</v>
      </c>
      <c r="BL136" s="48">
        <v>23</v>
      </c>
    </row>
    <row r="137" spans="1:64" ht="15">
      <c r="A137" s="64" t="s">
        <v>303</v>
      </c>
      <c r="B137" s="64" t="s">
        <v>301</v>
      </c>
      <c r="C137" s="65"/>
      <c r="D137" s="66"/>
      <c r="E137" s="67"/>
      <c r="F137" s="68"/>
      <c r="G137" s="65"/>
      <c r="H137" s="69"/>
      <c r="I137" s="70"/>
      <c r="J137" s="70"/>
      <c r="K137" s="34" t="s">
        <v>66</v>
      </c>
      <c r="L137" s="77">
        <v>347</v>
      </c>
      <c r="M137" s="77"/>
      <c r="N137" s="72"/>
      <c r="O137" s="79" t="s">
        <v>418</v>
      </c>
      <c r="P137" s="81">
        <v>43500.62644675926</v>
      </c>
      <c r="Q137" s="79" t="s">
        <v>531</v>
      </c>
      <c r="R137" s="79"/>
      <c r="S137" s="79"/>
      <c r="T137" s="79"/>
      <c r="U137" s="79"/>
      <c r="V137" s="82" t="s">
        <v>825</v>
      </c>
      <c r="W137" s="81">
        <v>43500.62644675926</v>
      </c>
      <c r="X137" s="82" t="s">
        <v>970</v>
      </c>
      <c r="Y137" s="79"/>
      <c r="Z137" s="79"/>
      <c r="AA137" s="85" t="s">
        <v>1193</v>
      </c>
      <c r="AB137" s="79"/>
      <c r="AC137" s="79" t="b">
        <v>0</v>
      </c>
      <c r="AD137" s="79">
        <v>0</v>
      </c>
      <c r="AE137" s="85" t="s">
        <v>1289</v>
      </c>
      <c r="AF137" s="79" t="b">
        <v>0</v>
      </c>
      <c r="AG137" s="79" t="s">
        <v>1302</v>
      </c>
      <c r="AH137" s="79"/>
      <c r="AI137" s="85" t="s">
        <v>1289</v>
      </c>
      <c r="AJ137" s="79" t="b">
        <v>0</v>
      </c>
      <c r="AK137" s="79">
        <v>1</v>
      </c>
      <c r="AL137" s="85" t="s">
        <v>1182</v>
      </c>
      <c r="AM137" s="79" t="s">
        <v>1307</v>
      </c>
      <c r="AN137" s="79" t="b">
        <v>0</v>
      </c>
      <c r="AO137" s="85" t="s">
        <v>1182</v>
      </c>
      <c r="AP137" s="79" t="s">
        <v>176</v>
      </c>
      <c r="AQ137" s="79">
        <v>0</v>
      </c>
      <c r="AR137" s="79">
        <v>0</v>
      </c>
      <c r="AS137" s="79"/>
      <c r="AT137" s="79"/>
      <c r="AU137" s="79"/>
      <c r="AV137" s="79"/>
      <c r="AW137" s="79"/>
      <c r="AX137" s="79"/>
      <c r="AY137" s="79"/>
      <c r="AZ137" s="79"/>
      <c r="BA137">
        <v>3</v>
      </c>
      <c r="BB137" s="78" t="str">
        <f>REPLACE(INDEX(GroupVertices[Group],MATCH(Edges24[[#This Row],[Vertex 1]],GroupVertices[Vertex],0)),1,1,"")</f>
        <v>2</v>
      </c>
      <c r="BC137" s="78" t="str">
        <f>REPLACE(INDEX(GroupVertices[Group],MATCH(Edges24[[#This Row],[Vertex 2]],GroupVertices[Vertex],0)),1,1,"")</f>
        <v>2</v>
      </c>
      <c r="BD137" s="48">
        <v>1</v>
      </c>
      <c r="BE137" s="49">
        <v>4.761904761904762</v>
      </c>
      <c r="BF137" s="48">
        <v>0</v>
      </c>
      <c r="BG137" s="49">
        <v>0</v>
      </c>
      <c r="BH137" s="48">
        <v>0</v>
      </c>
      <c r="BI137" s="49">
        <v>0</v>
      </c>
      <c r="BJ137" s="48">
        <v>20</v>
      </c>
      <c r="BK137" s="49">
        <v>95.23809523809524</v>
      </c>
      <c r="BL137" s="48">
        <v>21</v>
      </c>
    </row>
    <row r="138" spans="1:64" ht="15">
      <c r="A138" s="64" t="s">
        <v>303</v>
      </c>
      <c r="B138" s="64" t="s">
        <v>301</v>
      </c>
      <c r="C138" s="65"/>
      <c r="D138" s="66"/>
      <c r="E138" s="67"/>
      <c r="F138" s="68"/>
      <c r="G138" s="65"/>
      <c r="H138" s="69"/>
      <c r="I138" s="70"/>
      <c r="J138" s="70"/>
      <c r="K138" s="34" t="s">
        <v>66</v>
      </c>
      <c r="L138" s="77">
        <v>348</v>
      </c>
      <c r="M138" s="77"/>
      <c r="N138" s="72"/>
      <c r="O138" s="79" t="s">
        <v>418</v>
      </c>
      <c r="P138" s="81">
        <v>43503.72618055555</v>
      </c>
      <c r="Q138" s="79" t="s">
        <v>425</v>
      </c>
      <c r="R138" s="79"/>
      <c r="S138" s="79"/>
      <c r="T138" s="79"/>
      <c r="U138" s="79"/>
      <c r="V138" s="82" t="s">
        <v>825</v>
      </c>
      <c r="W138" s="81">
        <v>43503.72618055555</v>
      </c>
      <c r="X138" s="82" t="s">
        <v>971</v>
      </c>
      <c r="Y138" s="79"/>
      <c r="Z138" s="79"/>
      <c r="AA138" s="85" t="s">
        <v>1194</v>
      </c>
      <c r="AB138" s="79"/>
      <c r="AC138" s="79" t="b">
        <v>0</v>
      </c>
      <c r="AD138" s="79">
        <v>0</v>
      </c>
      <c r="AE138" s="85" t="s">
        <v>1289</v>
      </c>
      <c r="AF138" s="79" t="b">
        <v>0</v>
      </c>
      <c r="AG138" s="79" t="s">
        <v>1302</v>
      </c>
      <c r="AH138" s="79"/>
      <c r="AI138" s="85" t="s">
        <v>1289</v>
      </c>
      <c r="AJ138" s="79" t="b">
        <v>0</v>
      </c>
      <c r="AK138" s="79">
        <v>2</v>
      </c>
      <c r="AL138" s="85" t="s">
        <v>1183</v>
      </c>
      <c r="AM138" s="79" t="s">
        <v>1307</v>
      </c>
      <c r="AN138" s="79" t="b">
        <v>0</v>
      </c>
      <c r="AO138" s="85" t="s">
        <v>1183</v>
      </c>
      <c r="AP138" s="79" t="s">
        <v>176</v>
      </c>
      <c r="AQ138" s="79">
        <v>0</v>
      </c>
      <c r="AR138" s="79">
        <v>0</v>
      </c>
      <c r="AS138" s="79"/>
      <c r="AT138" s="79"/>
      <c r="AU138" s="79"/>
      <c r="AV138" s="79"/>
      <c r="AW138" s="79"/>
      <c r="AX138" s="79"/>
      <c r="AY138" s="79"/>
      <c r="AZ138" s="79"/>
      <c r="BA138">
        <v>3</v>
      </c>
      <c r="BB138" s="78" t="str">
        <f>REPLACE(INDEX(GroupVertices[Group],MATCH(Edges24[[#This Row],[Vertex 1]],GroupVertices[Vertex],0)),1,1,"")</f>
        <v>2</v>
      </c>
      <c r="BC138" s="78" t="str">
        <f>REPLACE(INDEX(GroupVertices[Group],MATCH(Edges24[[#This Row],[Vertex 2]],GroupVertices[Vertex],0)),1,1,"")</f>
        <v>2</v>
      </c>
      <c r="BD138" s="48">
        <v>1</v>
      </c>
      <c r="BE138" s="49">
        <v>4.761904761904762</v>
      </c>
      <c r="BF138" s="48">
        <v>0</v>
      </c>
      <c r="BG138" s="49">
        <v>0</v>
      </c>
      <c r="BH138" s="48">
        <v>0</v>
      </c>
      <c r="BI138" s="49">
        <v>0</v>
      </c>
      <c r="BJ138" s="48">
        <v>20</v>
      </c>
      <c r="BK138" s="49">
        <v>95.23809523809524</v>
      </c>
      <c r="BL138" s="48">
        <v>21</v>
      </c>
    </row>
    <row r="139" spans="1:64" ht="15">
      <c r="A139" s="64" t="s">
        <v>304</v>
      </c>
      <c r="B139" s="64" t="s">
        <v>305</v>
      </c>
      <c r="C139" s="65"/>
      <c r="D139" s="66"/>
      <c r="E139" s="67"/>
      <c r="F139" s="68"/>
      <c r="G139" s="65"/>
      <c r="H139" s="69"/>
      <c r="I139" s="70"/>
      <c r="J139" s="70"/>
      <c r="K139" s="34" t="s">
        <v>66</v>
      </c>
      <c r="L139" s="77">
        <v>349</v>
      </c>
      <c r="M139" s="77"/>
      <c r="N139" s="72"/>
      <c r="O139" s="79" t="s">
        <v>418</v>
      </c>
      <c r="P139" s="81">
        <v>43510.867418981485</v>
      </c>
      <c r="Q139" s="79" t="s">
        <v>430</v>
      </c>
      <c r="R139" s="82" t="s">
        <v>602</v>
      </c>
      <c r="S139" s="79" t="s">
        <v>672</v>
      </c>
      <c r="T139" s="79" t="s">
        <v>703</v>
      </c>
      <c r="U139" s="79"/>
      <c r="V139" s="82" t="s">
        <v>826</v>
      </c>
      <c r="W139" s="81">
        <v>43510.867418981485</v>
      </c>
      <c r="X139" s="82" t="s">
        <v>972</v>
      </c>
      <c r="Y139" s="79"/>
      <c r="Z139" s="79"/>
      <c r="AA139" s="85" t="s">
        <v>1195</v>
      </c>
      <c r="AB139" s="79"/>
      <c r="AC139" s="79" t="b">
        <v>0</v>
      </c>
      <c r="AD139" s="79">
        <v>0</v>
      </c>
      <c r="AE139" s="85" t="s">
        <v>1289</v>
      </c>
      <c r="AF139" s="79" t="b">
        <v>0</v>
      </c>
      <c r="AG139" s="79" t="s">
        <v>1302</v>
      </c>
      <c r="AH139" s="79"/>
      <c r="AI139" s="85" t="s">
        <v>1289</v>
      </c>
      <c r="AJ139" s="79" t="b">
        <v>0</v>
      </c>
      <c r="AK139" s="79">
        <v>3</v>
      </c>
      <c r="AL139" s="85" t="s">
        <v>1196</v>
      </c>
      <c r="AM139" s="79" t="s">
        <v>1304</v>
      </c>
      <c r="AN139" s="79" t="b">
        <v>0</v>
      </c>
      <c r="AO139" s="85" t="s">
        <v>1196</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2</v>
      </c>
      <c r="BC139" s="78" t="str">
        <f>REPLACE(INDEX(GroupVertices[Group],MATCH(Edges24[[#This Row],[Vertex 2]],GroupVertices[Vertex],0)),1,1,"")</f>
        <v>2</v>
      </c>
      <c r="BD139" s="48">
        <v>0</v>
      </c>
      <c r="BE139" s="49">
        <v>0</v>
      </c>
      <c r="BF139" s="48">
        <v>0</v>
      </c>
      <c r="BG139" s="49">
        <v>0</v>
      </c>
      <c r="BH139" s="48">
        <v>0</v>
      </c>
      <c r="BI139" s="49">
        <v>0</v>
      </c>
      <c r="BJ139" s="48">
        <v>14</v>
      </c>
      <c r="BK139" s="49">
        <v>100</v>
      </c>
      <c r="BL139" s="48">
        <v>14</v>
      </c>
    </row>
    <row r="140" spans="1:64" ht="15">
      <c r="A140" s="64" t="s">
        <v>305</v>
      </c>
      <c r="B140" s="64" t="s">
        <v>304</v>
      </c>
      <c r="C140" s="65"/>
      <c r="D140" s="66"/>
      <c r="E140" s="67"/>
      <c r="F140" s="68"/>
      <c r="G140" s="65"/>
      <c r="H140" s="69"/>
      <c r="I140" s="70"/>
      <c r="J140" s="70"/>
      <c r="K140" s="34" t="s">
        <v>66</v>
      </c>
      <c r="L140" s="77">
        <v>350</v>
      </c>
      <c r="M140" s="77"/>
      <c r="N140" s="72"/>
      <c r="O140" s="79" t="s">
        <v>418</v>
      </c>
      <c r="P140" s="81">
        <v>43510.74239583333</v>
      </c>
      <c r="Q140" s="79" t="s">
        <v>532</v>
      </c>
      <c r="R140" s="82" t="s">
        <v>602</v>
      </c>
      <c r="S140" s="79" t="s">
        <v>672</v>
      </c>
      <c r="T140" s="79" t="s">
        <v>703</v>
      </c>
      <c r="U140" s="82" t="s">
        <v>741</v>
      </c>
      <c r="V140" s="82" t="s">
        <v>741</v>
      </c>
      <c r="W140" s="81">
        <v>43510.74239583333</v>
      </c>
      <c r="X140" s="82" t="s">
        <v>973</v>
      </c>
      <c r="Y140" s="79"/>
      <c r="Z140" s="79"/>
      <c r="AA140" s="85" t="s">
        <v>1196</v>
      </c>
      <c r="AB140" s="79"/>
      <c r="AC140" s="79" t="b">
        <v>0</v>
      </c>
      <c r="AD140" s="79">
        <v>2</v>
      </c>
      <c r="AE140" s="85" t="s">
        <v>1289</v>
      </c>
      <c r="AF140" s="79" t="b">
        <v>0</v>
      </c>
      <c r="AG140" s="79" t="s">
        <v>1302</v>
      </c>
      <c r="AH140" s="79"/>
      <c r="AI140" s="85" t="s">
        <v>1289</v>
      </c>
      <c r="AJ140" s="79" t="b">
        <v>0</v>
      </c>
      <c r="AK140" s="79">
        <v>3</v>
      </c>
      <c r="AL140" s="85" t="s">
        <v>1289</v>
      </c>
      <c r="AM140" s="79" t="s">
        <v>1319</v>
      </c>
      <c r="AN140" s="79" t="b">
        <v>0</v>
      </c>
      <c r="AO140" s="85" t="s">
        <v>1196</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2</v>
      </c>
      <c r="BC140" s="78" t="str">
        <f>REPLACE(INDEX(GroupVertices[Group],MATCH(Edges24[[#This Row],[Vertex 2]],GroupVertices[Vertex],0)),1,1,"")</f>
        <v>2</v>
      </c>
      <c r="BD140" s="48">
        <v>0</v>
      </c>
      <c r="BE140" s="49">
        <v>0</v>
      </c>
      <c r="BF140" s="48">
        <v>0</v>
      </c>
      <c r="BG140" s="49">
        <v>0</v>
      </c>
      <c r="BH140" s="48">
        <v>0</v>
      </c>
      <c r="BI140" s="49">
        <v>0</v>
      </c>
      <c r="BJ140" s="48">
        <v>11</v>
      </c>
      <c r="BK140" s="49">
        <v>100</v>
      </c>
      <c r="BL140" s="48">
        <v>11</v>
      </c>
    </row>
    <row r="141" spans="1:64" ht="15">
      <c r="A141" s="64" t="s">
        <v>305</v>
      </c>
      <c r="B141" s="64" t="s">
        <v>292</v>
      </c>
      <c r="C141" s="65"/>
      <c r="D141" s="66"/>
      <c r="E141" s="67"/>
      <c r="F141" s="68"/>
      <c r="G141" s="65"/>
      <c r="H141" s="69"/>
      <c r="I141" s="70"/>
      <c r="J141" s="70"/>
      <c r="K141" s="34" t="s">
        <v>66</v>
      </c>
      <c r="L141" s="77">
        <v>351</v>
      </c>
      <c r="M141" s="77"/>
      <c r="N141" s="72"/>
      <c r="O141" s="79" t="s">
        <v>418</v>
      </c>
      <c r="P141" s="81">
        <v>43565.60003472222</v>
      </c>
      <c r="Q141" s="79" t="s">
        <v>533</v>
      </c>
      <c r="R141" s="82" t="s">
        <v>617</v>
      </c>
      <c r="S141" s="79" t="s">
        <v>672</v>
      </c>
      <c r="T141" s="79"/>
      <c r="U141" s="79"/>
      <c r="V141" s="82" t="s">
        <v>827</v>
      </c>
      <c r="W141" s="81">
        <v>43565.60003472222</v>
      </c>
      <c r="X141" s="82" t="s">
        <v>974</v>
      </c>
      <c r="Y141" s="79"/>
      <c r="Z141" s="79"/>
      <c r="AA141" s="85" t="s">
        <v>1197</v>
      </c>
      <c r="AB141" s="79"/>
      <c r="AC141" s="79" t="b">
        <v>0</v>
      </c>
      <c r="AD141" s="79">
        <v>0</v>
      </c>
      <c r="AE141" s="85" t="s">
        <v>1289</v>
      </c>
      <c r="AF141" s="79" t="b">
        <v>0</v>
      </c>
      <c r="AG141" s="79" t="s">
        <v>1302</v>
      </c>
      <c r="AH141" s="79"/>
      <c r="AI141" s="85" t="s">
        <v>1289</v>
      </c>
      <c r="AJ141" s="79" t="b">
        <v>0</v>
      </c>
      <c r="AK141" s="79">
        <v>0</v>
      </c>
      <c r="AL141" s="85" t="s">
        <v>1289</v>
      </c>
      <c r="AM141" s="79" t="s">
        <v>1319</v>
      </c>
      <c r="AN141" s="79" t="b">
        <v>0</v>
      </c>
      <c r="AO141" s="85" t="s">
        <v>1197</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2</v>
      </c>
      <c r="BC141" s="78" t="str">
        <f>REPLACE(INDEX(GroupVertices[Group],MATCH(Edges24[[#This Row],[Vertex 2]],GroupVertices[Vertex],0)),1,1,"")</f>
        <v>1</v>
      </c>
      <c r="BD141" s="48"/>
      <c r="BE141" s="49"/>
      <c r="BF141" s="48"/>
      <c r="BG141" s="49"/>
      <c r="BH141" s="48"/>
      <c r="BI141" s="49"/>
      <c r="BJ141" s="48"/>
      <c r="BK141" s="49"/>
      <c r="BL141" s="48"/>
    </row>
    <row r="142" spans="1:64" ht="15">
      <c r="A142" s="64" t="s">
        <v>305</v>
      </c>
      <c r="B142" s="64" t="s">
        <v>292</v>
      </c>
      <c r="C142" s="65"/>
      <c r="D142" s="66"/>
      <c r="E142" s="67"/>
      <c r="F142" s="68"/>
      <c r="G142" s="65"/>
      <c r="H142" s="69"/>
      <c r="I142" s="70"/>
      <c r="J142" s="70"/>
      <c r="K142" s="34" t="s">
        <v>66</v>
      </c>
      <c r="L142" s="77">
        <v>354</v>
      </c>
      <c r="M142" s="77"/>
      <c r="N142" s="72"/>
      <c r="O142" s="79" t="s">
        <v>418</v>
      </c>
      <c r="P142" s="81">
        <v>43565.60142361111</v>
      </c>
      <c r="Q142" s="79" t="s">
        <v>534</v>
      </c>
      <c r="R142" s="82" t="s">
        <v>617</v>
      </c>
      <c r="S142" s="79" t="s">
        <v>672</v>
      </c>
      <c r="T142" s="79"/>
      <c r="U142" s="79"/>
      <c r="V142" s="82" t="s">
        <v>827</v>
      </c>
      <c r="W142" s="81">
        <v>43565.60142361111</v>
      </c>
      <c r="X142" s="82" t="s">
        <v>975</v>
      </c>
      <c r="Y142" s="79"/>
      <c r="Z142" s="79"/>
      <c r="AA142" s="85" t="s">
        <v>1198</v>
      </c>
      <c r="AB142" s="79"/>
      <c r="AC142" s="79" t="b">
        <v>0</v>
      </c>
      <c r="AD142" s="79">
        <v>2</v>
      </c>
      <c r="AE142" s="85" t="s">
        <v>1289</v>
      </c>
      <c r="AF142" s="79" t="b">
        <v>0</v>
      </c>
      <c r="AG142" s="79" t="s">
        <v>1302</v>
      </c>
      <c r="AH142" s="79"/>
      <c r="AI142" s="85" t="s">
        <v>1289</v>
      </c>
      <c r="AJ142" s="79" t="b">
        <v>0</v>
      </c>
      <c r="AK142" s="79">
        <v>0</v>
      </c>
      <c r="AL142" s="85" t="s">
        <v>1289</v>
      </c>
      <c r="AM142" s="79" t="s">
        <v>1319</v>
      </c>
      <c r="AN142" s="79" t="b">
        <v>0</v>
      </c>
      <c r="AO142" s="85" t="s">
        <v>1198</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2</v>
      </c>
      <c r="BC142" s="78" t="str">
        <f>REPLACE(INDEX(GroupVertices[Group],MATCH(Edges24[[#This Row],[Vertex 2]],GroupVertices[Vertex],0)),1,1,"")</f>
        <v>1</v>
      </c>
      <c r="BD142" s="48"/>
      <c r="BE142" s="49"/>
      <c r="BF142" s="48"/>
      <c r="BG142" s="49"/>
      <c r="BH142" s="48"/>
      <c r="BI142" s="49"/>
      <c r="BJ142" s="48"/>
      <c r="BK142" s="49"/>
      <c r="BL142" s="48"/>
    </row>
    <row r="143" spans="1:64" ht="15">
      <c r="A143" s="64" t="s">
        <v>294</v>
      </c>
      <c r="B143" s="64" t="s">
        <v>305</v>
      </c>
      <c r="C143" s="65"/>
      <c r="D143" s="66"/>
      <c r="E143" s="67"/>
      <c r="F143" s="68"/>
      <c r="G143" s="65"/>
      <c r="H143" s="69"/>
      <c r="I143" s="70"/>
      <c r="J143" s="70"/>
      <c r="K143" s="34" t="s">
        <v>65</v>
      </c>
      <c r="L143" s="77">
        <v>357</v>
      </c>
      <c r="M143" s="77"/>
      <c r="N143" s="72"/>
      <c r="O143" s="79" t="s">
        <v>418</v>
      </c>
      <c r="P143" s="81">
        <v>43515.69574074074</v>
      </c>
      <c r="Q143" s="79" t="s">
        <v>535</v>
      </c>
      <c r="R143" s="82" t="s">
        <v>602</v>
      </c>
      <c r="S143" s="79" t="s">
        <v>672</v>
      </c>
      <c r="T143" s="79"/>
      <c r="U143" s="79"/>
      <c r="V143" s="82" t="s">
        <v>818</v>
      </c>
      <c r="W143" s="81">
        <v>43515.69574074074</v>
      </c>
      <c r="X143" s="82" t="s">
        <v>976</v>
      </c>
      <c r="Y143" s="79"/>
      <c r="Z143" s="79"/>
      <c r="AA143" s="85" t="s">
        <v>1199</v>
      </c>
      <c r="AB143" s="79"/>
      <c r="AC143" s="79" t="b">
        <v>0</v>
      </c>
      <c r="AD143" s="79">
        <v>0</v>
      </c>
      <c r="AE143" s="85" t="s">
        <v>1289</v>
      </c>
      <c r="AF143" s="79" t="b">
        <v>0</v>
      </c>
      <c r="AG143" s="79" t="s">
        <v>1302</v>
      </c>
      <c r="AH143" s="79"/>
      <c r="AI143" s="85" t="s">
        <v>1289</v>
      </c>
      <c r="AJ143" s="79" t="b">
        <v>0</v>
      </c>
      <c r="AK143" s="79">
        <v>0</v>
      </c>
      <c r="AL143" s="85" t="s">
        <v>1289</v>
      </c>
      <c r="AM143" s="79" t="s">
        <v>1308</v>
      </c>
      <c r="AN143" s="79" t="b">
        <v>0</v>
      </c>
      <c r="AO143" s="85" t="s">
        <v>1199</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2</v>
      </c>
      <c r="BD143" s="48"/>
      <c r="BE143" s="49"/>
      <c r="BF143" s="48"/>
      <c r="BG143" s="49"/>
      <c r="BH143" s="48"/>
      <c r="BI143" s="49"/>
      <c r="BJ143" s="48"/>
      <c r="BK143" s="49"/>
      <c r="BL143" s="48"/>
    </row>
    <row r="144" spans="1:64" ht="15">
      <c r="A144" s="64" t="s">
        <v>292</v>
      </c>
      <c r="B144" s="64" t="s">
        <v>305</v>
      </c>
      <c r="C144" s="65"/>
      <c r="D144" s="66"/>
      <c r="E144" s="67"/>
      <c r="F144" s="68"/>
      <c r="G144" s="65"/>
      <c r="H144" s="69"/>
      <c r="I144" s="70"/>
      <c r="J144" s="70"/>
      <c r="K144" s="34" t="s">
        <v>66</v>
      </c>
      <c r="L144" s="77">
        <v>358</v>
      </c>
      <c r="M144" s="77"/>
      <c r="N144" s="72"/>
      <c r="O144" s="79" t="s">
        <v>418</v>
      </c>
      <c r="P144" s="81">
        <v>43511.622152777774</v>
      </c>
      <c r="Q144" s="79" t="s">
        <v>536</v>
      </c>
      <c r="R144" s="82" t="s">
        <v>602</v>
      </c>
      <c r="S144" s="79" t="s">
        <v>672</v>
      </c>
      <c r="T144" s="79"/>
      <c r="U144" s="79"/>
      <c r="V144" s="82" t="s">
        <v>816</v>
      </c>
      <c r="W144" s="81">
        <v>43511.622152777774</v>
      </c>
      <c r="X144" s="82" t="s">
        <v>977</v>
      </c>
      <c r="Y144" s="79"/>
      <c r="Z144" s="79"/>
      <c r="AA144" s="85" t="s">
        <v>1200</v>
      </c>
      <c r="AB144" s="79"/>
      <c r="AC144" s="79" t="b">
        <v>0</v>
      </c>
      <c r="AD144" s="79">
        <v>0</v>
      </c>
      <c r="AE144" s="85" t="s">
        <v>1289</v>
      </c>
      <c r="AF144" s="79" t="b">
        <v>0</v>
      </c>
      <c r="AG144" s="79" t="s">
        <v>1302</v>
      </c>
      <c r="AH144" s="79"/>
      <c r="AI144" s="85" t="s">
        <v>1289</v>
      </c>
      <c r="AJ144" s="79" t="b">
        <v>0</v>
      </c>
      <c r="AK144" s="79">
        <v>2</v>
      </c>
      <c r="AL144" s="85" t="s">
        <v>1202</v>
      </c>
      <c r="AM144" s="79" t="s">
        <v>1307</v>
      </c>
      <c r="AN144" s="79" t="b">
        <v>0</v>
      </c>
      <c r="AO144" s="85" t="s">
        <v>1202</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1</v>
      </c>
      <c r="BC144" s="78" t="str">
        <f>REPLACE(INDEX(GroupVertices[Group],MATCH(Edges24[[#This Row],[Vertex 2]],GroupVertices[Vertex],0)),1,1,"")</f>
        <v>2</v>
      </c>
      <c r="BD144" s="48">
        <v>0</v>
      </c>
      <c r="BE144" s="49">
        <v>0</v>
      </c>
      <c r="BF144" s="48">
        <v>0</v>
      </c>
      <c r="BG144" s="49">
        <v>0</v>
      </c>
      <c r="BH144" s="48">
        <v>0</v>
      </c>
      <c r="BI144" s="49">
        <v>0</v>
      </c>
      <c r="BJ144" s="48">
        <v>13</v>
      </c>
      <c r="BK144" s="49">
        <v>100</v>
      </c>
      <c r="BL144" s="48">
        <v>13</v>
      </c>
    </row>
    <row r="145" spans="1:64" ht="15">
      <c r="A145" s="64" t="s">
        <v>292</v>
      </c>
      <c r="B145" s="64" t="s">
        <v>305</v>
      </c>
      <c r="C145" s="65"/>
      <c r="D145" s="66"/>
      <c r="E145" s="67"/>
      <c r="F145" s="68"/>
      <c r="G145" s="65"/>
      <c r="H145" s="69"/>
      <c r="I145" s="70"/>
      <c r="J145" s="70"/>
      <c r="K145" s="34" t="s">
        <v>66</v>
      </c>
      <c r="L145" s="77">
        <v>359</v>
      </c>
      <c r="M145" s="77"/>
      <c r="N145" s="72"/>
      <c r="O145" s="79" t="s">
        <v>418</v>
      </c>
      <c r="P145" s="81">
        <v>43517.5552662037</v>
      </c>
      <c r="Q145" s="79" t="s">
        <v>537</v>
      </c>
      <c r="R145" s="82" t="s">
        <v>602</v>
      </c>
      <c r="S145" s="79" t="s">
        <v>672</v>
      </c>
      <c r="T145" s="79"/>
      <c r="U145" s="79"/>
      <c r="V145" s="82" t="s">
        <v>816</v>
      </c>
      <c r="W145" s="81">
        <v>43517.5552662037</v>
      </c>
      <c r="X145" s="82" t="s">
        <v>978</v>
      </c>
      <c r="Y145" s="79"/>
      <c r="Z145" s="79"/>
      <c r="AA145" s="85" t="s">
        <v>1201</v>
      </c>
      <c r="AB145" s="79"/>
      <c r="AC145" s="79" t="b">
        <v>0</v>
      </c>
      <c r="AD145" s="79">
        <v>0</v>
      </c>
      <c r="AE145" s="85" t="s">
        <v>1289</v>
      </c>
      <c r="AF145" s="79" t="b">
        <v>0</v>
      </c>
      <c r="AG145" s="79" t="s">
        <v>1302</v>
      </c>
      <c r="AH145" s="79"/>
      <c r="AI145" s="85" t="s">
        <v>1289</v>
      </c>
      <c r="AJ145" s="79" t="b">
        <v>0</v>
      </c>
      <c r="AK145" s="79">
        <v>1</v>
      </c>
      <c r="AL145" s="85" t="s">
        <v>1199</v>
      </c>
      <c r="AM145" s="79" t="s">
        <v>1304</v>
      </c>
      <c r="AN145" s="79" t="b">
        <v>0</v>
      </c>
      <c r="AO145" s="85" t="s">
        <v>1199</v>
      </c>
      <c r="AP145" s="79" t="s">
        <v>176</v>
      </c>
      <c r="AQ145" s="79">
        <v>0</v>
      </c>
      <c r="AR145" s="79">
        <v>0</v>
      </c>
      <c r="AS145" s="79"/>
      <c r="AT145" s="79"/>
      <c r="AU145" s="79"/>
      <c r="AV145" s="79"/>
      <c r="AW145" s="79"/>
      <c r="AX145" s="79"/>
      <c r="AY145" s="79"/>
      <c r="AZ145" s="79"/>
      <c r="BA145">
        <v>2</v>
      </c>
      <c r="BB145" s="78" t="str">
        <f>REPLACE(INDEX(GroupVertices[Group],MATCH(Edges24[[#This Row],[Vertex 1]],GroupVertices[Vertex],0)),1,1,"")</f>
        <v>1</v>
      </c>
      <c r="BC145" s="78" t="str">
        <f>REPLACE(INDEX(GroupVertices[Group],MATCH(Edges24[[#This Row],[Vertex 2]],GroupVertices[Vertex],0)),1,1,"")</f>
        <v>2</v>
      </c>
      <c r="BD145" s="48"/>
      <c r="BE145" s="49"/>
      <c r="BF145" s="48"/>
      <c r="BG145" s="49"/>
      <c r="BH145" s="48"/>
      <c r="BI145" s="49"/>
      <c r="BJ145" s="48"/>
      <c r="BK145" s="49"/>
      <c r="BL145" s="48"/>
    </row>
    <row r="146" spans="1:64" ht="15">
      <c r="A146" s="64" t="s">
        <v>303</v>
      </c>
      <c r="B146" s="64" t="s">
        <v>305</v>
      </c>
      <c r="C146" s="65"/>
      <c r="D146" s="66"/>
      <c r="E146" s="67"/>
      <c r="F146" s="68"/>
      <c r="G146" s="65"/>
      <c r="H146" s="69"/>
      <c r="I146" s="70"/>
      <c r="J146" s="70"/>
      <c r="K146" s="34" t="s">
        <v>65</v>
      </c>
      <c r="L146" s="77">
        <v>360</v>
      </c>
      <c r="M146" s="77"/>
      <c r="N146" s="72"/>
      <c r="O146" s="79" t="s">
        <v>418</v>
      </c>
      <c r="P146" s="81">
        <v>43511.14407407407</v>
      </c>
      <c r="Q146" s="79" t="s">
        <v>538</v>
      </c>
      <c r="R146" s="82" t="s">
        <v>602</v>
      </c>
      <c r="S146" s="79" t="s">
        <v>672</v>
      </c>
      <c r="T146" s="79"/>
      <c r="U146" s="79"/>
      <c r="V146" s="82" t="s">
        <v>825</v>
      </c>
      <c r="W146" s="81">
        <v>43511.14407407407</v>
      </c>
      <c r="X146" s="82" t="s">
        <v>979</v>
      </c>
      <c r="Y146" s="79"/>
      <c r="Z146" s="79"/>
      <c r="AA146" s="85" t="s">
        <v>1202</v>
      </c>
      <c r="AB146" s="79"/>
      <c r="AC146" s="79" t="b">
        <v>0</v>
      </c>
      <c r="AD146" s="79">
        <v>0</v>
      </c>
      <c r="AE146" s="85" t="s">
        <v>1289</v>
      </c>
      <c r="AF146" s="79" t="b">
        <v>0</v>
      </c>
      <c r="AG146" s="79" t="s">
        <v>1302</v>
      </c>
      <c r="AH146" s="79"/>
      <c r="AI146" s="85" t="s">
        <v>1289</v>
      </c>
      <c r="AJ146" s="79" t="b">
        <v>0</v>
      </c>
      <c r="AK146" s="79">
        <v>2</v>
      </c>
      <c r="AL146" s="85" t="s">
        <v>1289</v>
      </c>
      <c r="AM146" s="79" t="s">
        <v>1304</v>
      </c>
      <c r="AN146" s="79" t="b">
        <v>0</v>
      </c>
      <c r="AO146" s="85" t="s">
        <v>1202</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2</v>
      </c>
      <c r="BC146" s="78" t="str">
        <f>REPLACE(INDEX(GroupVertices[Group],MATCH(Edges24[[#This Row],[Vertex 2]],GroupVertices[Vertex],0)),1,1,"")</f>
        <v>2</v>
      </c>
      <c r="BD146" s="48">
        <v>0</v>
      </c>
      <c r="BE146" s="49">
        <v>0</v>
      </c>
      <c r="BF146" s="48">
        <v>0</v>
      </c>
      <c r="BG146" s="49">
        <v>0</v>
      </c>
      <c r="BH146" s="48">
        <v>0</v>
      </c>
      <c r="BI146" s="49">
        <v>0</v>
      </c>
      <c r="BJ146" s="48">
        <v>11</v>
      </c>
      <c r="BK146" s="49">
        <v>100</v>
      </c>
      <c r="BL146" s="48">
        <v>11</v>
      </c>
    </row>
    <row r="147" spans="1:64" ht="15">
      <c r="A147" s="64" t="s">
        <v>294</v>
      </c>
      <c r="B147" s="64" t="s">
        <v>412</v>
      </c>
      <c r="C147" s="65"/>
      <c r="D147" s="66"/>
      <c r="E147" s="67"/>
      <c r="F147" s="68"/>
      <c r="G147" s="65"/>
      <c r="H147" s="69"/>
      <c r="I147" s="70"/>
      <c r="J147" s="70"/>
      <c r="K147" s="34" t="s">
        <v>65</v>
      </c>
      <c r="L147" s="77">
        <v>363</v>
      </c>
      <c r="M147" s="77"/>
      <c r="N147" s="72"/>
      <c r="O147" s="79" t="s">
        <v>418</v>
      </c>
      <c r="P147" s="81">
        <v>43529.091458333336</v>
      </c>
      <c r="Q147" s="79" t="s">
        <v>539</v>
      </c>
      <c r="R147" s="82" t="s">
        <v>607</v>
      </c>
      <c r="S147" s="79" t="s">
        <v>675</v>
      </c>
      <c r="T147" s="79"/>
      <c r="U147" s="79"/>
      <c r="V147" s="82" t="s">
        <v>818</v>
      </c>
      <c r="W147" s="81">
        <v>43529.091458333336</v>
      </c>
      <c r="X147" s="82" t="s">
        <v>980</v>
      </c>
      <c r="Y147" s="79"/>
      <c r="Z147" s="79"/>
      <c r="AA147" s="85" t="s">
        <v>1203</v>
      </c>
      <c r="AB147" s="79"/>
      <c r="AC147" s="79" t="b">
        <v>0</v>
      </c>
      <c r="AD147" s="79">
        <v>0</v>
      </c>
      <c r="AE147" s="85" t="s">
        <v>1289</v>
      </c>
      <c r="AF147" s="79" t="b">
        <v>0</v>
      </c>
      <c r="AG147" s="79" t="s">
        <v>1302</v>
      </c>
      <c r="AH147" s="79"/>
      <c r="AI147" s="85" t="s">
        <v>1289</v>
      </c>
      <c r="AJ147" s="79" t="b">
        <v>0</v>
      </c>
      <c r="AK147" s="79">
        <v>2</v>
      </c>
      <c r="AL147" s="85" t="s">
        <v>1205</v>
      </c>
      <c r="AM147" s="79" t="s">
        <v>1304</v>
      </c>
      <c r="AN147" s="79" t="b">
        <v>0</v>
      </c>
      <c r="AO147" s="85" t="s">
        <v>1205</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v>2</v>
      </c>
      <c r="BE147" s="49">
        <v>14.285714285714286</v>
      </c>
      <c r="BF147" s="48">
        <v>0</v>
      </c>
      <c r="BG147" s="49">
        <v>0</v>
      </c>
      <c r="BH147" s="48">
        <v>0</v>
      </c>
      <c r="BI147" s="49">
        <v>0</v>
      </c>
      <c r="BJ147" s="48">
        <v>12</v>
      </c>
      <c r="BK147" s="49">
        <v>85.71428571428571</v>
      </c>
      <c r="BL147" s="48">
        <v>14</v>
      </c>
    </row>
    <row r="148" spans="1:64" ht="15">
      <c r="A148" s="64" t="s">
        <v>292</v>
      </c>
      <c r="B148" s="64" t="s">
        <v>412</v>
      </c>
      <c r="C148" s="65"/>
      <c r="D148" s="66"/>
      <c r="E148" s="67"/>
      <c r="F148" s="68"/>
      <c r="G148" s="65"/>
      <c r="H148" s="69"/>
      <c r="I148" s="70"/>
      <c r="J148" s="70"/>
      <c r="K148" s="34" t="s">
        <v>65</v>
      </c>
      <c r="L148" s="77">
        <v>364</v>
      </c>
      <c r="M148" s="77"/>
      <c r="N148" s="72"/>
      <c r="O148" s="79" t="s">
        <v>418</v>
      </c>
      <c r="P148" s="81">
        <v>43529.63045138889</v>
      </c>
      <c r="Q148" s="79" t="s">
        <v>539</v>
      </c>
      <c r="R148" s="82" t="s">
        <v>607</v>
      </c>
      <c r="S148" s="79" t="s">
        <v>675</v>
      </c>
      <c r="T148" s="79"/>
      <c r="U148" s="79"/>
      <c r="V148" s="82" t="s">
        <v>816</v>
      </c>
      <c r="W148" s="81">
        <v>43529.63045138889</v>
      </c>
      <c r="X148" s="82" t="s">
        <v>981</v>
      </c>
      <c r="Y148" s="79"/>
      <c r="Z148" s="79"/>
      <c r="AA148" s="85" t="s">
        <v>1204</v>
      </c>
      <c r="AB148" s="79"/>
      <c r="AC148" s="79" t="b">
        <v>0</v>
      </c>
      <c r="AD148" s="79">
        <v>0</v>
      </c>
      <c r="AE148" s="85" t="s">
        <v>1289</v>
      </c>
      <c r="AF148" s="79" t="b">
        <v>0</v>
      </c>
      <c r="AG148" s="79" t="s">
        <v>1302</v>
      </c>
      <c r="AH148" s="79"/>
      <c r="AI148" s="85" t="s">
        <v>1289</v>
      </c>
      <c r="AJ148" s="79" t="b">
        <v>0</v>
      </c>
      <c r="AK148" s="79">
        <v>2</v>
      </c>
      <c r="AL148" s="85" t="s">
        <v>1205</v>
      </c>
      <c r="AM148" s="79" t="s">
        <v>1307</v>
      </c>
      <c r="AN148" s="79" t="b">
        <v>0</v>
      </c>
      <c r="AO148" s="85" t="s">
        <v>1205</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1</v>
      </c>
      <c r="BD148" s="48">
        <v>2</v>
      </c>
      <c r="BE148" s="49">
        <v>14.285714285714286</v>
      </c>
      <c r="BF148" s="48">
        <v>0</v>
      </c>
      <c r="BG148" s="49">
        <v>0</v>
      </c>
      <c r="BH148" s="48">
        <v>0</v>
      </c>
      <c r="BI148" s="49">
        <v>0</v>
      </c>
      <c r="BJ148" s="48">
        <v>12</v>
      </c>
      <c r="BK148" s="49">
        <v>85.71428571428571</v>
      </c>
      <c r="BL148" s="48">
        <v>14</v>
      </c>
    </row>
    <row r="149" spans="1:64" ht="15">
      <c r="A149" s="64" t="s">
        <v>303</v>
      </c>
      <c r="B149" s="64" t="s">
        <v>412</v>
      </c>
      <c r="C149" s="65"/>
      <c r="D149" s="66"/>
      <c r="E149" s="67"/>
      <c r="F149" s="68"/>
      <c r="G149" s="65"/>
      <c r="H149" s="69"/>
      <c r="I149" s="70"/>
      <c r="J149" s="70"/>
      <c r="K149" s="34" t="s">
        <v>65</v>
      </c>
      <c r="L149" s="77">
        <v>365</v>
      </c>
      <c r="M149" s="77"/>
      <c r="N149" s="72"/>
      <c r="O149" s="79" t="s">
        <v>418</v>
      </c>
      <c r="P149" s="81">
        <v>43529.09064814815</v>
      </c>
      <c r="Q149" s="79" t="s">
        <v>540</v>
      </c>
      <c r="R149" s="82" t="s">
        <v>607</v>
      </c>
      <c r="S149" s="79" t="s">
        <v>675</v>
      </c>
      <c r="T149" s="79"/>
      <c r="U149" s="79"/>
      <c r="V149" s="82" t="s">
        <v>825</v>
      </c>
      <c r="W149" s="81">
        <v>43529.09064814815</v>
      </c>
      <c r="X149" s="82" t="s">
        <v>982</v>
      </c>
      <c r="Y149" s="79"/>
      <c r="Z149" s="79"/>
      <c r="AA149" s="85" t="s">
        <v>1205</v>
      </c>
      <c r="AB149" s="79"/>
      <c r="AC149" s="79" t="b">
        <v>0</v>
      </c>
      <c r="AD149" s="79">
        <v>3</v>
      </c>
      <c r="AE149" s="85" t="s">
        <v>1289</v>
      </c>
      <c r="AF149" s="79" t="b">
        <v>0</v>
      </c>
      <c r="AG149" s="79" t="s">
        <v>1302</v>
      </c>
      <c r="AH149" s="79"/>
      <c r="AI149" s="85" t="s">
        <v>1289</v>
      </c>
      <c r="AJ149" s="79" t="b">
        <v>0</v>
      </c>
      <c r="AK149" s="79">
        <v>2</v>
      </c>
      <c r="AL149" s="85" t="s">
        <v>1289</v>
      </c>
      <c r="AM149" s="79" t="s">
        <v>1304</v>
      </c>
      <c r="AN149" s="79" t="b">
        <v>0</v>
      </c>
      <c r="AO149" s="85" t="s">
        <v>1205</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2</v>
      </c>
      <c r="BC149" s="78" t="str">
        <f>REPLACE(INDEX(GroupVertices[Group],MATCH(Edges24[[#This Row],[Vertex 2]],GroupVertices[Vertex],0)),1,1,"")</f>
        <v>1</v>
      </c>
      <c r="BD149" s="48">
        <v>2</v>
      </c>
      <c r="BE149" s="49">
        <v>16.666666666666668</v>
      </c>
      <c r="BF149" s="48">
        <v>0</v>
      </c>
      <c r="BG149" s="49">
        <v>0</v>
      </c>
      <c r="BH149" s="48">
        <v>0</v>
      </c>
      <c r="BI149" s="49">
        <v>0</v>
      </c>
      <c r="BJ149" s="48">
        <v>10</v>
      </c>
      <c r="BK149" s="49">
        <v>83.33333333333333</v>
      </c>
      <c r="BL149" s="48">
        <v>12</v>
      </c>
    </row>
    <row r="150" spans="1:64" ht="15">
      <c r="A150" s="64" t="s">
        <v>303</v>
      </c>
      <c r="B150" s="64" t="s">
        <v>317</v>
      </c>
      <c r="C150" s="65"/>
      <c r="D150" s="66"/>
      <c r="E150" s="67"/>
      <c r="F150" s="68"/>
      <c r="G150" s="65"/>
      <c r="H150" s="69"/>
      <c r="I150" s="70"/>
      <c r="J150" s="70"/>
      <c r="K150" s="34" t="s">
        <v>65</v>
      </c>
      <c r="L150" s="77">
        <v>366</v>
      </c>
      <c r="M150" s="77"/>
      <c r="N150" s="72"/>
      <c r="O150" s="79" t="s">
        <v>418</v>
      </c>
      <c r="P150" s="81">
        <v>43535.77976851852</v>
      </c>
      <c r="Q150" s="79" t="s">
        <v>541</v>
      </c>
      <c r="R150" s="79"/>
      <c r="S150" s="79"/>
      <c r="T150" s="79"/>
      <c r="U150" s="82" t="s">
        <v>742</v>
      </c>
      <c r="V150" s="82" t="s">
        <v>742</v>
      </c>
      <c r="W150" s="81">
        <v>43535.77976851852</v>
      </c>
      <c r="X150" s="82" t="s">
        <v>983</v>
      </c>
      <c r="Y150" s="79"/>
      <c r="Z150" s="79"/>
      <c r="AA150" s="85" t="s">
        <v>1206</v>
      </c>
      <c r="AB150" s="79"/>
      <c r="AC150" s="79" t="b">
        <v>0</v>
      </c>
      <c r="AD150" s="79">
        <v>3</v>
      </c>
      <c r="AE150" s="85" t="s">
        <v>1289</v>
      </c>
      <c r="AF150" s="79" t="b">
        <v>0</v>
      </c>
      <c r="AG150" s="79" t="s">
        <v>1302</v>
      </c>
      <c r="AH150" s="79"/>
      <c r="AI150" s="85" t="s">
        <v>1289</v>
      </c>
      <c r="AJ150" s="79" t="b">
        <v>0</v>
      </c>
      <c r="AK150" s="79">
        <v>0</v>
      </c>
      <c r="AL150" s="85" t="s">
        <v>1289</v>
      </c>
      <c r="AM150" s="79" t="s">
        <v>1304</v>
      </c>
      <c r="AN150" s="79" t="b">
        <v>0</v>
      </c>
      <c r="AO150" s="85" t="s">
        <v>1206</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2</v>
      </c>
      <c r="BC150" s="78" t="str">
        <f>REPLACE(INDEX(GroupVertices[Group],MATCH(Edges24[[#This Row],[Vertex 2]],GroupVertices[Vertex],0)),1,1,"")</f>
        <v>7</v>
      </c>
      <c r="BD150" s="48"/>
      <c r="BE150" s="49"/>
      <c r="BF150" s="48"/>
      <c r="BG150" s="49"/>
      <c r="BH150" s="48"/>
      <c r="BI150" s="49"/>
      <c r="BJ150" s="48"/>
      <c r="BK150" s="49"/>
      <c r="BL150" s="48"/>
    </row>
    <row r="151" spans="1:64" ht="15">
      <c r="A151" s="64" t="s">
        <v>303</v>
      </c>
      <c r="B151" s="64" t="s">
        <v>355</v>
      </c>
      <c r="C151" s="65"/>
      <c r="D151" s="66"/>
      <c r="E151" s="67"/>
      <c r="F151" s="68"/>
      <c r="G151" s="65"/>
      <c r="H151" s="69"/>
      <c r="I151" s="70"/>
      <c r="J151" s="70"/>
      <c r="K151" s="34" t="s">
        <v>65</v>
      </c>
      <c r="L151" s="77">
        <v>369</v>
      </c>
      <c r="M151" s="77"/>
      <c r="N151" s="72"/>
      <c r="O151" s="79" t="s">
        <v>418</v>
      </c>
      <c r="P151" s="81">
        <v>43536.050150462965</v>
      </c>
      <c r="Q151" s="79" t="s">
        <v>542</v>
      </c>
      <c r="R151" s="82" t="s">
        <v>651</v>
      </c>
      <c r="S151" s="79" t="s">
        <v>691</v>
      </c>
      <c r="T151" s="79"/>
      <c r="U151" s="79"/>
      <c r="V151" s="82" t="s">
        <v>825</v>
      </c>
      <c r="W151" s="81">
        <v>43536.050150462965</v>
      </c>
      <c r="X151" s="82" t="s">
        <v>984</v>
      </c>
      <c r="Y151" s="79"/>
      <c r="Z151" s="79"/>
      <c r="AA151" s="85" t="s">
        <v>1207</v>
      </c>
      <c r="AB151" s="79"/>
      <c r="AC151" s="79" t="b">
        <v>0</v>
      </c>
      <c r="AD151" s="79">
        <v>0</v>
      </c>
      <c r="AE151" s="85" t="s">
        <v>1289</v>
      </c>
      <c r="AF151" s="79" t="b">
        <v>0</v>
      </c>
      <c r="AG151" s="79" t="s">
        <v>1302</v>
      </c>
      <c r="AH151" s="79"/>
      <c r="AI151" s="85" t="s">
        <v>1289</v>
      </c>
      <c r="AJ151" s="79" t="b">
        <v>0</v>
      </c>
      <c r="AK151" s="79">
        <v>0</v>
      </c>
      <c r="AL151" s="85" t="s">
        <v>1289</v>
      </c>
      <c r="AM151" s="79" t="s">
        <v>1307</v>
      </c>
      <c r="AN151" s="79" t="b">
        <v>0</v>
      </c>
      <c r="AO151" s="85" t="s">
        <v>1207</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2</v>
      </c>
      <c r="BC151" s="78" t="str">
        <f>REPLACE(INDEX(GroupVertices[Group],MATCH(Edges24[[#This Row],[Vertex 2]],GroupVertices[Vertex],0)),1,1,"")</f>
        <v>1</v>
      </c>
      <c r="BD151" s="48">
        <v>0</v>
      </c>
      <c r="BE151" s="49">
        <v>0</v>
      </c>
      <c r="BF151" s="48">
        <v>0</v>
      </c>
      <c r="BG151" s="49">
        <v>0</v>
      </c>
      <c r="BH151" s="48">
        <v>0</v>
      </c>
      <c r="BI151" s="49">
        <v>0</v>
      </c>
      <c r="BJ151" s="48">
        <v>17</v>
      </c>
      <c r="BK151" s="49">
        <v>100</v>
      </c>
      <c r="BL151" s="48">
        <v>17</v>
      </c>
    </row>
    <row r="152" spans="1:64" ht="15">
      <c r="A152" s="64" t="s">
        <v>306</v>
      </c>
      <c r="B152" s="64" t="s">
        <v>345</v>
      </c>
      <c r="C152" s="65"/>
      <c r="D152" s="66"/>
      <c r="E152" s="67"/>
      <c r="F152" s="68"/>
      <c r="G152" s="65"/>
      <c r="H152" s="69"/>
      <c r="I152" s="70"/>
      <c r="J152" s="70"/>
      <c r="K152" s="34" t="s">
        <v>65</v>
      </c>
      <c r="L152" s="77">
        <v>370</v>
      </c>
      <c r="M152" s="77"/>
      <c r="N152" s="72"/>
      <c r="O152" s="79" t="s">
        <v>418</v>
      </c>
      <c r="P152" s="81">
        <v>43536.815416666665</v>
      </c>
      <c r="Q152" s="79" t="s">
        <v>448</v>
      </c>
      <c r="R152" s="79"/>
      <c r="S152" s="79"/>
      <c r="T152" s="79"/>
      <c r="U152" s="79"/>
      <c r="V152" s="82" t="s">
        <v>828</v>
      </c>
      <c r="W152" s="81">
        <v>43536.815416666665</v>
      </c>
      <c r="X152" s="82" t="s">
        <v>985</v>
      </c>
      <c r="Y152" s="79"/>
      <c r="Z152" s="79"/>
      <c r="AA152" s="85" t="s">
        <v>1208</v>
      </c>
      <c r="AB152" s="79"/>
      <c r="AC152" s="79" t="b">
        <v>0</v>
      </c>
      <c r="AD152" s="79">
        <v>0</v>
      </c>
      <c r="AE152" s="85" t="s">
        <v>1289</v>
      </c>
      <c r="AF152" s="79" t="b">
        <v>1</v>
      </c>
      <c r="AG152" s="79" t="s">
        <v>1302</v>
      </c>
      <c r="AH152" s="79"/>
      <c r="AI152" s="85" t="s">
        <v>1154</v>
      </c>
      <c r="AJ152" s="79" t="b">
        <v>0</v>
      </c>
      <c r="AK152" s="79">
        <v>5</v>
      </c>
      <c r="AL152" s="85" t="s">
        <v>1096</v>
      </c>
      <c r="AM152" s="79" t="s">
        <v>1307</v>
      </c>
      <c r="AN152" s="79" t="b">
        <v>0</v>
      </c>
      <c r="AO152" s="85" t="s">
        <v>1096</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5</v>
      </c>
      <c r="BC152" s="78" t="str">
        <f>REPLACE(INDEX(GroupVertices[Group],MATCH(Edges24[[#This Row],[Vertex 2]],GroupVertices[Vertex],0)),1,1,"")</f>
        <v>5</v>
      </c>
      <c r="BD152" s="48"/>
      <c r="BE152" s="49"/>
      <c r="BF152" s="48"/>
      <c r="BG152" s="49"/>
      <c r="BH152" s="48"/>
      <c r="BI152" s="49"/>
      <c r="BJ152" s="48"/>
      <c r="BK152" s="49"/>
      <c r="BL152" s="48"/>
    </row>
    <row r="153" spans="1:64" ht="15">
      <c r="A153" s="64" t="s">
        <v>307</v>
      </c>
      <c r="B153" s="64" t="s">
        <v>345</v>
      </c>
      <c r="C153" s="65"/>
      <c r="D153" s="66"/>
      <c r="E153" s="67"/>
      <c r="F153" s="68"/>
      <c r="G153" s="65"/>
      <c r="H153" s="69"/>
      <c r="I153" s="70"/>
      <c r="J153" s="70"/>
      <c r="K153" s="34" t="s">
        <v>65</v>
      </c>
      <c r="L153" s="77">
        <v>371</v>
      </c>
      <c r="M153" s="77"/>
      <c r="N153" s="72"/>
      <c r="O153" s="79" t="s">
        <v>418</v>
      </c>
      <c r="P153" s="81">
        <v>43537.63055555556</v>
      </c>
      <c r="Q153" s="79" t="s">
        <v>448</v>
      </c>
      <c r="R153" s="79"/>
      <c r="S153" s="79"/>
      <c r="T153" s="79"/>
      <c r="U153" s="79"/>
      <c r="V153" s="82" t="s">
        <v>829</v>
      </c>
      <c r="W153" s="81">
        <v>43537.63055555556</v>
      </c>
      <c r="X153" s="82" t="s">
        <v>986</v>
      </c>
      <c r="Y153" s="79"/>
      <c r="Z153" s="79"/>
      <c r="AA153" s="85" t="s">
        <v>1209</v>
      </c>
      <c r="AB153" s="79"/>
      <c r="AC153" s="79" t="b">
        <v>0</v>
      </c>
      <c r="AD153" s="79">
        <v>0</v>
      </c>
      <c r="AE153" s="85" t="s">
        <v>1289</v>
      </c>
      <c r="AF153" s="79" t="b">
        <v>1</v>
      </c>
      <c r="AG153" s="79" t="s">
        <v>1302</v>
      </c>
      <c r="AH153" s="79"/>
      <c r="AI153" s="85" t="s">
        <v>1154</v>
      </c>
      <c r="AJ153" s="79" t="b">
        <v>0</v>
      </c>
      <c r="AK153" s="79">
        <v>5</v>
      </c>
      <c r="AL153" s="85" t="s">
        <v>1096</v>
      </c>
      <c r="AM153" s="79" t="s">
        <v>1307</v>
      </c>
      <c r="AN153" s="79" t="b">
        <v>0</v>
      </c>
      <c r="AO153" s="85" t="s">
        <v>1096</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5</v>
      </c>
      <c r="BC153" s="78" t="str">
        <f>REPLACE(INDEX(GroupVertices[Group],MATCH(Edges24[[#This Row],[Vertex 2]],GroupVertices[Vertex],0)),1,1,"")</f>
        <v>5</v>
      </c>
      <c r="BD153" s="48"/>
      <c r="BE153" s="49"/>
      <c r="BF153" s="48"/>
      <c r="BG153" s="49"/>
      <c r="BH153" s="48"/>
      <c r="BI153" s="49"/>
      <c r="BJ153" s="48"/>
      <c r="BK153" s="49"/>
      <c r="BL153" s="48"/>
    </row>
    <row r="154" spans="1:64" ht="15">
      <c r="A154" s="64" t="s">
        <v>303</v>
      </c>
      <c r="B154" s="64" t="s">
        <v>345</v>
      </c>
      <c r="C154" s="65"/>
      <c r="D154" s="66"/>
      <c r="E154" s="67"/>
      <c r="F154" s="68"/>
      <c r="G154" s="65"/>
      <c r="H154" s="69"/>
      <c r="I154" s="70"/>
      <c r="J154" s="70"/>
      <c r="K154" s="34" t="s">
        <v>65</v>
      </c>
      <c r="L154" s="77">
        <v>372</v>
      </c>
      <c r="M154" s="77"/>
      <c r="N154" s="72"/>
      <c r="O154" s="79" t="s">
        <v>418</v>
      </c>
      <c r="P154" s="81">
        <v>43536.831087962964</v>
      </c>
      <c r="Q154" s="79" t="s">
        <v>448</v>
      </c>
      <c r="R154" s="79"/>
      <c r="S154" s="79"/>
      <c r="T154" s="79"/>
      <c r="U154" s="79"/>
      <c r="V154" s="82" t="s">
        <v>825</v>
      </c>
      <c r="W154" s="81">
        <v>43536.831087962964</v>
      </c>
      <c r="X154" s="82" t="s">
        <v>987</v>
      </c>
      <c r="Y154" s="79"/>
      <c r="Z154" s="79"/>
      <c r="AA154" s="85" t="s">
        <v>1210</v>
      </c>
      <c r="AB154" s="79"/>
      <c r="AC154" s="79" t="b">
        <v>0</v>
      </c>
      <c r="AD154" s="79">
        <v>0</v>
      </c>
      <c r="AE154" s="85" t="s">
        <v>1289</v>
      </c>
      <c r="AF154" s="79" t="b">
        <v>1</v>
      </c>
      <c r="AG154" s="79" t="s">
        <v>1302</v>
      </c>
      <c r="AH154" s="79"/>
      <c r="AI154" s="85" t="s">
        <v>1154</v>
      </c>
      <c r="AJ154" s="79" t="b">
        <v>0</v>
      </c>
      <c r="AK154" s="79">
        <v>5</v>
      </c>
      <c r="AL154" s="85" t="s">
        <v>1096</v>
      </c>
      <c r="AM154" s="79" t="s">
        <v>1304</v>
      </c>
      <c r="AN154" s="79" t="b">
        <v>0</v>
      </c>
      <c r="AO154" s="85" t="s">
        <v>1096</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2</v>
      </c>
      <c r="BC154" s="78" t="str">
        <f>REPLACE(INDEX(GroupVertices[Group],MATCH(Edges24[[#This Row],[Vertex 2]],GroupVertices[Vertex],0)),1,1,"")</f>
        <v>5</v>
      </c>
      <c r="BD154" s="48"/>
      <c r="BE154" s="49"/>
      <c r="BF154" s="48"/>
      <c r="BG154" s="49"/>
      <c r="BH154" s="48"/>
      <c r="BI154" s="49"/>
      <c r="BJ154" s="48"/>
      <c r="BK154" s="49"/>
      <c r="BL154" s="48"/>
    </row>
    <row r="155" spans="1:64" ht="15">
      <c r="A155" s="64" t="s">
        <v>303</v>
      </c>
      <c r="B155" s="64" t="s">
        <v>288</v>
      </c>
      <c r="C155" s="65"/>
      <c r="D155" s="66"/>
      <c r="E155" s="67"/>
      <c r="F155" s="68"/>
      <c r="G155" s="65"/>
      <c r="H155" s="69"/>
      <c r="I155" s="70"/>
      <c r="J155" s="70"/>
      <c r="K155" s="34" t="s">
        <v>65</v>
      </c>
      <c r="L155" s="77">
        <v>420</v>
      </c>
      <c r="M155" s="77"/>
      <c r="N155" s="72"/>
      <c r="O155" s="79" t="s">
        <v>418</v>
      </c>
      <c r="P155" s="81">
        <v>43565.10261574074</v>
      </c>
      <c r="Q155" s="79" t="s">
        <v>543</v>
      </c>
      <c r="R155" s="82" t="s">
        <v>652</v>
      </c>
      <c r="S155" s="79" t="s">
        <v>671</v>
      </c>
      <c r="T155" s="79" t="s">
        <v>721</v>
      </c>
      <c r="U155" s="79"/>
      <c r="V155" s="82" t="s">
        <v>825</v>
      </c>
      <c r="W155" s="81">
        <v>43565.10261574074</v>
      </c>
      <c r="X155" s="82" t="s">
        <v>988</v>
      </c>
      <c r="Y155" s="79"/>
      <c r="Z155" s="79"/>
      <c r="AA155" s="85" t="s">
        <v>1211</v>
      </c>
      <c r="AB155" s="79"/>
      <c r="AC155" s="79" t="b">
        <v>0</v>
      </c>
      <c r="AD155" s="79">
        <v>2</v>
      </c>
      <c r="AE155" s="85" t="s">
        <v>1289</v>
      </c>
      <c r="AF155" s="79" t="b">
        <v>0</v>
      </c>
      <c r="AG155" s="79" t="s">
        <v>1302</v>
      </c>
      <c r="AH155" s="79"/>
      <c r="AI155" s="85" t="s">
        <v>1289</v>
      </c>
      <c r="AJ155" s="79" t="b">
        <v>0</v>
      </c>
      <c r="AK155" s="79">
        <v>1</v>
      </c>
      <c r="AL155" s="85" t="s">
        <v>1289</v>
      </c>
      <c r="AM155" s="79" t="s">
        <v>1307</v>
      </c>
      <c r="AN155" s="79" t="b">
        <v>0</v>
      </c>
      <c r="AO155" s="85" t="s">
        <v>1211</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2</v>
      </c>
      <c r="BC155" s="78" t="str">
        <f>REPLACE(INDEX(GroupVertices[Group],MATCH(Edges24[[#This Row],[Vertex 2]],GroupVertices[Vertex],0)),1,1,"")</f>
        <v>2</v>
      </c>
      <c r="BD155" s="48"/>
      <c r="BE155" s="49"/>
      <c r="BF155" s="48"/>
      <c r="BG155" s="49"/>
      <c r="BH155" s="48"/>
      <c r="BI155" s="49"/>
      <c r="BJ155" s="48"/>
      <c r="BK155" s="49"/>
      <c r="BL155" s="48"/>
    </row>
    <row r="156" spans="1:64" ht="15">
      <c r="A156" s="64" t="s">
        <v>294</v>
      </c>
      <c r="B156" s="64" t="s">
        <v>393</v>
      </c>
      <c r="C156" s="65"/>
      <c r="D156" s="66"/>
      <c r="E156" s="67"/>
      <c r="F156" s="68"/>
      <c r="G156" s="65"/>
      <c r="H156" s="69"/>
      <c r="I156" s="70"/>
      <c r="J156" s="70"/>
      <c r="K156" s="34" t="s">
        <v>65</v>
      </c>
      <c r="L156" s="77">
        <v>422</v>
      </c>
      <c r="M156" s="77"/>
      <c r="N156" s="72"/>
      <c r="O156" s="79" t="s">
        <v>418</v>
      </c>
      <c r="P156" s="81">
        <v>43572.67167824074</v>
      </c>
      <c r="Q156" s="79" t="s">
        <v>544</v>
      </c>
      <c r="R156" s="82" t="s">
        <v>637</v>
      </c>
      <c r="S156" s="79" t="s">
        <v>692</v>
      </c>
      <c r="T156" s="79"/>
      <c r="U156" s="79"/>
      <c r="V156" s="82" t="s">
        <v>818</v>
      </c>
      <c r="W156" s="81">
        <v>43572.67167824074</v>
      </c>
      <c r="X156" s="82" t="s">
        <v>989</v>
      </c>
      <c r="Y156" s="79"/>
      <c r="Z156" s="79"/>
      <c r="AA156" s="85" t="s">
        <v>1212</v>
      </c>
      <c r="AB156" s="79"/>
      <c r="AC156" s="79" t="b">
        <v>0</v>
      </c>
      <c r="AD156" s="79">
        <v>1</v>
      </c>
      <c r="AE156" s="85" t="s">
        <v>1289</v>
      </c>
      <c r="AF156" s="79" t="b">
        <v>0</v>
      </c>
      <c r="AG156" s="79" t="s">
        <v>1302</v>
      </c>
      <c r="AH156" s="79"/>
      <c r="AI156" s="85" t="s">
        <v>1289</v>
      </c>
      <c r="AJ156" s="79" t="b">
        <v>0</v>
      </c>
      <c r="AK156" s="79">
        <v>1</v>
      </c>
      <c r="AL156" s="85" t="s">
        <v>1289</v>
      </c>
      <c r="AM156" s="79" t="s">
        <v>1307</v>
      </c>
      <c r="AN156" s="79" t="b">
        <v>0</v>
      </c>
      <c r="AO156" s="85" t="s">
        <v>1212</v>
      </c>
      <c r="AP156" s="79" t="s">
        <v>176</v>
      </c>
      <c r="AQ156" s="79">
        <v>0</v>
      </c>
      <c r="AR156" s="79">
        <v>0</v>
      </c>
      <c r="AS156" s="79"/>
      <c r="AT156" s="79"/>
      <c r="AU156" s="79"/>
      <c r="AV156" s="79"/>
      <c r="AW156" s="79"/>
      <c r="AX156" s="79"/>
      <c r="AY156" s="79"/>
      <c r="AZ156" s="79"/>
      <c r="BA156">
        <v>2</v>
      </c>
      <c r="BB156" s="78" t="str">
        <f>REPLACE(INDEX(GroupVertices[Group],MATCH(Edges24[[#This Row],[Vertex 1]],GroupVertices[Vertex],0)),1,1,"")</f>
        <v>1</v>
      </c>
      <c r="BC156" s="78" t="str">
        <f>REPLACE(INDEX(GroupVertices[Group],MATCH(Edges24[[#This Row],[Vertex 2]],GroupVertices[Vertex],0)),1,1,"")</f>
        <v>1</v>
      </c>
      <c r="BD156" s="48"/>
      <c r="BE156" s="49"/>
      <c r="BF156" s="48"/>
      <c r="BG156" s="49"/>
      <c r="BH156" s="48"/>
      <c r="BI156" s="49"/>
      <c r="BJ156" s="48"/>
      <c r="BK156" s="49"/>
      <c r="BL156" s="48"/>
    </row>
    <row r="157" spans="1:64" ht="15">
      <c r="A157" s="64" t="s">
        <v>292</v>
      </c>
      <c r="B157" s="64" t="s">
        <v>393</v>
      </c>
      <c r="C157" s="65"/>
      <c r="D157" s="66"/>
      <c r="E157" s="67"/>
      <c r="F157" s="68"/>
      <c r="G157" s="65"/>
      <c r="H157" s="69"/>
      <c r="I157" s="70"/>
      <c r="J157" s="70"/>
      <c r="K157" s="34" t="s">
        <v>65</v>
      </c>
      <c r="L157" s="77">
        <v>425</v>
      </c>
      <c r="M157" s="77"/>
      <c r="N157" s="72"/>
      <c r="O157" s="79" t="s">
        <v>418</v>
      </c>
      <c r="P157" s="81">
        <v>43572.823275462964</v>
      </c>
      <c r="Q157" s="79" t="s">
        <v>488</v>
      </c>
      <c r="R157" s="79"/>
      <c r="S157" s="79"/>
      <c r="T157" s="79"/>
      <c r="U157" s="79"/>
      <c r="V157" s="82" t="s">
        <v>816</v>
      </c>
      <c r="W157" s="81">
        <v>43572.823275462964</v>
      </c>
      <c r="X157" s="82" t="s">
        <v>990</v>
      </c>
      <c r="Y157" s="79"/>
      <c r="Z157" s="79"/>
      <c r="AA157" s="85" t="s">
        <v>1213</v>
      </c>
      <c r="AB157" s="79"/>
      <c r="AC157" s="79" t="b">
        <v>0</v>
      </c>
      <c r="AD157" s="79">
        <v>0</v>
      </c>
      <c r="AE157" s="85" t="s">
        <v>1289</v>
      </c>
      <c r="AF157" s="79" t="b">
        <v>0</v>
      </c>
      <c r="AG157" s="79" t="s">
        <v>1302</v>
      </c>
      <c r="AH157" s="79"/>
      <c r="AI157" s="85" t="s">
        <v>1289</v>
      </c>
      <c r="AJ157" s="79" t="b">
        <v>0</v>
      </c>
      <c r="AK157" s="79">
        <v>1</v>
      </c>
      <c r="AL157" s="85" t="s">
        <v>1212</v>
      </c>
      <c r="AM157" s="79" t="s">
        <v>1307</v>
      </c>
      <c r="AN157" s="79" t="b">
        <v>0</v>
      </c>
      <c r="AO157" s="85" t="s">
        <v>1212</v>
      </c>
      <c r="AP157" s="79" t="s">
        <v>176</v>
      </c>
      <c r="AQ157" s="79">
        <v>0</v>
      </c>
      <c r="AR157" s="79">
        <v>0</v>
      </c>
      <c r="AS157" s="79"/>
      <c r="AT157" s="79"/>
      <c r="AU157" s="79"/>
      <c r="AV157" s="79"/>
      <c r="AW157" s="79"/>
      <c r="AX157" s="79"/>
      <c r="AY157" s="79"/>
      <c r="AZ157" s="79"/>
      <c r="BA157">
        <v>3</v>
      </c>
      <c r="BB157" s="78" t="str">
        <f>REPLACE(INDEX(GroupVertices[Group],MATCH(Edges24[[#This Row],[Vertex 1]],GroupVertices[Vertex],0)),1,1,"")</f>
        <v>1</v>
      </c>
      <c r="BC157" s="78" t="str">
        <f>REPLACE(INDEX(GroupVertices[Group],MATCH(Edges24[[#This Row],[Vertex 2]],GroupVertices[Vertex],0)),1,1,"")</f>
        <v>1</v>
      </c>
      <c r="BD157" s="48"/>
      <c r="BE157" s="49"/>
      <c r="BF157" s="48"/>
      <c r="BG157" s="49"/>
      <c r="BH157" s="48"/>
      <c r="BI157" s="49"/>
      <c r="BJ157" s="48"/>
      <c r="BK157" s="49"/>
      <c r="BL157" s="48"/>
    </row>
    <row r="158" spans="1:64" ht="15">
      <c r="A158" s="64" t="s">
        <v>303</v>
      </c>
      <c r="B158" s="64" t="s">
        <v>393</v>
      </c>
      <c r="C158" s="65"/>
      <c r="D158" s="66"/>
      <c r="E158" s="67"/>
      <c r="F158" s="68"/>
      <c r="G158" s="65"/>
      <c r="H158" s="69"/>
      <c r="I158" s="70"/>
      <c r="J158" s="70"/>
      <c r="K158" s="34" t="s">
        <v>65</v>
      </c>
      <c r="L158" s="77">
        <v>426</v>
      </c>
      <c r="M158" s="77"/>
      <c r="N158" s="72"/>
      <c r="O158" s="79" t="s">
        <v>418</v>
      </c>
      <c r="P158" s="81">
        <v>43572.88018518518</v>
      </c>
      <c r="Q158" s="79" t="s">
        <v>488</v>
      </c>
      <c r="R158" s="79"/>
      <c r="S158" s="79"/>
      <c r="T158" s="79"/>
      <c r="U158" s="79"/>
      <c r="V158" s="82" t="s">
        <v>825</v>
      </c>
      <c r="W158" s="81">
        <v>43572.88018518518</v>
      </c>
      <c r="X158" s="82" t="s">
        <v>991</v>
      </c>
      <c r="Y158" s="79"/>
      <c r="Z158" s="79"/>
      <c r="AA158" s="85" t="s">
        <v>1214</v>
      </c>
      <c r="AB158" s="79"/>
      <c r="AC158" s="79" t="b">
        <v>0</v>
      </c>
      <c r="AD158" s="79">
        <v>0</v>
      </c>
      <c r="AE158" s="85" t="s">
        <v>1289</v>
      </c>
      <c r="AF158" s="79" t="b">
        <v>0</v>
      </c>
      <c r="AG158" s="79" t="s">
        <v>1302</v>
      </c>
      <c r="AH158" s="79"/>
      <c r="AI158" s="85" t="s">
        <v>1289</v>
      </c>
      <c r="AJ158" s="79" t="b">
        <v>0</v>
      </c>
      <c r="AK158" s="79">
        <v>3</v>
      </c>
      <c r="AL158" s="85" t="s">
        <v>1212</v>
      </c>
      <c r="AM158" s="79" t="s">
        <v>1304</v>
      </c>
      <c r="AN158" s="79" t="b">
        <v>0</v>
      </c>
      <c r="AO158" s="85" t="s">
        <v>1212</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2</v>
      </c>
      <c r="BC158" s="78" t="str">
        <f>REPLACE(INDEX(GroupVertices[Group],MATCH(Edges24[[#This Row],[Vertex 2]],GroupVertices[Vertex],0)),1,1,"")</f>
        <v>1</v>
      </c>
      <c r="BD158" s="48"/>
      <c r="BE158" s="49"/>
      <c r="BF158" s="48"/>
      <c r="BG158" s="49"/>
      <c r="BH158" s="48"/>
      <c r="BI158" s="49"/>
      <c r="BJ158" s="48"/>
      <c r="BK158" s="49"/>
      <c r="BL158" s="48"/>
    </row>
    <row r="159" spans="1:64" ht="15">
      <c r="A159" s="64" t="s">
        <v>303</v>
      </c>
      <c r="B159" s="64" t="s">
        <v>413</v>
      </c>
      <c r="C159" s="65"/>
      <c r="D159" s="66"/>
      <c r="E159" s="67"/>
      <c r="F159" s="68"/>
      <c r="G159" s="65"/>
      <c r="H159" s="69"/>
      <c r="I159" s="70"/>
      <c r="J159" s="70"/>
      <c r="K159" s="34" t="s">
        <v>65</v>
      </c>
      <c r="L159" s="77">
        <v>439</v>
      </c>
      <c r="M159" s="77"/>
      <c r="N159" s="72"/>
      <c r="O159" s="79" t="s">
        <v>418</v>
      </c>
      <c r="P159" s="81">
        <v>43577.89616898148</v>
      </c>
      <c r="Q159" s="79" t="s">
        <v>545</v>
      </c>
      <c r="R159" s="82" t="s">
        <v>653</v>
      </c>
      <c r="S159" s="79" t="s">
        <v>671</v>
      </c>
      <c r="T159" s="79"/>
      <c r="U159" s="79"/>
      <c r="V159" s="82" t="s">
        <v>825</v>
      </c>
      <c r="W159" s="81">
        <v>43577.89616898148</v>
      </c>
      <c r="X159" s="82" t="s">
        <v>992</v>
      </c>
      <c r="Y159" s="79"/>
      <c r="Z159" s="79"/>
      <c r="AA159" s="85" t="s">
        <v>1215</v>
      </c>
      <c r="AB159" s="79"/>
      <c r="AC159" s="79" t="b">
        <v>0</v>
      </c>
      <c r="AD159" s="79">
        <v>2</v>
      </c>
      <c r="AE159" s="85" t="s">
        <v>1289</v>
      </c>
      <c r="AF159" s="79" t="b">
        <v>0</v>
      </c>
      <c r="AG159" s="79" t="s">
        <v>1302</v>
      </c>
      <c r="AH159" s="79"/>
      <c r="AI159" s="85" t="s">
        <v>1289</v>
      </c>
      <c r="AJ159" s="79" t="b">
        <v>0</v>
      </c>
      <c r="AK159" s="79">
        <v>1</v>
      </c>
      <c r="AL159" s="85" t="s">
        <v>1289</v>
      </c>
      <c r="AM159" s="79" t="s">
        <v>1304</v>
      </c>
      <c r="AN159" s="79" t="b">
        <v>0</v>
      </c>
      <c r="AO159" s="85" t="s">
        <v>1215</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2</v>
      </c>
      <c r="BC159" s="78" t="str">
        <f>REPLACE(INDEX(GroupVertices[Group],MATCH(Edges24[[#This Row],[Vertex 2]],GroupVertices[Vertex],0)),1,1,"")</f>
        <v>2</v>
      </c>
      <c r="BD159" s="48"/>
      <c r="BE159" s="49"/>
      <c r="BF159" s="48"/>
      <c r="BG159" s="49"/>
      <c r="BH159" s="48"/>
      <c r="BI159" s="49"/>
      <c r="BJ159" s="48"/>
      <c r="BK159" s="49"/>
      <c r="BL159" s="48"/>
    </row>
    <row r="160" spans="1:64" ht="15">
      <c r="A160" s="64" t="s">
        <v>308</v>
      </c>
      <c r="B160" s="64" t="s">
        <v>292</v>
      </c>
      <c r="C160" s="65"/>
      <c r="D160" s="66"/>
      <c r="E160" s="67"/>
      <c r="F160" s="68"/>
      <c r="G160" s="65"/>
      <c r="H160" s="69"/>
      <c r="I160" s="70"/>
      <c r="J160" s="70"/>
      <c r="K160" s="34" t="s">
        <v>66</v>
      </c>
      <c r="L160" s="77">
        <v>441</v>
      </c>
      <c r="M160" s="77"/>
      <c r="N160" s="72"/>
      <c r="O160" s="79" t="s">
        <v>418</v>
      </c>
      <c r="P160" s="81">
        <v>43503.57202546296</v>
      </c>
      <c r="Q160" s="79" t="s">
        <v>546</v>
      </c>
      <c r="R160" s="82" t="s">
        <v>642</v>
      </c>
      <c r="S160" s="79" t="s">
        <v>677</v>
      </c>
      <c r="T160" s="79"/>
      <c r="U160" s="79"/>
      <c r="V160" s="82" t="s">
        <v>830</v>
      </c>
      <c r="W160" s="81">
        <v>43503.57202546296</v>
      </c>
      <c r="X160" s="82" t="s">
        <v>993</v>
      </c>
      <c r="Y160" s="79"/>
      <c r="Z160" s="79"/>
      <c r="AA160" s="85" t="s">
        <v>1216</v>
      </c>
      <c r="AB160" s="79"/>
      <c r="AC160" s="79" t="b">
        <v>0</v>
      </c>
      <c r="AD160" s="79">
        <v>2</v>
      </c>
      <c r="AE160" s="85" t="s">
        <v>1289</v>
      </c>
      <c r="AF160" s="79" t="b">
        <v>0</v>
      </c>
      <c r="AG160" s="79" t="s">
        <v>1302</v>
      </c>
      <c r="AH160" s="79"/>
      <c r="AI160" s="85" t="s">
        <v>1289</v>
      </c>
      <c r="AJ160" s="79" t="b">
        <v>0</v>
      </c>
      <c r="AK160" s="79">
        <v>3</v>
      </c>
      <c r="AL160" s="85" t="s">
        <v>1289</v>
      </c>
      <c r="AM160" s="79" t="s">
        <v>1315</v>
      </c>
      <c r="AN160" s="79" t="b">
        <v>0</v>
      </c>
      <c r="AO160" s="85" t="s">
        <v>1216</v>
      </c>
      <c r="AP160" s="79" t="s">
        <v>176</v>
      </c>
      <c r="AQ160" s="79">
        <v>0</v>
      </c>
      <c r="AR160" s="79">
        <v>0</v>
      </c>
      <c r="AS160" s="79"/>
      <c r="AT160" s="79"/>
      <c r="AU160" s="79"/>
      <c r="AV160" s="79"/>
      <c r="AW160" s="79"/>
      <c r="AX160" s="79"/>
      <c r="AY160" s="79"/>
      <c r="AZ160" s="79"/>
      <c r="BA160">
        <v>2</v>
      </c>
      <c r="BB160" s="78" t="str">
        <f>REPLACE(INDEX(GroupVertices[Group],MATCH(Edges24[[#This Row],[Vertex 1]],GroupVertices[Vertex],0)),1,1,"")</f>
        <v>2</v>
      </c>
      <c r="BC160" s="78" t="str">
        <f>REPLACE(INDEX(GroupVertices[Group],MATCH(Edges24[[#This Row],[Vertex 2]],GroupVertices[Vertex],0)),1,1,"")</f>
        <v>1</v>
      </c>
      <c r="BD160" s="48"/>
      <c r="BE160" s="49"/>
      <c r="BF160" s="48"/>
      <c r="BG160" s="49"/>
      <c r="BH160" s="48"/>
      <c r="BI160" s="49"/>
      <c r="BJ160" s="48"/>
      <c r="BK160" s="49"/>
      <c r="BL160" s="48"/>
    </row>
    <row r="161" spans="1:64" ht="15">
      <c r="A161" s="64" t="s">
        <v>308</v>
      </c>
      <c r="B161" s="64" t="s">
        <v>292</v>
      </c>
      <c r="C161" s="65"/>
      <c r="D161" s="66"/>
      <c r="E161" s="67"/>
      <c r="F161" s="68"/>
      <c r="G161" s="65"/>
      <c r="H161" s="69"/>
      <c r="I161" s="70"/>
      <c r="J161" s="70"/>
      <c r="K161" s="34" t="s">
        <v>66</v>
      </c>
      <c r="L161" s="77">
        <v>443</v>
      </c>
      <c r="M161" s="77"/>
      <c r="N161" s="72"/>
      <c r="O161" s="79" t="s">
        <v>418</v>
      </c>
      <c r="P161" s="81">
        <v>43545.527233796296</v>
      </c>
      <c r="Q161" s="79" t="s">
        <v>547</v>
      </c>
      <c r="R161" s="82" t="s">
        <v>610</v>
      </c>
      <c r="S161" s="79" t="s">
        <v>677</v>
      </c>
      <c r="T161" s="79"/>
      <c r="U161" s="79"/>
      <c r="V161" s="82" t="s">
        <v>830</v>
      </c>
      <c r="W161" s="81">
        <v>43545.527233796296</v>
      </c>
      <c r="X161" s="82" t="s">
        <v>994</v>
      </c>
      <c r="Y161" s="79"/>
      <c r="Z161" s="79"/>
      <c r="AA161" s="85" t="s">
        <v>1217</v>
      </c>
      <c r="AB161" s="79"/>
      <c r="AC161" s="79" t="b">
        <v>0</v>
      </c>
      <c r="AD161" s="79">
        <v>0</v>
      </c>
      <c r="AE161" s="85" t="s">
        <v>1289</v>
      </c>
      <c r="AF161" s="79" t="b">
        <v>0</v>
      </c>
      <c r="AG161" s="79" t="s">
        <v>1302</v>
      </c>
      <c r="AH161" s="79"/>
      <c r="AI161" s="85" t="s">
        <v>1289</v>
      </c>
      <c r="AJ161" s="79" t="b">
        <v>0</v>
      </c>
      <c r="AK161" s="79">
        <v>1</v>
      </c>
      <c r="AL161" s="85" t="s">
        <v>1289</v>
      </c>
      <c r="AM161" s="79" t="s">
        <v>1315</v>
      </c>
      <c r="AN161" s="79" t="b">
        <v>0</v>
      </c>
      <c r="AO161" s="85" t="s">
        <v>1217</v>
      </c>
      <c r="AP161" s="79" t="s">
        <v>176</v>
      </c>
      <c r="AQ161" s="79">
        <v>0</v>
      </c>
      <c r="AR161" s="79">
        <v>0</v>
      </c>
      <c r="AS161" s="79"/>
      <c r="AT161" s="79"/>
      <c r="AU161" s="79"/>
      <c r="AV161" s="79"/>
      <c r="AW161" s="79"/>
      <c r="AX161" s="79"/>
      <c r="AY161" s="79"/>
      <c r="AZ161" s="79"/>
      <c r="BA161">
        <v>2</v>
      </c>
      <c r="BB161" s="78" t="str">
        <f>REPLACE(INDEX(GroupVertices[Group],MATCH(Edges24[[#This Row],[Vertex 1]],GroupVertices[Vertex],0)),1,1,"")</f>
        <v>2</v>
      </c>
      <c r="BC161" s="78" t="str">
        <f>REPLACE(INDEX(GroupVertices[Group],MATCH(Edges24[[#This Row],[Vertex 2]],GroupVertices[Vertex],0)),1,1,"")</f>
        <v>1</v>
      </c>
      <c r="BD161" s="48"/>
      <c r="BE161" s="49"/>
      <c r="BF161" s="48"/>
      <c r="BG161" s="49"/>
      <c r="BH161" s="48"/>
      <c r="BI161" s="49"/>
      <c r="BJ161" s="48"/>
      <c r="BK161" s="49"/>
      <c r="BL161" s="48"/>
    </row>
    <row r="162" spans="1:64" ht="15">
      <c r="A162" s="64" t="s">
        <v>292</v>
      </c>
      <c r="B162" s="64" t="s">
        <v>308</v>
      </c>
      <c r="C162" s="65"/>
      <c r="D162" s="66"/>
      <c r="E162" s="67"/>
      <c r="F162" s="68"/>
      <c r="G162" s="65"/>
      <c r="H162" s="69"/>
      <c r="I162" s="70"/>
      <c r="J162" s="70"/>
      <c r="K162" s="34" t="s">
        <v>66</v>
      </c>
      <c r="L162" s="77">
        <v>445</v>
      </c>
      <c r="M162" s="77"/>
      <c r="N162" s="72"/>
      <c r="O162" s="79" t="s">
        <v>418</v>
      </c>
      <c r="P162" s="81">
        <v>43503.62459490741</v>
      </c>
      <c r="Q162" s="79" t="s">
        <v>528</v>
      </c>
      <c r="R162" s="82" t="s">
        <v>642</v>
      </c>
      <c r="S162" s="79" t="s">
        <v>677</v>
      </c>
      <c r="T162" s="79"/>
      <c r="U162" s="79"/>
      <c r="V162" s="82" t="s">
        <v>816</v>
      </c>
      <c r="W162" s="81">
        <v>43503.62459490741</v>
      </c>
      <c r="X162" s="82" t="s">
        <v>995</v>
      </c>
      <c r="Y162" s="79"/>
      <c r="Z162" s="79"/>
      <c r="AA162" s="85" t="s">
        <v>1218</v>
      </c>
      <c r="AB162" s="79"/>
      <c r="AC162" s="79" t="b">
        <v>0</v>
      </c>
      <c r="AD162" s="79">
        <v>0</v>
      </c>
      <c r="AE162" s="85" t="s">
        <v>1289</v>
      </c>
      <c r="AF162" s="79" t="b">
        <v>0</v>
      </c>
      <c r="AG162" s="79" t="s">
        <v>1302</v>
      </c>
      <c r="AH162" s="79"/>
      <c r="AI162" s="85" t="s">
        <v>1289</v>
      </c>
      <c r="AJ162" s="79" t="b">
        <v>0</v>
      </c>
      <c r="AK162" s="79">
        <v>3</v>
      </c>
      <c r="AL162" s="85" t="s">
        <v>1216</v>
      </c>
      <c r="AM162" s="79" t="s">
        <v>1307</v>
      </c>
      <c r="AN162" s="79" t="b">
        <v>0</v>
      </c>
      <c r="AO162" s="85" t="s">
        <v>1216</v>
      </c>
      <c r="AP162" s="79" t="s">
        <v>176</v>
      </c>
      <c r="AQ162" s="79">
        <v>0</v>
      </c>
      <c r="AR162" s="79">
        <v>0</v>
      </c>
      <c r="AS162" s="79"/>
      <c r="AT162" s="79"/>
      <c r="AU162" s="79"/>
      <c r="AV162" s="79"/>
      <c r="AW162" s="79"/>
      <c r="AX162" s="79"/>
      <c r="AY162" s="79"/>
      <c r="AZ162" s="79"/>
      <c r="BA162">
        <v>2</v>
      </c>
      <c r="BB162" s="78" t="str">
        <f>REPLACE(INDEX(GroupVertices[Group],MATCH(Edges24[[#This Row],[Vertex 1]],GroupVertices[Vertex],0)),1,1,"")</f>
        <v>1</v>
      </c>
      <c r="BC162" s="78" t="str">
        <f>REPLACE(INDEX(GroupVertices[Group],MATCH(Edges24[[#This Row],[Vertex 2]],GroupVertices[Vertex],0)),1,1,"")</f>
        <v>2</v>
      </c>
      <c r="BD162" s="48">
        <v>0</v>
      </c>
      <c r="BE162" s="49">
        <v>0</v>
      </c>
      <c r="BF162" s="48">
        <v>0</v>
      </c>
      <c r="BG162" s="49">
        <v>0</v>
      </c>
      <c r="BH162" s="48">
        <v>0</v>
      </c>
      <c r="BI162" s="49">
        <v>0</v>
      </c>
      <c r="BJ162" s="48">
        <v>14</v>
      </c>
      <c r="BK162" s="49">
        <v>100</v>
      </c>
      <c r="BL162" s="48">
        <v>14</v>
      </c>
    </row>
    <row r="163" spans="1:64" ht="15">
      <c r="A163" s="64" t="s">
        <v>292</v>
      </c>
      <c r="B163" s="64" t="s">
        <v>308</v>
      </c>
      <c r="C163" s="65"/>
      <c r="D163" s="66"/>
      <c r="E163" s="67"/>
      <c r="F163" s="68"/>
      <c r="G163" s="65"/>
      <c r="H163" s="69"/>
      <c r="I163" s="70"/>
      <c r="J163" s="70"/>
      <c r="K163" s="34" t="s">
        <v>66</v>
      </c>
      <c r="L163" s="77">
        <v>446</v>
      </c>
      <c r="M163" s="77"/>
      <c r="N163" s="72"/>
      <c r="O163" s="79" t="s">
        <v>418</v>
      </c>
      <c r="P163" s="81">
        <v>43545.58883101852</v>
      </c>
      <c r="Q163" s="79" t="s">
        <v>451</v>
      </c>
      <c r="R163" s="82" t="s">
        <v>610</v>
      </c>
      <c r="S163" s="79" t="s">
        <v>677</v>
      </c>
      <c r="T163" s="79"/>
      <c r="U163" s="79"/>
      <c r="V163" s="82" t="s">
        <v>816</v>
      </c>
      <c r="W163" s="81">
        <v>43545.58883101852</v>
      </c>
      <c r="X163" s="82" t="s">
        <v>996</v>
      </c>
      <c r="Y163" s="79"/>
      <c r="Z163" s="79"/>
      <c r="AA163" s="85" t="s">
        <v>1219</v>
      </c>
      <c r="AB163" s="79"/>
      <c r="AC163" s="79" t="b">
        <v>0</v>
      </c>
      <c r="AD163" s="79">
        <v>0</v>
      </c>
      <c r="AE163" s="85" t="s">
        <v>1289</v>
      </c>
      <c r="AF163" s="79" t="b">
        <v>0</v>
      </c>
      <c r="AG163" s="79" t="s">
        <v>1302</v>
      </c>
      <c r="AH163" s="79"/>
      <c r="AI163" s="85" t="s">
        <v>1289</v>
      </c>
      <c r="AJ163" s="79" t="b">
        <v>0</v>
      </c>
      <c r="AK163" s="79">
        <v>1</v>
      </c>
      <c r="AL163" s="85" t="s">
        <v>1217</v>
      </c>
      <c r="AM163" s="79" t="s">
        <v>1307</v>
      </c>
      <c r="AN163" s="79" t="b">
        <v>0</v>
      </c>
      <c r="AO163" s="85" t="s">
        <v>1217</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1</v>
      </c>
      <c r="BC163" s="78" t="str">
        <f>REPLACE(INDEX(GroupVertices[Group],MATCH(Edges24[[#This Row],[Vertex 2]],GroupVertices[Vertex],0)),1,1,"")</f>
        <v>2</v>
      </c>
      <c r="BD163" s="48">
        <v>0</v>
      </c>
      <c r="BE163" s="49">
        <v>0</v>
      </c>
      <c r="BF163" s="48">
        <v>0</v>
      </c>
      <c r="BG163" s="49">
        <v>0</v>
      </c>
      <c r="BH163" s="48">
        <v>0</v>
      </c>
      <c r="BI163" s="49">
        <v>0</v>
      </c>
      <c r="BJ163" s="48">
        <v>16</v>
      </c>
      <c r="BK163" s="49">
        <v>100</v>
      </c>
      <c r="BL163" s="48">
        <v>16</v>
      </c>
    </row>
    <row r="164" spans="1:64" ht="15">
      <c r="A164" s="64" t="s">
        <v>303</v>
      </c>
      <c r="B164" s="64" t="s">
        <v>308</v>
      </c>
      <c r="C164" s="65"/>
      <c r="D164" s="66"/>
      <c r="E164" s="67"/>
      <c r="F164" s="68"/>
      <c r="G164" s="65"/>
      <c r="H164" s="69"/>
      <c r="I164" s="70"/>
      <c r="J164" s="70"/>
      <c r="K164" s="34" t="s">
        <v>65</v>
      </c>
      <c r="L164" s="77">
        <v>447</v>
      </c>
      <c r="M164" s="77"/>
      <c r="N164" s="72"/>
      <c r="O164" s="79" t="s">
        <v>418</v>
      </c>
      <c r="P164" s="81">
        <v>43503.62621527778</v>
      </c>
      <c r="Q164" s="79" t="s">
        <v>528</v>
      </c>
      <c r="R164" s="82" t="s">
        <v>642</v>
      </c>
      <c r="S164" s="79" t="s">
        <v>677</v>
      </c>
      <c r="T164" s="79"/>
      <c r="U164" s="79"/>
      <c r="V164" s="82" t="s">
        <v>825</v>
      </c>
      <c r="W164" s="81">
        <v>43503.62621527778</v>
      </c>
      <c r="X164" s="82" t="s">
        <v>997</v>
      </c>
      <c r="Y164" s="79"/>
      <c r="Z164" s="79"/>
      <c r="AA164" s="85" t="s">
        <v>1220</v>
      </c>
      <c r="AB164" s="79"/>
      <c r="AC164" s="79" t="b">
        <v>0</v>
      </c>
      <c r="AD164" s="79">
        <v>0</v>
      </c>
      <c r="AE164" s="85" t="s">
        <v>1289</v>
      </c>
      <c r="AF164" s="79" t="b">
        <v>0</v>
      </c>
      <c r="AG164" s="79" t="s">
        <v>1302</v>
      </c>
      <c r="AH164" s="79"/>
      <c r="AI164" s="85" t="s">
        <v>1289</v>
      </c>
      <c r="AJ164" s="79" t="b">
        <v>0</v>
      </c>
      <c r="AK164" s="79">
        <v>3</v>
      </c>
      <c r="AL164" s="85" t="s">
        <v>1216</v>
      </c>
      <c r="AM164" s="79" t="s">
        <v>1304</v>
      </c>
      <c r="AN164" s="79" t="b">
        <v>0</v>
      </c>
      <c r="AO164" s="85" t="s">
        <v>1216</v>
      </c>
      <c r="AP164" s="79" t="s">
        <v>176</v>
      </c>
      <c r="AQ164" s="79">
        <v>0</v>
      </c>
      <c r="AR164" s="79">
        <v>0</v>
      </c>
      <c r="AS164" s="79"/>
      <c r="AT164" s="79"/>
      <c r="AU164" s="79"/>
      <c r="AV164" s="79"/>
      <c r="AW164" s="79"/>
      <c r="AX164" s="79"/>
      <c r="AY164" s="79"/>
      <c r="AZ164" s="79"/>
      <c r="BA164">
        <v>2</v>
      </c>
      <c r="BB164" s="78" t="str">
        <f>REPLACE(INDEX(GroupVertices[Group],MATCH(Edges24[[#This Row],[Vertex 1]],GroupVertices[Vertex],0)),1,1,"")</f>
        <v>2</v>
      </c>
      <c r="BC164" s="78" t="str">
        <f>REPLACE(INDEX(GroupVertices[Group],MATCH(Edges24[[#This Row],[Vertex 2]],GroupVertices[Vertex],0)),1,1,"")</f>
        <v>2</v>
      </c>
      <c r="BD164" s="48">
        <v>0</v>
      </c>
      <c r="BE164" s="49">
        <v>0</v>
      </c>
      <c r="BF164" s="48">
        <v>0</v>
      </c>
      <c r="BG164" s="49">
        <v>0</v>
      </c>
      <c r="BH164" s="48">
        <v>0</v>
      </c>
      <c r="BI164" s="49">
        <v>0</v>
      </c>
      <c r="BJ164" s="48">
        <v>14</v>
      </c>
      <c r="BK164" s="49">
        <v>100</v>
      </c>
      <c r="BL164" s="48">
        <v>14</v>
      </c>
    </row>
    <row r="165" spans="1:64" ht="15">
      <c r="A165" s="64" t="s">
        <v>303</v>
      </c>
      <c r="B165" s="64" t="s">
        <v>308</v>
      </c>
      <c r="C165" s="65"/>
      <c r="D165" s="66"/>
      <c r="E165" s="67"/>
      <c r="F165" s="68"/>
      <c r="G165" s="65"/>
      <c r="H165" s="69"/>
      <c r="I165" s="70"/>
      <c r="J165" s="70"/>
      <c r="K165" s="34" t="s">
        <v>65</v>
      </c>
      <c r="L165" s="77">
        <v>448</v>
      </c>
      <c r="M165" s="77"/>
      <c r="N165" s="72"/>
      <c r="O165" s="79" t="s">
        <v>418</v>
      </c>
      <c r="P165" s="81">
        <v>43546.001122685186</v>
      </c>
      <c r="Q165" s="79" t="s">
        <v>451</v>
      </c>
      <c r="R165" s="82" t="s">
        <v>610</v>
      </c>
      <c r="S165" s="79" t="s">
        <v>677</v>
      </c>
      <c r="T165" s="79"/>
      <c r="U165" s="79"/>
      <c r="V165" s="82" t="s">
        <v>825</v>
      </c>
      <c r="W165" s="81">
        <v>43546.001122685186</v>
      </c>
      <c r="X165" s="82" t="s">
        <v>998</v>
      </c>
      <c r="Y165" s="79"/>
      <c r="Z165" s="79"/>
      <c r="AA165" s="85" t="s">
        <v>1221</v>
      </c>
      <c r="AB165" s="79"/>
      <c r="AC165" s="79" t="b">
        <v>0</v>
      </c>
      <c r="AD165" s="79">
        <v>0</v>
      </c>
      <c r="AE165" s="85" t="s">
        <v>1289</v>
      </c>
      <c r="AF165" s="79" t="b">
        <v>0</v>
      </c>
      <c r="AG165" s="79" t="s">
        <v>1302</v>
      </c>
      <c r="AH165" s="79"/>
      <c r="AI165" s="85" t="s">
        <v>1289</v>
      </c>
      <c r="AJ165" s="79" t="b">
        <v>0</v>
      </c>
      <c r="AK165" s="79">
        <v>3</v>
      </c>
      <c r="AL165" s="85" t="s">
        <v>1217</v>
      </c>
      <c r="AM165" s="79" t="s">
        <v>1304</v>
      </c>
      <c r="AN165" s="79" t="b">
        <v>0</v>
      </c>
      <c r="AO165" s="85" t="s">
        <v>1217</v>
      </c>
      <c r="AP165" s="79" t="s">
        <v>176</v>
      </c>
      <c r="AQ165" s="79">
        <v>0</v>
      </c>
      <c r="AR165" s="79">
        <v>0</v>
      </c>
      <c r="AS165" s="79"/>
      <c r="AT165" s="79"/>
      <c r="AU165" s="79"/>
      <c r="AV165" s="79"/>
      <c r="AW165" s="79"/>
      <c r="AX165" s="79"/>
      <c r="AY165" s="79"/>
      <c r="AZ165" s="79"/>
      <c r="BA165">
        <v>2</v>
      </c>
      <c r="BB165" s="78" t="str">
        <f>REPLACE(INDEX(GroupVertices[Group],MATCH(Edges24[[#This Row],[Vertex 1]],GroupVertices[Vertex],0)),1,1,"")</f>
        <v>2</v>
      </c>
      <c r="BC165" s="78" t="str">
        <f>REPLACE(INDEX(GroupVertices[Group],MATCH(Edges24[[#This Row],[Vertex 2]],GroupVertices[Vertex],0)),1,1,"")</f>
        <v>2</v>
      </c>
      <c r="BD165" s="48">
        <v>0</v>
      </c>
      <c r="BE165" s="49">
        <v>0</v>
      </c>
      <c r="BF165" s="48">
        <v>0</v>
      </c>
      <c r="BG165" s="49">
        <v>0</v>
      </c>
      <c r="BH165" s="48">
        <v>0</v>
      </c>
      <c r="BI165" s="49">
        <v>0</v>
      </c>
      <c r="BJ165" s="48">
        <v>16</v>
      </c>
      <c r="BK165" s="49">
        <v>100</v>
      </c>
      <c r="BL165" s="48">
        <v>16</v>
      </c>
    </row>
    <row r="166" spans="1:64" ht="15">
      <c r="A166" s="64" t="s">
        <v>309</v>
      </c>
      <c r="B166" s="64" t="s">
        <v>308</v>
      </c>
      <c r="C166" s="65"/>
      <c r="D166" s="66"/>
      <c r="E166" s="67"/>
      <c r="F166" s="68"/>
      <c r="G166" s="65"/>
      <c r="H166" s="69"/>
      <c r="I166" s="70"/>
      <c r="J166" s="70"/>
      <c r="K166" s="34" t="s">
        <v>66</v>
      </c>
      <c r="L166" s="77">
        <v>449</v>
      </c>
      <c r="M166" s="77"/>
      <c r="N166" s="72"/>
      <c r="O166" s="79" t="s">
        <v>418</v>
      </c>
      <c r="P166" s="81">
        <v>43546.73670138889</v>
      </c>
      <c r="Q166" s="79" t="s">
        <v>548</v>
      </c>
      <c r="R166" s="82" t="s">
        <v>610</v>
      </c>
      <c r="S166" s="79" t="s">
        <v>677</v>
      </c>
      <c r="T166" s="79"/>
      <c r="U166" s="79"/>
      <c r="V166" s="82" t="s">
        <v>831</v>
      </c>
      <c r="W166" s="81">
        <v>43546.73670138889</v>
      </c>
      <c r="X166" s="82" t="s">
        <v>999</v>
      </c>
      <c r="Y166" s="79"/>
      <c r="Z166" s="79"/>
      <c r="AA166" s="85" t="s">
        <v>1222</v>
      </c>
      <c r="AB166" s="79"/>
      <c r="AC166" s="79" t="b">
        <v>0</v>
      </c>
      <c r="AD166" s="79">
        <v>4</v>
      </c>
      <c r="AE166" s="85" t="s">
        <v>1289</v>
      </c>
      <c r="AF166" s="79" t="b">
        <v>0</v>
      </c>
      <c r="AG166" s="79" t="s">
        <v>1302</v>
      </c>
      <c r="AH166" s="79"/>
      <c r="AI166" s="85" t="s">
        <v>1289</v>
      </c>
      <c r="AJ166" s="79" t="b">
        <v>0</v>
      </c>
      <c r="AK166" s="79">
        <v>0</v>
      </c>
      <c r="AL166" s="85" t="s">
        <v>1289</v>
      </c>
      <c r="AM166" s="79" t="s">
        <v>1307</v>
      </c>
      <c r="AN166" s="79" t="b">
        <v>0</v>
      </c>
      <c r="AO166" s="85" t="s">
        <v>1222</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2</v>
      </c>
      <c r="BC166" s="78" t="str">
        <f>REPLACE(INDEX(GroupVertices[Group],MATCH(Edges24[[#This Row],[Vertex 2]],GroupVertices[Vertex],0)),1,1,"")</f>
        <v>2</v>
      </c>
      <c r="BD166" s="48">
        <v>0</v>
      </c>
      <c r="BE166" s="49">
        <v>0</v>
      </c>
      <c r="BF166" s="48">
        <v>0</v>
      </c>
      <c r="BG166" s="49">
        <v>0</v>
      </c>
      <c r="BH166" s="48">
        <v>0</v>
      </c>
      <c r="BI166" s="49">
        <v>0</v>
      </c>
      <c r="BJ166" s="48">
        <v>15</v>
      </c>
      <c r="BK166" s="49">
        <v>100</v>
      </c>
      <c r="BL166" s="48">
        <v>15</v>
      </c>
    </row>
    <row r="167" spans="1:64" ht="15">
      <c r="A167" s="64" t="s">
        <v>294</v>
      </c>
      <c r="B167" s="64" t="s">
        <v>297</v>
      </c>
      <c r="C167" s="65"/>
      <c r="D167" s="66"/>
      <c r="E167" s="67"/>
      <c r="F167" s="68"/>
      <c r="G167" s="65"/>
      <c r="H167" s="69"/>
      <c r="I167" s="70"/>
      <c r="J167" s="70"/>
      <c r="K167" s="34" t="s">
        <v>65</v>
      </c>
      <c r="L167" s="77">
        <v>451</v>
      </c>
      <c r="M167" s="77"/>
      <c r="N167" s="72"/>
      <c r="O167" s="79" t="s">
        <v>418</v>
      </c>
      <c r="P167" s="81">
        <v>43549.91563657407</v>
      </c>
      <c r="Q167" s="79" t="s">
        <v>549</v>
      </c>
      <c r="R167" s="82" t="s">
        <v>652</v>
      </c>
      <c r="S167" s="79" t="s">
        <v>671</v>
      </c>
      <c r="T167" s="79"/>
      <c r="U167" s="79"/>
      <c r="V167" s="82" t="s">
        <v>818</v>
      </c>
      <c r="W167" s="81">
        <v>43549.91563657407</v>
      </c>
      <c r="X167" s="82" t="s">
        <v>1000</v>
      </c>
      <c r="Y167" s="79"/>
      <c r="Z167" s="79"/>
      <c r="AA167" s="85" t="s">
        <v>1223</v>
      </c>
      <c r="AB167" s="79"/>
      <c r="AC167" s="79" t="b">
        <v>0</v>
      </c>
      <c r="AD167" s="79">
        <v>0</v>
      </c>
      <c r="AE167" s="85" t="s">
        <v>1289</v>
      </c>
      <c r="AF167" s="79" t="b">
        <v>0</v>
      </c>
      <c r="AG167" s="79" t="s">
        <v>1302</v>
      </c>
      <c r="AH167" s="79"/>
      <c r="AI167" s="85" t="s">
        <v>1289</v>
      </c>
      <c r="AJ167" s="79" t="b">
        <v>0</v>
      </c>
      <c r="AK167" s="79">
        <v>0</v>
      </c>
      <c r="AL167" s="85" t="s">
        <v>1289</v>
      </c>
      <c r="AM167" s="79" t="s">
        <v>1308</v>
      </c>
      <c r="AN167" s="79" t="b">
        <v>0</v>
      </c>
      <c r="AO167" s="85" t="s">
        <v>1223</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2</v>
      </c>
      <c r="BD167" s="48"/>
      <c r="BE167" s="49"/>
      <c r="BF167" s="48"/>
      <c r="BG167" s="49"/>
      <c r="BH167" s="48"/>
      <c r="BI167" s="49"/>
      <c r="BJ167" s="48"/>
      <c r="BK167" s="49"/>
      <c r="BL167" s="48"/>
    </row>
    <row r="168" spans="1:64" ht="15">
      <c r="A168" s="64" t="s">
        <v>292</v>
      </c>
      <c r="B168" s="64" t="s">
        <v>297</v>
      </c>
      <c r="C168" s="65"/>
      <c r="D168" s="66"/>
      <c r="E168" s="67"/>
      <c r="F168" s="68"/>
      <c r="G168" s="65"/>
      <c r="H168" s="69"/>
      <c r="I168" s="70"/>
      <c r="J168" s="70"/>
      <c r="K168" s="34" t="s">
        <v>65</v>
      </c>
      <c r="L168" s="77">
        <v>452</v>
      </c>
      <c r="M168" s="77"/>
      <c r="N168" s="72"/>
      <c r="O168" s="79" t="s">
        <v>418</v>
      </c>
      <c r="P168" s="81">
        <v>43556.789930555555</v>
      </c>
      <c r="Q168" s="79" t="s">
        <v>550</v>
      </c>
      <c r="R168" s="79"/>
      <c r="S168" s="79"/>
      <c r="T168" s="79"/>
      <c r="U168" s="79"/>
      <c r="V168" s="82" t="s">
        <v>816</v>
      </c>
      <c r="W168" s="81">
        <v>43556.789930555555</v>
      </c>
      <c r="X168" s="82" t="s">
        <v>1001</v>
      </c>
      <c r="Y168" s="79"/>
      <c r="Z168" s="79"/>
      <c r="AA168" s="85" t="s">
        <v>1224</v>
      </c>
      <c r="AB168" s="79"/>
      <c r="AC168" s="79" t="b">
        <v>0</v>
      </c>
      <c r="AD168" s="79">
        <v>0</v>
      </c>
      <c r="AE168" s="85" t="s">
        <v>1289</v>
      </c>
      <c r="AF168" s="79" t="b">
        <v>0</v>
      </c>
      <c r="AG168" s="79" t="s">
        <v>1302</v>
      </c>
      <c r="AH168" s="79"/>
      <c r="AI168" s="85" t="s">
        <v>1289</v>
      </c>
      <c r="AJ168" s="79" t="b">
        <v>0</v>
      </c>
      <c r="AK168" s="79">
        <v>2</v>
      </c>
      <c r="AL168" s="85" t="s">
        <v>1223</v>
      </c>
      <c r="AM168" s="79" t="s">
        <v>1307</v>
      </c>
      <c r="AN168" s="79" t="b">
        <v>0</v>
      </c>
      <c r="AO168" s="85" t="s">
        <v>1223</v>
      </c>
      <c r="AP168" s="79" t="s">
        <v>176</v>
      </c>
      <c r="AQ168" s="79">
        <v>0</v>
      </c>
      <c r="AR168" s="79">
        <v>0</v>
      </c>
      <c r="AS168" s="79"/>
      <c r="AT168" s="79"/>
      <c r="AU168" s="79"/>
      <c r="AV168" s="79"/>
      <c r="AW168" s="79"/>
      <c r="AX168" s="79"/>
      <c r="AY168" s="79"/>
      <c r="AZ168" s="79"/>
      <c r="BA168">
        <v>3</v>
      </c>
      <c r="BB168" s="78" t="str">
        <f>REPLACE(INDEX(GroupVertices[Group],MATCH(Edges24[[#This Row],[Vertex 1]],GroupVertices[Vertex],0)),1,1,"")</f>
        <v>1</v>
      </c>
      <c r="BC168" s="78" t="str">
        <f>REPLACE(INDEX(GroupVertices[Group],MATCH(Edges24[[#This Row],[Vertex 2]],GroupVertices[Vertex],0)),1,1,"")</f>
        <v>2</v>
      </c>
      <c r="BD168" s="48"/>
      <c r="BE168" s="49"/>
      <c r="BF168" s="48"/>
      <c r="BG168" s="49"/>
      <c r="BH168" s="48"/>
      <c r="BI168" s="49"/>
      <c r="BJ168" s="48"/>
      <c r="BK168" s="49"/>
      <c r="BL168" s="48"/>
    </row>
    <row r="169" spans="1:64" ht="15">
      <c r="A169" s="64" t="s">
        <v>292</v>
      </c>
      <c r="B169" s="64" t="s">
        <v>297</v>
      </c>
      <c r="C169" s="65"/>
      <c r="D169" s="66"/>
      <c r="E169" s="67"/>
      <c r="F169" s="68"/>
      <c r="G169" s="65"/>
      <c r="H169" s="69"/>
      <c r="I169" s="70"/>
      <c r="J169" s="70"/>
      <c r="K169" s="34" t="s">
        <v>65</v>
      </c>
      <c r="L169" s="77">
        <v>453</v>
      </c>
      <c r="M169" s="77"/>
      <c r="N169" s="72"/>
      <c r="O169" s="79" t="s">
        <v>418</v>
      </c>
      <c r="P169" s="81">
        <v>43565.798622685186</v>
      </c>
      <c r="Q169" s="79" t="s">
        <v>551</v>
      </c>
      <c r="R169" s="79"/>
      <c r="S169" s="79"/>
      <c r="T169" s="79"/>
      <c r="U169" s="79"/>
      <c r="V169" s="82" t="s">
        <v>816</v>
      </c>
      <c r="W169" s="81">
        <v>43565.798622685186</v>
      </c>
      <c r="X169" s="82" t="s">
        <v>1002</v>
      </c>
      <c r="Y169" s="79"/>
      <c r="Z169" s="79"/>
      <c r="AA169" s="85" t="s">
        <v>1225</v>
      </c>
      <c r="AB169" s="79"/>
      <c r="AC169" s="79" t="b">
        <v>0</v>
      </c>
      <c r="AD169" s="79">
        <v>0</v>
      </c>
      <c r="AE169" s="85" t="s">
        <v>1289</v>
      </c>
      <c r="AF169" s="79" t="b">
        <v>0</v>
      </c>
      <c r="AG169" s="79" t="s">
        <v>1302</v>
      </c>
      <c r="AH169" s="79"/>
      <c r="AI169" s="85" t="s">
        <v>1289</v>
      </c>
      <c r="AJ169" s="79" t="b">
        <v>0</v>
      </c>
      <c r="AK169" s="79">
        <v>1</v>
      </c>
      <c r="AL169" s="85" t="s">
        <v>1211</v>
      </c>
      <c r="AM169" s="79" t="s">
        <v>1312</v>
      </c>
      <c r="AN169" s="79" t="b">
        <v>0</v>
      </c>
      <c r="AO169" s="85" t="s">
        <v>1211</v>
      </c>
      <c r="AP169" s="79" t="s">
        <v>176</v>
      </c>
      <c r="AQ169" s="79">
        <v>0</v>
      </c>
      <c r="AR169" s="79">
        <v>0</v>
      </c>
      <c r="AS169" s="79"/>
      <c r="AT169" s="79"/>
      <c r="AU169" s="79"/>
      <c r="AV169" s="79"/>
      <c r="AW169" s="79"/>
      <c r="AX169" s="79"/>
      <c r="AY169" s="79"/>
      <c r="AZ169" s="79"/>
      <c r="BA169">
        <v>3</v>
      </c>
      <c r="BB169" s="78" t="str">
        <f>REPLACE(INDEX(GroupVertices[Group],MATCH(Edges24[[#This Row],[Vertex 1]],GroupVertices[Vertex],0)),1,1,"")</f>
        <v>1</v>
      </c>
      <c r="BC169" s="78" t="str">
        <f>REPLACE(INDEX(GroupVertices[Group],MATCH(Edges24[[#This Row],[Vertex 2]],GroupVertices[Vertex],0)),1,1,"")</f>
        <v>2</v>
      </c>
      <c r="BD169" s="48"/>
      <c r="BE169" s="49"/>
      <c r="BF169" s="48"/>
      <c r="BG169" s="49"/>
      <c r="BH169" s="48"/>
      <c r="BI169" s="49"/>
      <c r="BJ169" s="48"/>
      <c r="BK169" s="49"/>
      <c r="BL169" s="48"/>
    </row>
    <row r="170" spans="1:64" ht="15">
      <c r="A170" s="64" t="s">
        <v>309</v>
      </c>
      <c r="B170" s="64" t="s">
        <v>297</v>
      </c>
      <c r="C170" s="65"/>
      <c r="D170" s="66"/>
      <c r="E170" s="67"/>
      <c r="F170" s="68"/>
      <c r="G170" s="65"/>
      <c r="H170" s="69"/>
      <c r="I170" s="70"/>
      <c r="J170" s="70"/>
      <c r="K170" s="34" t="s">
        <v>66</v>
      </c>
      <c r="L170" s="77">
        <v>456</v>
      </c>
      <c r="M170" s="77"/>
      <c r="N170" s="72"/>
      <c r="O170" s="79" t="s">
        <v>418</v>
      </c>
      <c r="P170" s="81">
        <v>43552.76318287037</v>
      </c>
      <c r="Q170" s="79" t="s">
        <v>552</v>
      </c>
      <c r="R170" s="79"/>
      <c r="S170" s="79"/>
      <c r="T170" s="79"/>
      <c r="U170" s="79"/>
      <c r="V170" s="82" t="s">
        <v>831</v>
      </c>
      <c r="W170" s="81">
        <v>43552.76318287037</v>
      </c>
      <c r="X170" s="82" t="s">
        <v>1003</v>
      </c>
      <c r="Y170" s="79"/>
      <c r="Z170" s="79"/>
      <c r="AA170" s="85" t="s">
        <v>1226</v>
      </c>
      <c r="AB170" s="79"/>
      <c r="AC170" s="79" t="b">
        <v>0</v>
      </c>
      <c r="AD170" s="79">
        <v>0</v>
      </c>
      <c r="AE170" s="85" t="s">
        <v>1289</v>
      </c>
      <c r="AF170" s="79" t="b">
        <v>0</v>
      </c>
      <c r="AG170" s="79" t="s">
        <v>1302</v>
      </c>
      <c r="AH170" s="79"/>
      <c r="AI170" s="85" t="s">
        <v>1289</v>
      </c>
      <c r="AJ170" s="79" t="b">
        <v>0</v>
      </c>
      <c r="AK170" s="79">
        <v>1</v>
      </c>
      <c r="AL170" s="85" t="s">
        <v>1223</v>
      </c>
      <c r="AM170" s="79" t="s">
        <v>1304</v>
      </c>
      <c r="AN170" s="79" t="b">
        <v>0</v>
      </c>
      <c r="AO170" s="85" t="s">
        <v>1223</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2</v>
      </c>
      <c r="BC170" s="78" t="str">
        <f>REPLACE(INDEX(GroupVertices[Group],MATCH(Edges24[[#This Row],[Vertex 2]],GroupVertices[Vertex],0)),1,1,"")</f>
        <v>2</v>
      </c>
      <c r="BD170" s="48"/>
      <c r="BE170" s="49"/>
      <c r="BF170" s="48"/>
      <c r="BG170" s="49"/>
      <c r="BH170" s="48"/>
      <c r="BI170" s="49"/>
      <c r="BJ170" s="48"/>
      <c r="BK170" s="49"/>
      <c r="BL170" s="48"/>
    </row>
    <row r="171" spans="1:64" ht="15">
      <c r="A171" s="64" t="s">
        <v>292</v>
      </c>
      <c r="B171" s="64" t="s">
        <v>415</v>
      </c>
      <c r="C171" s="65"/>
      <c r="D171" s="66"/>
      <c r="E171" s="67"/>
      <c r="F171" s="68"/>
      <c r="G171" s="65"/>
      <c r="H171" s="69"/>
      <c r="I171" s="70"/>
      <c r="J171" s="70"/>
      <c r="K171" s="34" t="s">
        <v>65</v>
      </c>
      <c r="L171" s="77">
        <v>458</v>
      </c>
      <c r="M171" s="77"/>
      <c r="N171" s="72"/>
      <c r="O171" s="79" t="s">
        <v>418</v>
      </c>
      <c r="P171" s="81">
        <v>43549.9071412037</v>
      </c>
      <c r="Q171" s="79" t="s">
        <v>553</v>
      </c>
      <c r="R171" s="82" t="s">
        <v>654</v>
      </c>
      <c r="S171" s="79" t="s">
        <v>676</v>
      </c>
      <c r="T171" s="79"/>
      <c r="U171" s="79"/>
      <c r="V171" s="82" t="s">
        <v>816</v>
      </c>
      <c r="W171" s="81">
        <v>43549.9071412037</v>
      </c>
      <c r="X171" s="82" t="s">
        <v>1004</v>
      </c>
      <c r="Y171" s="79"/>
      <c r="Z171" s="79"/>
      <c r="AA171" s="85" t="s">
        <v>1227</v>
      </c>
      <c r="AB171" s="79"/>
      <c r="AC171" s="79" t="b">
        <v>0</v>
      </c>
      <c r="AD171" s="79">
        <v>2</v>
      </c>
      <c r="AE171" s="85" t="s">
        <v>1289</v>
      </c>
      <c r="AF171" s="79" t="b">
        <v>1</v>
      </c>
      <c r="AG171" s="79" t="s">
        <v>1302</v>
      </c>
      <c r="AH171" s="79"/>
      <c r="AI171" s="85" t="s">
        <v>1303</v>
      </c>
      <c r="AJ171" s="79" t="b">
        <v>0</v>
      </c>
      <c r="AK171" s="79">
        <v>0</v>
      </c>
      <c r="AL171" s="85" t="s">
        <v>1289</v>
      </c>
      <c r="AM171" s="79" t="s">
        <v>1307</v>
      </c>
      <c r="AN171" s="79" t="b">
        <v>0</v>
      </c>
      <c r="AO171" s="85" t="s">
        <v>1227</v>
      </c>
      <c r="AP171" s="79" t="s">
        <v>176</v>
      </c>
      <c r="AQ171" s="79">
        <v>0</v>
      </c>
      <c r="AR171" s="79">
        <v>0</v>
      </c>
      <c r="AS171" s="79"/>
      <c r="AT171" s="79"/>
      <c r="AU171" s="79"/>
      <c r="AV171" s="79"/>
      <c r="AW171" s="79"/>
      <c r="AX171" s="79"/>
      <c r="AY171" s="79"/>
      <c r="AZ171" s="79"/>
      <c r="BA171">
        <v>2</v>
      </c>
      <c r="BB171" s="78" t="str">
        <f>REPLACE(INDEX(GroupVertices[Group],MATCH(Edges24[[#This Row],[Vertex 1]],GroupVertices[Vertex],0)),1,1,"")</f>
        <v>1</v>
      </c>
      <c r="BC171" s="78" t="str">
        <f>REPLACE(INDEX(GroupVertices[Group],MATCH(Edges24[[#This Row],[Vertex 2]],GroupVertices[Vertex],0)),1,1,"")</f>
        <v>1</v>
      </c>
      <c r="BD171" s="48"/>
      <c r="BE171" s="49"/>
      <c r="BF171" s="48"/>
      <c r="BG171" s="49"/>
      <c r="BH171" s="48"/>
      <c r="BI171" s="49"/>
      <c r="BJ171" s="48"/>
      <c r="BK171" s="49"/>
      <c r="BL171" s="48"/>
    </row>
    <row r="172" spans="1:64" ht="15">
      <c r="A172" s="64" t="s">
        <v>294</v>
      </c>
      <c r="B172" s="64" t="s">
        <v>292</v>
      </c>
      <c r="C172" s="65"/>
      <c r="D172" s="66"/>
      <c r="E172" s="67"/>
      <c r="F172" s="68"/>
      <c r="G172" s="65"/>
      <c r="H172" s="69"/>
      <c r="I172" s="70"/>
      <c r="J172" s="70"/>
      <c r="K172" s="34" t="s">
        <v>66</v>
      </c>
      <c r="L172" s="77">
        <v>466</v>
      </c>
      <c r="M172" s="77"/>
      <c r="N172" s="72"/>
      <c r="O172" s="79" t="s">
        <v>418</v>
      </c>
      <c r="P172" s="81">
        <v>43501.66311342592</v>
      </c>
      <c r="Q172" s="79" t="s">
        <v>554</v>
      </c>
      <c r="R172" s="82" t="s">
        <v>655</v>
      </c>
      <c r="S172" s="79" t="s">
        <v>698</v>
      </c>
      <c r="T172" s="79"/>
      <c r="U172" s="79"/>
      <c r="V172" s="82" t="s">
        <v>818</v>
      </c>
      <c r="W172" s="81">
        <v>43501.66311342592</v>
      </c>
      <c r="X172" s="82" t="s">
        <v>1005</v>
      </c>
      <c r="Y172" s="79"/>
      <c r="Z172" s="79"/>
      <c r="AA172" s="85" t="s">
        <v>1228</v>
      </c>
      <c r="AB172" s="79"/>
      <c r="AC172" s="79" t="b">
        <v>0</v>
      </c>
      <c r="AD172" s="79">
        <v>3</v>
      </c>
      <c r="AE172" s="85" t="s">
        <v>1289</v>
      </c>
      <c r="AF172" s="79" t="b">
        <v>0</v>
      </c>
      <c r="AG172" s="79" t="s">
        <v>1302</v>
      </c>
      <c r="AH172" s="79"/>
      <c r="AI172" s="85" t="s">
        <v>1289</v>
      </c>
      <c r="AJ172" s="79" t="b">
        <v>0</v>
      </c>
      <c r="AK172" s="79">
        <v>0</v>
      </c>
      <c r="AL172" s="85" t="s">
        <v>1289</v>
      </c>
      <c r="AM172" s="79" t="s">
        <v>1307</v>
      </c>
      <c r="AN172" s="79" t="b">
        <v>0</v>
      </c>
      <c r="AO172" s="85" t="s">
        <v>1228</v>
      </c>
      <c r="AP172" s="79" t="s">
        <v>176</v>
      </c>
      <c r="AQ172" s="79">
        <v>0</v>
      </c>
      <c r="AR172" s="79">
        <v>0</v>
      </c>
      <c r="AS172" s="79"/>
      <c r="AT172" s="79"/>
      <c r="AU172" s="79"/>
      <c r="AV172" s="79"/>
      <c r="AW172" s="79"/>
      <c r="AX172" s="79"/>
      <c r="AY172" s="79"/>
      <c r="AZ172" s="79"/>
      <c r="BA172">
        <v>11</v>
      </c>
      <c r="BB172" s="78" t="str">
        <f>REPLACE(INDEX(GroupVertices[Group],MATCH(Edges24[[#This Row],[Vertex 1]],GroupVertices[Vertex],0)),1,1,"")</f>
        <v>1</v>
      </c>
      <c r="BC172" s="78" t="str">
        <f>REPLACE(INDEX(GroupVertices[Group],MATCH(Edges24[[#This Row],[Vertex 2]],GroupVertices[Vertex],0)),1,1,"")</f>
        <v>1</v>
      </c>
      <c r="BD172" s="48">
        <v>1</v>
      </c>
      <c r="BE172" s="49">
        <v>4.545454545454546</v>
      </c>
      <c r="BF172" s="48">
        <v>0</v>
      </c>
      <c r="BG172" s="49">
        <v>0</v>
      </c>
      <c r="BH172" s="48">
        <v>0</v>
      </c>
      <c r="BI172" s="49">
        <v>0</v>
      </c>
      <c r="BJ172" s="48">
        <v>21</v>
      </c>
      <c r="BK172" s="49">
        <v>95.45454545454545</v>
      </c>
      <c r="BL172" s="48">
        <v>22</v>
      </c>
    </row>
    <row r="173" spans="1:64" ht="15">
      <c r="A173" s="64" t="s">
        <v>294</v>
      </c>
      <c r="B173" s="64" t="s">
        <v>294</v>
      </c>
      <c r="C173" s="65"/>
      <c r="D173" s="66"/>
      <c r="E173" s="67"/>
      <c r="F173" s="68"/>
      <c r="G173" s="65"/>
      <c r="H173" s="69"/>
      <c r="I173" s="70"/>
      <c r="J173" s="70"/>
      <c r="K173" s="34" t="s">
        <v>65</v>
      </c>
      <c r="L173" s="77">
        <v>467</v>
      </c>
      <c r="M173" s="77"/>
      <c r="N173" s="72"/>
      <c r="O173" s="79" t="s">
        <v>176</v>
      </c>
      <c r="P173" s="81">
        <v>43501.85356481482</v>
      </c>
      <c r="Q173" s="79" t="s">
        <v>555</v>
      </c>
      <c r="R173" s="82" t="s">
        <v>600</v>
      </c>
      <c r="S173" s="79" t="s">
        <v>671</v>
      </c>
      <c r="T173" s="79"/>
      <c r="U173" s="79"/>
      <c r="V173" s="82" t="s">
        <v>818</v>
      </c>
      <c r="W173" s="81">
        <v>43501.85356481482</v>
      </c>
      <c r="X173" s="82" t="s">
        <v>1006</v>
      </c>
      <c r="Y173" s="79"/>
      <c r="Z173" s="79"/>
      <c r="AA173" s="85" t="s">
        <v>1229</v>
      </c>
      <c r="AB173" s="79"/>
      <c r="AC173" s="79" t="b">
        <v>0</v>
      </c>
      <c r="AD173" s="79">
        <v>1</v>
      </c>
      <c r="AE173" s="85" t="s">
        <v>1289</v>
      </c>
      <c r="AF173" s="79" t="b">
        <v>0</v>
      </c>
      <c r="AG173" s="79" t="s">
        <v>1302</v>
      </c>
      <c r="AH173" s="79"/>
      <c r="AI173" s="85" t="s">
        <v>1289</v>
      </c>
      <c r="AJ173" s="79" t="b">
        <v>0</v>
      </c>
      <c r="AK173" s="79">
        <v>1</v>
      </c>
      <c r="AL173" s="85" t="s">
        <v>1289</v>
      </c>
      <c r="AM173" s="79" t="s">
        <v>1308</v>
      </c>
      <c r="AN173" s="79" t="b">
        <v>0</v>
      </c>
      <c r="AO173" s="85" t="s">
        <v>1229</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1</v>
      </c>
      <c r="BD173" s="48">
        <v>0</v>
      </c>
      <c r="BE173" s="49">
        <v>0</v>
      </c>
      <c r="BF173" s="48">
        <v>0</v>
      </c>
      <c r="BG173" s="49">
        <v>0</v>
      </c>
      <c r="BH173" s="48">
        <v>0</v>
      </c>
      <c r="BI173" s="49">
        <v>0</v>
      </c>
      <c r="BJ173" s="48">
        <v>33</v>
      </c>
      <c r="BK173" s="49">
        <v>100</v>
      </c>
      <c r="BL173" s="48">
        <v>33</v>
      </c>
    </row>
    <row r="174" spans="1:64" ht="15">
      <c r="A174" s="64" t="s">
        <v>294</v>
      </c>
      <c r="B174" s="64" t="s">
        <v>292</v>
      </c>
      <c r="C174" s="65"/>
      <c r="D174" s="66"/>
      <c r="E174" s="67"/>
      <c r="F174" s="68"/>
      <c r="G174" s="65"/>
      <c r="H174" s="69"/>
      <c r="I174" s="70"/>
      <c r="J174" s="70"/>
      <c r="K174" s="34" t="s">
        <v>66</v>
      </c>
      <c r="L174" s="77">
        <v>468</v>
      </c>
      <c r="M174" s="77"/>
      <c r="N174" s="72"/>
      <c r="O174" s="79" t="s">
        <v>418</v>
      </c>
      <c r="P174" s="81">
        <v>43508.66434027778</v>
      </c>
      <c r="Q174" s="79" t="s">
        <v>556</v>
      </c>
      <c r="R174" s="82" t="s">
        <v>601</v>
      </c>
      <c r="S174" s="79" t="s">
        <v>671</v>
      </c>
      <c r="T174" s="79"/>
      <c r="U174" s="79"/>
      <c r="V174" s="82" t="s">
        <v>818</v>
      </c>
      <c r="W174" s="81">
        <v>43508.66434027778</v>
      </c>
      <c r="X174" s="82" t="s">
        <v>1007</v>
      </c>
      <c r="Y174" s="79"/>
      <c r="Z174" s="79"/>
      <c r="AA174" s="85" t="s">
        <v>1230</v>
      </c>
      <c r="AB174" s="79"/>
      <c r="AC174" s="79" t="b">
        <v>0</v>
      </c>
      <c r="AD174" s="79">
        <v>0</v>
      </c>
      <c r="AE174" s="85" t="s">
        <v>1289</v>
      </c>
      <c r="AF174" s="79" t="b">
        <v>0</v>
      </c>
      <c r="AG174" s="79" t="s">
        <v>1302</v>
      </c>
      <c r="AH174" s="79"/>
      <c r="AI174" s="85" t="s">
        <v>1289</v>
      </c>
      <c r="AJ174" s="79" t="b">
        <v>0</v>
      </c>
      <c r="AK174" s="79">
        <v>1</v>
      </c>
      <c r="AL174" s="85" t="s">
        <v>1289</v>
      </c>
      <c r="AM174" s="79" t="s">
        <v>1308</v>
      </c>
      <c r="AN174" s="79" t="b">
        <v>0</v>
      </c>
      <c r="AO174" s="85" t="s">
        <v>1230</v>
      </c>
      <c r="AP174" s="79" t="s">
        <v>176</v>
      </c>
      <c r="AQ174" s="79">
        <v>0</v>
      </c>
      <c r="AR174" s="79">
        <v>0</v>
      </c>
      <c r="AS174" s="79"/>
      <c r="AT174" s="79"/>
      <c r="AU174" s="79"/>
      <c r="AV174" s="79"/>
      <c r="AW174" s="79"/>
      <c r="AX174" s="79"/>
      <c r="AY174" s="79"/>
      <c r="AZ174" s="79"/>
      <c r="BA174">
        <v>11</v>
      </c>
      <c r="BB174" s="78" t="str">
        <f>REPLACE(INDEX(GroupVertices[Group],MATCH(Edges24[[#This Row],[Vertex 1]],GroupVertices[Vertex],0)),1,1,"")</f>
        <v>1</v>
      </c>
      <c r="BC174" s="78" t="str">
        <f>REPLACE(INDEX(GroupVertices[Group],MATCH(Edges24[[#This Row],[Vertex 2]],GroupVertices[Vertex],0)),1,1,"")</f>
        <v>1</v>
      </c>
      <c r="BD174" s="48">
        <v>0</v>
      </c>
      <c r="BE174" s="49">
        <v>0</v>
      </c>
      <c r="BF174" s="48">
        <v>0</v>
      </c>
      <c r="BG174" s="49">
        <v>0</v>
      </c>
      <c r="BH174" s="48">
        <v>0</v>
      </c>
      <c r="BI174" s="49">
        <v>0</v>
      </c>
      <c r="BJ174" s="48">
        <v>12</v>
      </c>
      <c r="BK174" s="49">
        <v>100</v>
      </c>
      <c r="BL174" s="48">
        <v>12</v>
      </c>
    </row>
    <row r="175" spans="1:64" ht="15">
      <c r="A175" s="64" t="s">
        <v>294</v>
      </c>
      <c r="B175" s="64" t="s">
        <v>292</v>
      </c>
      <c r="C175" s="65"/>
      <c r="D175" s="66"/>
      <c r="E175" s="67"/>
      <c r="F175" s="68"/>
      <c r="G175" s="65"/>
      <c r="H175" s="69"/>
      <c r="I175" s="70"/>
      <c r="J175" s="70"/>
      <c r="K175" s="34" t="s">
        <v>66</v>
      </c>
      <c r="L175" s="77">
        <v>470</v>
      </c>
      <c r="M175" s="77"/>
      <c r="N175" s="72"/>
      <c r="O175" s="79" t="s">
        <v>418</v>
      </c>
      <c r="P175" s="81">
        <v>43522.664618055554</v>
      </c>
      <c r="Q175" s="79" t="s">
        <v>557</v>
      </c>
      <c r="R175" s="82" t="s">
        <v>656</v>
      </c>
      <c r="S175" s="79" t="s">
        <v>671</v>
      </c>
      <c r="T175" s="79"/>
      <c r="U175" s="79"/>
      <c r="V175" s="82" t="s">
        <v>818</v>
      </c>
      <c r="W175" s="81">
        <v>43522.664618055554</v>
      </c>
      <c r="X175" s="82" t="s">
        <v>1008</v>
      </c>
      <c r="Y175" s="79"/>
      <c r="Z175" s="79"/>
      <c r="AA175" s="85" t="s">
        <v>1231</v>
      </c>
      <c r="AB175" s="79"/>
      <c r="AC175" s="79" t="b">
        <v>0</v>
      </c>
      <c r="AD175" s="79">
        <v>1</v>
      </c>
      <c r="AE175" s="85" t="s">
        <v>1289</v>
      </c>
      <c r="AF175" s="79" t="b">
        <v>0</v>
      </c>
      <c r="AG175" s="79" t="s">
        <v>1302</v>
      </c>
      <c r="AH175" s="79"/>
      <c r="AI175" s="85" t="s">
        <v>1289</v>
      </c>
      <c r="AJ175" s="79" t="b">
        <v>0</v>
      </c>
      <c r="AK175" s="79">
        <v>1</v>
      </c>
      <c r="AL175" s="85" t="s">
        <v>1289</v>
      </c>
      <c r="AM175" s="79" t="s">
        <v>1308</v>
      </c>
      <c r="AN175" s="79" t="b">
        <v>0</v>
      </c>
      <c r="AO175" s="85" t="s">
        <v>1231</v>
      </c>
      <c r="AP175" s="79" t="s">
        <v>176</v>
      </c>
      <c r="AQ175" s="79">
        <v>0</v>
      </c>
      <c r="AR175" s="79">
        <v>0</v>
      </c>
      <c r="AS175" s="79"/>
      <c r="AT175" s="79"/>
      <c r="AU175" s="79"/>
      <c r="AV175" s="79"/>
      <c r="AW175" s="79"/>
      <c r="AX175" s="79"/>
      <c r="AY175" s="79"/>
      <c r="AZ175" s="79"/>
      <c r="BA175">
        <v>11</v>
      </c>
      <c r="BB175" s="78" t="str">
        <f>REPLACE(INDEX(GroupVertices[Group],MATCH(Edges24[[#This Row],[Vertex 1]],GroupVertices[Vertex],0)),1,1,"")</f>
        <v>1</v>
      </c>
      <c r="BC175" s="78" t="str">
        <f>REPLACE(INDEX(GroupVertices[Group],MATCH(Edges24[[#This Row],[Vertex 2]],GroupVertices[Vertex],0)),1,1,"")</f>
        <v>1</v>
      </c>
      <c r="BD175" s="48">
        <v>1</v>
      </c>
      <c r="BE175" s="49">
        <v>6.25</v>
      </c>
      <c r="BF175" s="48">
        <v>0</v>
      </c>
      <c r="BG175" s="49">
        <v>0</v>
      </c>
      <c r="BH175" s="48">
        <v>0</v>
      </c>
      <c r="BI175" s="49">
        <v>0</v>
      </c>
      <c r="BJ175" s="48">
        <v>15</v>
      </c>
      <c r="BK175" s="49">
        <v>93.75</v>
      </c>
      <c r="BL175" s="48">
        <v>16</v>
      </c>
    </row>
    <row r="176" spans="1:64" ht="15">
      <c r="A176" s="64" t="s">
        <v>294</v>
      </c>
      <c r="B176" s="64" t="s">
        <v>380</v>
      </c>
      <c r="C176" s="65"/>
      <c r="D176" s="66"/>
      <c r="E176" s="67"/>
      <c r="F176" s="68"/>
      <c r="G176" s="65"/>
      <c r="H176" s="69"/>
      <c r="I176" s="70"/>
      <c r="J176" s="70"/>
      <c r="K176" s="34" t="s">
        <v>65</v>
      </c>
      <c r="L176" s="77">
        <v>479</v>
      </c>
      <c r="M176" s="77"/>
      <c r="N176" s="72"/>
      <c r="O176" s="79" t="s">
        <v>418</v>
      </c>
      <c r="P176" s="81">
        <v>43565.61170138889</v>
      </c>
      <c r="Q176" s="79" t="s">
        <v>466</v>
      </c>
      <c r="R176" s="79"/>
      <c r="S176" s="79"/>
      <c r="T176" s="79"/>
      <c r="U176" s="79"/>
      <c r="V176" s="82" t="s">
        <v>818</v>
      </c>
      <c r="W176" s="81">
        <v>43565.61170138889</v>
      </c>
      <c r="X176" s="82" t="s">
        <v>1009</v>
      </c>
      <c r="Y176" s="79"/>
      <c r="Z176" s="79"/>
      <c r="AA176" s="85" t="s">
        <v>1232</v>
      </c>
      <c r="AB176" s="79"/>
      <c r="AC176" s="79" t="b">
        <v>0</v>
      </c>
      <c r="AD176" s="79">
        <v>0</v>
      </c>
      <c r="AE176" s="85" t="s">
        <v>1289</v>
      </c>
      <c r="AF176" s="79" t="b">
        <v>0</v>
      </c>
      <c r="AG176" s="79" t="s">
        <v>1302</v>
      </c>
      <c r="AH176" s="79"/>
      <c r="AI176" s="85" t="s">
        <v>1289</v>
      </c>
      <c r="AJ176" s="79" t="b">
        <v>0</v>
      </c>
      <c r="AK176" s="79">
        <v>3</v>
      </c>
      <c r="AL176" s="85" t="s">
        <v>1276</v>
      </c>
      <c r="AM176" s="79" t="s">
        <v>1304</v>
      </c>
      <c r="AN176" s="79" t="b">
        <v>0</v>
      </c>
      <c r="AO176" s="85" t="s">
        <v>1276</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3</v>
      </c>
      <c r="BD176" s="48"/>
      <c r="BE176" s="49"/>
      <c r="BF176" s="48"/>
      <c r="BG176" s="49"/>
      <c r="BH176" s="48"/>
      <c r="BI176" s="49"/>
      <c r="BJ176" s="48"/>
      <c r="BK176" s="49"/>
      <c r="BL176" s="48"/>
    </row>
    <row r="177" spans="1:64" ht="15">
      <c r="A177" s="64" t="s">
        <v>292</v>
      </c>
      <c r="B177" s="64" t="s">
        <v>294</v>
      </c>
      <c r="C177" s="65"/>
      <c r="D177" s="66"/>
      <c r="E177" s="67"/>
      <c r="F177" s="68"/>
      <c r="G177" s="65"/>
      <c r="H177" s="69"/>
      <c r="I177" s="70"/>
      <c r="J177" s="70"/>
      <c r="K177" s="34" t="s">
        <v>66</v>
      </c>
      <c r="L177" s="77">
        <v>482</v>
      </c>
      <c r="M177" s="77"/>
      <c r="N177" s="72"/>
      <c r="O177" s="79" t="s">
        <v>418</v>
      </c>
      <c r="P177" s="81">
        <v>43502.83027777778</v>
      </c>
      <c r="Q177" s="79" t="s">
        <v>558</v>
      </c>
      <c r="R177" s="79"/>
      <c r="S177" s="79"/>
      <c r="T177" s="79"/>
      <c r="U177" s="79"/>
      <c r="V177" s="82" t="s">
        <v>816</v>
      </c>
      <c r="W177" s="81">
        <v>43502.83027777778</v>
      </c>
      <c r="X177" s="82" t="s">
        <v>1010</v>
      </c>
      <c r="Y177" s="79"/>
      <c r="Z177" s="79"/>
      <c r="AA177" s="85" t="s">
        <v>1233</v>
      </c>
      <c r="AB177" s="79"/>
      <c r="AC177" s="79" t="b">
        <v>0</v>
      </c>
      <c r="AD177" s="79">
        <v>0</v>
      </c>
      <c r="AE177" s="85" t="s">
        <v>1289</v>
      </c>
      <c r="AF177" s="79" t="b">
        <v>0</v>
      </c>
      <c r="AG177" s="79" t="s">
        <v>1302</v>
      </c>
      <c r="AH177" s="79"/>
      <c r="AI177" s="85" t="s">
        <v>1289</v>
      </c>
      <c r="AJ177" s="79" t="b">
        <v>0</v>
      </c>
      <c r="AK177" s="79">
        <v>3</v>
      </c>
      <c r="AL177" s="85" t="s">
        <v>1229</v>
      </c>
      <c r="AM177" s="79" t="s">
        <v>1307</v>
      </c>
      <c r="AN177" s="79" t="b">
        <v>0</v>
      </c>
      <c r="AO177" s="85" t="s">
        <v>1229</v>
      </c>
      <c r="AP177" s="79" t="s">
        <v>176</v>
      </c>
      <c r="AQ177" s="79">
        <v>0</v>
      </c>
      <c r="AR177" s="79">
        <v>0</v>
      </c>
      <c r="AS177" s="79"/>
      <c r="AT177" s="79"/>
      <c r="AU177" s="79"/>
      <c r="AV177" s="79"/>
      <c r="AW177" s="79"/>
      <c r="AX177" s="79"/>
      <c r="AY177" s="79"/>
      <c r="AZ177" s="79"/>
      <c r="BA177">
        <v>9</v>
      </c>
      <c r="BB177" s="78" t="str">
        <f>REPLACE(INDEX(GroupVertices[Group],MATCH(Edges24[[#This Row],[Vertex 1]],GroupVertices[Vertex],0)),1,1,"")</f>
        <v>1</v>
      </c>
      <c r="BC177" s="78" t="str">
        <f>REPLACE(INDEX(GroupVertices[Group],MATCH(Edges24[[#This Row],[Vertex 2]],GroupVertices[Vertex],0)),1,1,"")</f>
        <v>1</v>
      </c>
      <c r="BD177" s="48">
        <v>0</v>
      </c>
      <c r="BE177" s="49">
        <v>0</v>
      </c>
      <c r="BF177" s="48">
        <v>0</v>
      </c>
      <c r="BG177" s="49">
        <v>0</v>
      </c>
      <c r="BH177" s="48">
        <v>0</v>
      </c>
      <c r="BI177" s="49">
        <v>0</v>
      </c>
      <c r="BJ177" s="48">
        <v>25</v>
      </c>
      <c r="BK177" s="49">
        <v>100</v>
      </c>
      <c r="BL177" s="48">
        <v>25</v>
      </c>
    </row>
    <row r="178" spans="1:64" ht="15">
      <c r="A178" s="64" t="s">
        <v>292</v>
      </c>
      <c r="B178" s="64" t="s">
        <v>294</v>
      </c>
      <c r="C178" s="65"/>
      <c r="D178" s="66"/>
      <c r="E178" s="67"/>
      <c r="F178" s="68"/>
      <c r="G178" s="65"/>
      <c r="H178" s="69"/>
      <c r="I178" s="70"/>
      <c r="J178" s="70"/>
      <c r="K178" s="34" t="s">
        <v>66</v>
      </c>
      <c r="L178" s="77">
        <v>483</v>
      </c>
      <c r="M178" s="77"/>
      <c r="N178" s="72"/>
      <c r="O178" s="79" t="s">
        <v>418</v>
      </c>
      <c r="P178" s="81">
        <v>43508.68246527778</v>
      </c>
      <c r="Q178" s="79" t="s">
        <v>559</v>
      </c>
      <c r="R178" s="82" t="s">
        <v>601</v>
      </c>
      <c r="S178" s="79" t="s">
        <v>671</v>
      </c>
      <c r="T178" s="79"/>
      <c r="U178" s="79"/>
      <c r="V178" s="82" t="s">
        <v>816</v>
      </c>
      <c r="W178" s="81">
        <v>43508.68246527778</v>
      </c>
      <c r="X178" s="82" t="s">
        <v>1011</v>
      </c>
      <c r="Y178" s="79"/>
      <c r="Z178" s="79"/>
      <c r="AA178" s="85" t="s">
        <v>1234</v>
      </c>
      <c r="AB178" s="79"/>
      <c r="AC178" s="79" t="b">
        <v>0</v>
      </c>
      <c r="AD178" s="79">
        <v>0</v>
      </c>
      <c r="AE178" s="85" t="s">
        <v>1289</v>
      </c>
      <c r="AF178" s="79" t="b">
        <v>0</v>
      </c>
      <c r="AG178" s="79" t="s">
        <v>1302</v>
      </c>
      <c r="AH178" s="79"/>
      <c r="AI178" s="85" t="s">
        <v>1289</v>
      </c>
      <c r="AJ178" s="79" t="b">
        <v>0</v>
      </c>
      <c r="AK178" s="79">
        <v>1</v>
      </c>
      <c r="AL178" s="85" t="s">
        <v>1230</v>
      </c>
      <c r="AM178" s="79" t="s">
        <v>1307</v>
      </c>
      <c r="AN178" s="79" t="b">
        <v>0</v>
      </c>
      <c r="AO178" s="85" t="s">
        <v>1230</v>
      </c>
      <c r="AP178" s="79" t="s">
        <v>176</v>
      </c>
      <c r="AQ178" s="79">
        <v>0</v>
      </c>
      <c r="AR178" s="79">
        <v>0</v>
      </c>
      <c r="AS178" s="79"/>
      <c r="AT178" s="79"/>
      <c r="AU178" s="79"/>
      <c r="AV178" s="79"/>
      <c r="AW178" s="79"/>
      <c r="AX178" s="79"/>
      <c r="AY178" s="79"/>
      <c r="AZ178" s="79"/>
      <c r="BA178">
        <v>9</v>
      </c>
      <c r="BB178" s="78" t="str">
        <f>REPLACE(INDEX(GroupVertices[Group],MATCH(Edges24[[#This Row],[Vertex 1]],GroupVertices[Vertex],0)),1,1,"")</f>
        <v>1</v>
      </c>
      <c r="BC178" s="78" t="str">
        <f>REPLACE(INDEX(GroupVertices[Group],MATCH(Edges24[[#This Row],[Vertex 2]],GroupVertices[Vertex],0)),1,1,"")</f>
        <v>1</v>
      </c>
      <c r="BD178" s="48">
        <v>0</v>
      </c>
      <c r="BE178" s="49">
        <v>0</v>
      </c>
      <c r="BF178" s="48">
        <v>0</v>
      </c>
      <c r="BG178" s="49">
        <v>0</v>
      </c>
      <c r="BH178" s="48">
        <v>0</v>
      </c>
      <c r="BI178" s="49">
        <v>0</v>
      </c>
      <c r="BJ178" s="48">
        <v>14</v>
      </c>
      <c r="BK178" s="49">
        <v>100</v>
      </c>
      <c r="BL178" s="48">
        <v>14</v>
      </c>
    </row>
    <row r="179" spans="1:64" ht="15">
      <c r="A179" s="64" t="s">
        <v>292</v>
      </c>
      <c r="B179" s="64" t="s">
        <v>294</v>
      </c>
      <c r="C179" s="65"/>
      <c r="D179" s="66"/>
      <c r="E179" s="67"/>
      <c r="F179" s="68"/>
      <c r="G179" s="65"/>
      <c r="H179" s="69"/>
      <c r="I179" s="70"/>
      <c r="J179" s="70"/>
      <c r="K179" s="34" t="s">
        <v>66</v>
      </c>
      <c r="L179" s="77">
        <v>485</v>
      </c>
      <c r="M179" s="77"/>
      <c r="N179" s="72"/>
      <c r="O179" s="79" t="s">
        <v>418</v>
      </c>
      <c r="P179" s="81">
        <v>43522.69090277778</v>
      </c>
      <c r="Q179" s="79" t="s">
        <v>560</v>
      </c>
      <c r="R179" s="82" t="s">
        <v>656</v>
      </c>
      <c r="S179" s="79" t="s">
        <v>671</v>
      </c>
      <c r="T179" s="79"/>
      <c r="U179" s="79"/>
      <c r="V179" s="82" t="s">
        <v>816</v>
      </c>
      <c r="W179" s="81">
        <v>43522.69090277778</v>
      </c>
      <c r="X179" s="82" t="s">
        <v>1012</v>
      </c>
      <c r="Y179" s="79"/>
      <c r="Z179" s="79"/>
      <c r="AA179" s="85" t="s">
        <v>1235</v>
      </c>
      <c r="AB179" s="79"/>
      <c r="AC179" s="79" t="b">
        <v>0</v>
      </c>
      <c r="AD179" s="79">
        <v>0</v>
      </c>
      <c r="AE179" s="85" t="s">
        <v>1289</v>
      </c>
      <c r="AF179" s="79" t="b">
        <v>0</v>
      </c>
      <c r="AG179" s="79" t="s">
        <v>1302</v>
      </c>
      <c r="AH179" s="79"/>
      <c r="AI179" s="85" t="s">
        <v>1289</v>
      </c>
      <c r="AJ179" s="79" t="b">
        <v>0</v>
      </c>
      <c r="AK179" s="79">
        <v>1</v>
      </c>
      <c r="AL179" s="85" t="s">
        <v>1231</v>
      </c>
      <c r="AM179" s="79" t="s">
        <v>1307</v>
      </c>
      <c r="AN179" s="79" t="b">
        <v>0</v>
      </c>
      <c r="AO179" s="85" t="s">
        <v>1231</v>
      </c>
      <c r="AP179" s="79" t="s">
        <v>176</v>
      </c>
      <c r="AQ179" s="79">
        <v>0</v>
      </c>
      <c r="AR179" s="79">
        <v>0</v>
      </c>
      <c r="AS179" s="79"/>
      <c r="AT179" s="79"/>
      <c r="AU179" s="79"/>
      <c r="AV179" s="79"/>
      <c r="AW179" s="79"/>
      <c r="AX179" s="79"/>
      <c r="AY179" s="79"/>
      <c r="AZ179" s="79"/>
      <c r="BA179">
        <v>9</v>
      </c>
      <c r="BB179" s="78" t="str">
        <f>REPLACE(INDEX(GroupVertices[Group],MATCH(Edges24[[#This Row],[Vertex 1]],GroupVertices[Vertex],0)),1,1,"")</f>
        <v>1</v>
      </c>
      <c r="BC179" s="78" t="str">
        <f>REPLACE(INDEX(GroupVertices[Group],MATCH(Edges24[[#This Row],[Vertex 2]],GroupVertices[Vertex],0)),1,1,"")</f>
        <v>1</v>
      </c>
      <c r="BD179" s="48">
        <v>1</v>
      </c>
      <c r="BE179" s="49">
        <v>5.555555555555555</v>
      </c>
      <c r="BF179" s="48">
        <v>0</v>
      </c>
      <c r="BG179" s="49">
        <v>0</v>
      </c>
      <c r="BH179" s="48">
        <v>0</v>
      </c>
      <c r="BI179" s="49">
        <v>0</v>
      </c>
      <c r="BJ179" s="48">
        <v>17</v>
      </c>
      <c r="BK179" s="49">
        <v>94.44444444444444</v>
      </c>
      <c r="BL179" s="48">
        <v>18</v>
      </c>
    </row>
    <row r="180" spans="1:64" ht="15">
      <c r="A180" s="64" t="s">
        <v>303</v>
      </c>
      <c r="B180" s="64" t="s">
        <v>294</v>
      </c>
      <c r="C180" s="65"/>
      <c r="D180" s="66"/>
      <c r="E180" s="67"/>
      <c r="F180" s="68"/>
      <c r="G180" s="65"/>
      <c r="H180" s="69"/>
      <c r="I180" s="70"/>
      <c r="J180" s="70"/>
      <c r="K180" s="34" t="s">
        <v>66</v>
      </c>
      <c r="L180" s="77">
        <v>491</v>
      </c>
      <c r="M180" s="77"/>
      <c r="N180" s="72"/>
      <c r="O180" s="79" t="s">
        <v>418</v>
      </c>
      <c r="P180" s="81">
        <v>43501.8575</v>
      </c>
      <c r="Q180" s="79" t="s">
        <v>561</v>
      </c>
      <c r="R180" s="79"/>
      <c r="S180" s="79"/>
      <c r="T180" s="79"/>
      <c r="U180" s="79"/>
      <c r="V180" s="82" t="s">
        <v>825</v>
      </c>
      <c r="W180" s="81">
        <v>43501.8575</v>
      </c>
      <c r="X180" s="82" t="s">
        <v>1013</v>
      </c>
      <c r="Y180" s="79"/>
      <c r="Z180" s="79"/>
      <c r="AA180" s="85" t="s">
        <v>1236</v>
      </c>
      <c r="AB180" s="79"/>
      <c r="AC180" s="79" t="b">
        <v>0</v>
      </c>
      <c r="AD180" s="79">
        <v>0</v>
      </c>
      <c r="AE180" s="85" t="s">
        <v>1289</v>
      </c>
      <c r="AF180" s="79" t="b">
        <v>0</v>
      </c>
      <c r="AG180" s="79" t="s">
        <v>1302</v>
      </c>
      <c r="AH180" s="79"/>
      <c r="AI180" s="85" t="s">
        <v>1289</v>
      </c>
      <c r="AJ180" s="79" t="b">
        <v>0</v>
      </c>
      <c r="AK180" s="79">
        <v>1</v>
      </c>
      <c r="AL180" s="85" t="s">
        <v>1229</v>
      </c>
      <c r="AM180" s="79" t="s">
        <v>1307</v>
      </c>
      <c r="AN180" s="79" t="b">
        <v>0</v>
      </c>
      <c r="AO180" s="85" t="s">
        <v>1229</v>
      </c>
      <c r="AP180" s="79" t="s">
        <v>176</v>
      </c>
      <c r="AQ180" s="79">
        <v>0</v>
      </c>
      <c r="AR180" s="79">
        <v>0</v>
      </c>
      <c r="AS180" s="79"/>
      <c r="AT180" s="79"/>
      <c r="AU180" s="79"/>
      <c r="AV180" s="79"/>
      <c r="AW180" s="79"/>
      <c r="AX180" s="79"/>
      <c r="AY180" s="79"/>
      <c r="AZ180" s="79"/>
      <c r="BA180">
        <v>3</v>
      </c>
      <c r="BB180" s="78" t="str">
        <f>REPLACE(INDEX(GroupVertices[Group],MATCH(Edges24[[#This Row],[Vertex 1]],GroupVertices[Vertex],0)),1,1,"")</f>
        <v>2</v>
      </c>
      <c r="BC180" s="78" t="str">
        <f>REPLACE(INDEX(GroupVertices[Group],MATCH(Edges24[[#This Row],[Vertex 2]],GroupVertices[Vertex],0)),1,1,"")</f>
        <v>1</v>
      </c>
      <c r="BD180" s="48">
        <v>0</v>
      </c>
      <c r="BE180" s="49">
        <v>0</v>
      </c>
      <c r="BF180" s="48">
        <v>0</v>
      </c>
      <c r="BG180" s="49">
        <v>0</v>
      </c>
      <c r="BH180" s="48">
        <v>0</v>
      </c>
      <c r="BI180" s="49">
        <v>0</v>
      </c>
      <c r="BJ180" s="48">
        <v>26</v>
      </c>
      <c r="BK180" s="49">
        <v>100</v>
      </c>
      <c r="BL180" s="48">
        <v>26</v>
      </c>
    </row>
    <row r="181" spans="1:64" ht="15">
      <c r="A181" s="64" t="s">
        <v>309</v>
      </c>
      <c r="B181" s="64" t="s">
        <v>294</v>
      </c>
      <c r="C181" s="65"/>
      <c r="D181" s="66"/>
      <c r="E181" s="67"/>
      <c r="F181" s="68"/>
      <c r="G181" s="65"/>
      <c r="H181" s="69"/>
      <c r="I181" s="70"/>
      <c r="J181" s="70"/>
      <c r="K181" s="34" t="s">
        <v>66</v>
      </c>
      <c r="L181" s="77">
        <v>494</v>
      </c>
      <c r="M181" s="77"/>
      <c r="N181" s="72"/>
      <c r="O181" s="79" t="s">
        <v>418</v>
      </c>
      <c r="P181" s="81">
        <v>43503.56465277778</v>
      </c>
      <c r="Q181" s="79" t="s">
        <v>558</v>
      </c>
      <c r="R181" s="79"/>
      <c r="S181" s="79"/>
      <c r="T181" s="79"/>
      <c r="U181" s="79"/>
      <c r="V181" s="82" t="s">
        <v>831</v>
      </c>
      <c r="W181" s="81">
        <v>43503.56465277778</v>
      </c>
      <c r="X181" s="82" t="s">
        <v>1014</v>
      </c>
      <c r="Y181" s="79"/>
      <c r="Z181" s="79"/>
      <c r="AA181" s="85" t="s">
        <v>1237</v>
      </c>
      <c r="AB181" s="79"/>
      <c r="AC181" s="79" t="b">
        <v>0</v>
      </c>
      <c r="AD181" s="79">
        <v>0</v>
      </c>
      <c r="AE181" s="85" t="s">
        <v>1289</v>
      </c>
      <c r="AF181" s="79" t="b">
        <v>0</v>
      </c>
      <c r="AG181" s="79" t="s">
        <v>1302</v>
      </c>
      <c r="AH181" s="79"/>
      <c r="AI181" s="85" t="s">
        <v>1289</v>
      </c>
      <c r="AJ181" s="79" t="b">
        <v>0</v>
      </c>
      <c r="AK181" s="79">
        <v>3</v>
      </c>
      <c r="AL181" s="85" t="s">
        <v>1229</v>
      </c>
      <c r="AM181" s="79" t="s">
        <v>1308</v>
      </c>
      <c r="AN181" s="79" t="b">
        <v>0</v>
      </c>
      <c r="AO181" s="85" t="s">
        <v>1229</v>
      </c>
      <c r="AP181" s="79" t="s">
        <v>176</v>
      </c>
      <c r="AQ181" s="79">
        <v>0</v>
      </c>
      <c r="AR181" s="79">
        <v>0</v>
      </c>
      <c r="AS181" s="79"/>
      <c r="AT181" s="79"/>
      <c r="AU181" s="79"/>
      <c r="AV181" s="79"/>
      <c r="AW181" s="79"/>
      <c r="AX181" s="79"/>
      <c r="AY181" s="79"/>
      <c r="AZ181" s="79"/>
      <c r="BA181">
        <v>2</v>
      </c>
      <c r="BB181" s="78" t="str">
        <f>REPLACE(INDEX(GroupVertices[Group],MATCH(Edges24[[#This Row],[Vertex 1]],GroupVertices[Vertex],0)),1,1,"")</f>
        <v>2</v>
      </c>
      <c r="BC181" s="78" t="str">
        <f>REPLACE(INDEX(GroupVertices[Group],MATCH(Edges24[[#This Row],[Vertex 2]],GroupVertices[Vertex],0)),1,1,"")</f>
        <v>1</v>
      </c>
      <c r="BD181" s="48">
        <v>0</v>
      </c>
      <c r="BE181" s="49">
        <v>0</v>
      </c>
      <c r="BF181" s="48">
        <v>0</v>
      </c>
      <c r="BG181" s="49">
        <v>0</v>
      </c>
      <c r="BH181" s="48">
        <v>0</v>
      </c>
      <c r="BI181" s="49">
        <v>0</v>
      </c>
      <c r="BJ181" s="48">
        <v>25</v>
      </c>
      <c r="BK181" s="49">
        <v>100</v>
      </c>
      <c r="BL181" s="48">
        <v>25</v>
      </c>
    </row>
    <row r="182" spans="1:64" ht="15">
      <c r="A182" s="64" t="s">
        <v>292</v>
      </c>
      <c r="B182" s="64" t="s">
        <v>303</v>
      </c>
      <c r="C182" s="65"/>
      <c r="D182" s="66"/>
      <c r="E182" s="67"/>
      <c r="F182" s="68"/>
      <c r="G182" s="65"/>
      <c r="H182" s="69"/>
      <c r="I182" s="70"/>
      <c r="J182" s="70"/>
      <c r="K182" s="34" t="s">
        <v>66</v>
      </c>
      <c r="L182" s="77">
        <v>496</v>
      </c>
      <c r="M182" s="77"/>
      <c r="N182" s="72"/>
      <c r="O182" s="79" t="s">
        <v>418</v>
      </c>
      <c r="P182" s="81">
        <v>43497.88758101852</v>
      </c>
      <c r="Q182" s="79" t="s">
        <v>562</v>
      </c>
      <c r="R182" s="82" t="s">
        <v>657</v>
      </c>
      <c r="S182" s="79" t="s">
        <v>699</v>
      </c>
      <c r="T182" s="79" t="s">
        <v>722</v>
      </c>
      <c r="U182" s="79"/>
      <c r="V182" s="82" t="s">
        <v>816</v>
      </c>
      <c r="W182" s="81">
        <v>43497.88758101852</v>
      </c>
      <c r="X182" s="82" t="s">
        <v>1015</v>
      </c>
      <c r="Y182" s="79"/>
      <c r="Z182" s="79"/>
      <c r="AA182" s="85" t="s">
        <v>1238</v>
      </c>
      <c r="AB182" s="79"/>
      <c r="AC182" s="79" t="b">
        <v>0</v>
      </c>
      <c r="AD182" s="79">
        <v>0</v>
      </c>
      <c r="AE182" s="85" t="s">
        <v>1289</v>
      </c>
      <c r="AF182" s="79" t="b">
        <v>0</v>
      </c>
      <c r="AG182" s="79" t="s">
        <v>1302</v>
      </c>
      <c r="AH182" s="79"/>
      <c r="AI182" s="85" t="s">
        <v>1289</v>
      </c>
      <c r="AJ182" s="79" t="b">
        <v>0</v>
      </c>
      <c r="AK182" s="79">
        <v>1</v>
      </c>
      <c r="AL182" s="85" t="s">
        <v>1250</v>
      </c>
      <c r="AM182" s="79" t="s">
        <v>1307</v>
      </c>
      <c r="AN182" s="79" t="b">
        <v>0</v>
      </c>
      <c r="AO182" s="85" t="s">
        <v>1250</v>
      </c>
      <c r="AP182" s="79" t="s">
        <v>176</v>
      </c>
      <c r="AQ182" s="79">
        <v>0</v>
      </c>
      <c r="AR182" s="79">
        <v>0</v>
      </c>
      <c r="AS182" s="79"/>
      <c r="AT182" s="79"/>
      <c r="AU182" s="79"/>
      <c r="AV182" s="79"/>
      <c r="AW182" s="79"/>
      <c r="AX182" s="79"/>
      <c r="AY182" s="79"/>
      <c r="AZ182" s="79"/>
      <c r="BA182">
        <v>17</v>
      </c>
      <c r="BB182" s="78" t="str">
        <f>REPLACE(INDEX(GroupVertices[Group],MATCH(Edges24[[#This Row],[Vertex 1]],GroupVertices[Vertex],0)),1,1,"")</f>
        <v>1</v>
      </c>
      <c r="BC182" s="78" t="str">
        <f>REPLACE(INDEX(GroupVertices[Group],MATCH(Edges24[[#This Row],[Vertex 2]],GroupVertices[Vertex],0)),1,1,"")</f>
        <v>2</v>
      </c>
      <c r="BD182" s="48">
        <v>0</v>
      </c>
      <c r="BE182" s="49">
        <v>0</v>
      </c>
      <c r="BF182" s="48">
        <v>1</v>
      </c>
      <c r="BG182" s="49">
        <v>12.5</v>
      </c>
      <c r="BH182" s="48">
        <v>0</v>
      </c>
      <c r="BI182" s="49">
        <v>0</v>
      </c>
      <c r="BJ182" s="48">
        <v>7</v>
      </c>
      <c r="BK182" s="49">
        <v>87.5</v>
      </c>
      <c r="BL182" s="48">
        <v>8</v>
      </c>
    </row>
    <row r="183" spans="1:64" ht="15">
      <c r="A183" s="64" t="s">
        <v>292</v>
      </c>
      <c r="B183" s="64" t="s">
        <v>303</v>
      </c>
      <c r="C183" s="65"/>
      <c r="D183" s="66"/>
      <c r="E183" s="67"/>
      <c r="F183" s="68"/>
      <c r="G183" s="65"/>
      <c r="H183" s="69"/>
      <c r="I183" s="70"/>
      <c r="J183" s="70"/>
      <c r="K183" s="34" t="s">
        <v>66</v>
      </c>
      <c r="L183" s="77">
        <v>498</v>
      </c>
      <c r="M183" s="77"/>
      <c r="N183" s="72"/>
      <c r="O183" s="79" t="s">
        <v>418</v>
      </c>
      <c r="P183" s="81">
        <v>43507.792025462964</v>
      </c>
      <c r="Q183" s="79" t="s">
        <v>527</v>
      </c>
      <c r="R183" s="82" t="s">
        <v>650</v>
      </c>
      <c r="S183" s="79" t="s">
        <v>671</v>
      </c>
      <c r="T183" s="79" t="s">
        <v>720</v>
      </c>
      <c r="U183" s="79"/>
      <c r="V183" s="82" t="s">
        <v>816</v>
      </c>
      <c r="W183" s="81">
        <v>43507.792025462964</v>
      </c>
      <c r="X183" s="82" t="s">
        <v>1016</v>
      </c>
      <c r="Y183" s="79"/>
      <c r="Z183" s="79"/>
      <c r="AA183" s="85" t="s">
        <v>1239</v>
      </c>
      <c r="AB183" s="79"/>
      <c r="AC183" s="79" t="b">
        <v>0</v>
      </c>
      <c r="AD183" s="79">
        <v>0</v>
      </c>
      <c r="AE183" s="85" t="s">
        <v>1289</v>
      </c>
      <c r="AF183" s="79" t="b">
        <v>0</v>
      </c>
      <c r="AG183" s="79" t="s">
        <v>1302</v>
      </c>
      <c r="AH183" s="79"/>
      <c r="AI183" s="85" t="s">
        <v>1289</v>
      </c>
      <c r="AJ183" s="79" t="b">
        <v>0</v>
      </c>
      <c r="AK183" s="79">
        <v>2</v>
      </c>
      <c r="AL183" s="85" t="s">
        <v>1253</v>
      </c>
      <c r="AM183" s="79" t="s">
        <v>1307</v>
      </c>
      <c r="AN183" s="79" t="b">
        <v>0</v>
      </c>
      <c r="AO183" s="85" t="s">
        <v>1253</v>
      </c>
      <c r="AP183" s="79" t="s">
        <v>176</v>
      </c>
      <c r="AQ183" s="79">
        <v>0</v>
      </c>
      <c r="AR183" s="79">
        <v>0</v>
      </c>
      <c r="AS183" s="79"/>
      <c r="AT183" s="79"/>
      <c r="AU183" s="79"/>
      <c r="AV183" s="79"/>
      <c r="AW183" s="79"/>
      <c r="AX183" s="79"/>
      <c r="AY183" s="79"/>
      <c r="AZ183" s="79"/>
      <c r="BA183">
        <v>17</v>
      </c>
      <c r="BB183" s="78" t="str">
        <f>REPLACE(INDEX(GroupVertices[Group],MATCH(Edges24[[#This Row],[Vertex 1]],GroupVertices[Vertex],0)),1,1,"")</f>
        <v>1</v>
      </c>
      <c r="BC183" s="78" t="str">
        <f>REPLACE(INDEX(GroupVertices[Group],MATCH(Edges24[[#This Row],[Vertex 2]],GroupVertices[Vertex],0)),1,1,"")</f>
        <v>2</v>
      </c>
      <c r="BD183" s="48">
        <v>0</v>
      </c>
      <c r="BE183" s="49">
        <v>0</v>
      </c>
      <c r="BF183" s="48">
        <v>0</v>
      </c>
      <c r="BG183" s="49">
        <v>0</v>
      </c>
      <c r="BH183" s="48">
        <v>0</v>
      </c>
      <c r="BI183" s="49">
        <v>0</v>
      </c>
      <c r="BJ183" s="48">
        <v>13</v>
      </c>
      <c r="BK183" s="49">
        <v>100</v>
      </c>
      <c r="BL183" s="48">
        <v>13</v>
      </c>
    </row>
    <row r="184" spans="1:64" ht="15">
      <c r="A184" s="64" t="s">
        <v>292</v>
      </c>
      <c r="B184" s="64" t="s">
        <v>303</v>
      </c>
      <c r="C184" s="65"/>
      <c r="D184" s="66"/>
      <c r="E184" s="67"/>
      <c r="F184" s="68"/>
      <c r="G184" s="65"/>
      <c r="H184" s="69"/>
      <c r="I184" s="70"/>
      <c r="J184" s="70"/>
      <c r="K184" s="34" t="s">
        <v>66</v>
      </c>
      <c r="L184" s="77">
        <v>500</v>
      </c>
      <c r="M184" s="77"/>
      <c r="N184" s="72"/>
      <c r="O184" s="79" t="s">
        <v>418</v>
      </c>
      <c r="P184" s="81">
        <v>43518.76085648148</v>
      </c>
      <c r="Q184" s="79" t="s">
        <v>563</v>
      </c>
      <c r="R184" s="79"/>
      <c r="S184" s="79"/>
      <c r="T184" s="79" t="s">
        <v>719</v>
      </c>
      <c r="U184" s="79"/>
      <c r="V184" s="82" t="s">
        <v>816</v>
      </c>
      <c r="W184" s="81">
        <v>43518.76085648148</v>
      </c>
      <c r="X184" s="82" t="s">
        <v>1017</v>
      </c>
      <c r="Y184" s="79"/>
      <c r="Z184" s="79"/>
      <c r="AA184" s="85" t="s">
        <v>1240</v>
      </c>
      <c r="AB184" s="79"/>
      <c r="AC184" s="79" t="b">
        <v>0</v>
      </c>
      <c r="AD184" s="79">
        <v>0</v>
      </c>
      <c r="AE184" s="85" t="s">
        <v>1289</v>
      </c>
      <c r="AF184" s="79" t="b">
        <v>0</v>
      </c>
      <c r="AG184" s="79" t="s">
        <v>1302</v>
      </c>
      <c r="AH184" s="79"/>
      <c r="AI184" s="85" t="s">
        <v>1289</v>
      </c>
      <c r="AJ184" s="79" t="b">
        <v>0</v>
      </c>
      <c r="AK184" s="79">
        <v>1</v>
      </c>
      <c r="AL184" s="85" t="s">
        <v>1186</v>
      </c>
      <c r="AM184" s="79" t="s">
        <v>1307</v>
      </c>
      <c r="AN184" s="79" t="b">
        <v>0</v>
      </c>
      <c r="AO184" s="85" t="s">
        <v>1186</v>
      </c>
      <c r="AP184" s="79" t="s">
        <v>176</v>
      </c>
      <c r="AQ184" s="79">
        <v>0</v>
      </c>
      <c r="AR184" s="79">
        <v>0</v>
      </c>
      <c r="AS184" s="79"/>
      <c r="AT184" s="79"/>
      <c r="AU184" s="79"/>
      <c r="AV184" s="79"/>
      <c r="AW184" s="79"/>
      <c r="AX184" s="79"/>
      <c r="AY184" s="79"/>
      <c r="AZ184" s="79"/>
      <c r="BA184">
        <v>17</v>
      </c>
      <c r="BB184" s="78" t="str">
        <f>REPLACE(INDEX(GroupVertices[Group],MATCH(Edges24[[#This Row],[Vertex 1]],GroupVertices[Vertex],0)),1,1,"")</f>
        <v>1</v>
      </c>
      <c r="BC184" s="78" t="str">
        <f>REPLACE(INDEX(GroupVertices[Group],MATCH(Edges24[[#This Row],[Vertex 2]],GroupVertices[Vertex],0)),1,1,"")</f>
        <v>2</v>
      </c>
      <c r="BD184" s="48">
        <v>0</v>
      </c>
      <c r="BE184" s="49">
        <v>0</v>
      </c>
      <c r="BF184" s="48">
        <v>1</v>
      </c>
      <c r="BG184" s="49">
        <v>5</v>
      </c>
      <c r="BH184" s="48">
        <v>0</v>
      </c>
      <c r="BI184" s="49">
        <v>0</v>
      </c>
      <c r="BJ184" s="48">
        <v>19</v>
      </c>
      <c r="BK184" s="49">
        <v>95</v>
      </c>
      <c r="BL184" s="48">
        <v>20</v>
      </c>
    </row>
    <row r="185" spans="1:64" ht="15">
      <c r="A185" s="64" t="s">
        <v>292</v>
      </c>
      <c r="B185" s="64" t="s">
        <v>303</v>
      </c>
      <c r="C185" s="65"/>
      <c r="D185" s="66"/>
      <c r="E185" s="67"/>
      <c r="F185" s="68"/>
      <c r="G185" s="65"/>
      <c r="H185" s="69"/>
      <c r="I185" s="70"/>
      <c r="J185" s="70"/>
      <c r="K185" s="34" t="s">
        <v>66</v>
      </c>
      <c r="L185" s="77">
        <v>501</v>
      </c>
      <c r="M185" s="77"/>
      <c r="N185" s="72"/>
      <c r="O185" s="79" t="s">
        <v>418</v>
      </c>
      <c r="P185" s="81">
        <v>43521.800520833334</v>
      </c>
      <c r="Q185" s="79" t="s">
        <v>564</v>
      </c>
      <c r="R185" s="82" t="s">
        <v>658</v>
      </c>
      <c r="S185" s="79" t="s">
        <v>671</v>
      </c>
      <c r="T185" s="79"/>
      <c r="U185" s="79"/>
      <c r="V185" s="82" t="s">
        <v>816</v>
      </c>
      <c r="W185" s="81">
        <v>43521.800520833334</v>
      </c>
      <c r="X185" s="82" t="s">
        <v>1018</v>
      </c>
      <c r="Y185" s="79"/>
      <c r="Z185" s="79"/>
      <c r="AA185" s="85" t="s">
        <v>1241</v>
      </c>
      <c r="AB185" s="79"/>
      <c r="AC185" s="79" t="b">
        <v>0</v>
      </c>
      <c r="AD185" s="79">
        <v>0</v>
      </c>
      <c r="AE185" s="85" t="s">
        <v>1289</v>
      </c>
      <c r="AF185" s="79" t="b">
        <v>0</v>
      </c>
      <c r="AG185" s="79" t="s">
        <v>1302</v>
      </c>
      <c r="AH185" s="79"/>
      <c r="AI185" s="85" t="s">
        <v>1289</v>
      </c>
      <c r="AJ185" s="79" t="b">
        <v>0</v>
      </c>
      <c r="AK185" s="79">
        <v>1</v>
      </c>
      <c r="AL185" s="85" t="s">
        <v>1256</v>
      </c>
      <c r="AM185" s="79" t="s">
        <v>1307</v>
      </c>
      <c r="AN185" s="79" t="b">
        <v>0</v>
      </c>
      <c r="AO185" s="85" t="s">
        <v>1256</v>
      </c>
      <c r="AP185" s="79" t="s">
        <v>176</v>
      </c>
      <c r="AQ185" s="79">
        <v>0</v>
      </c>
      <c r="AR185" s="79">
        <v>0</v>
      </c>
      <c r="AS185" s="79"/>
      <c r="AT185" s="79"/>
      <c r="AU185" s="79"/>
      <c r="AV185" s="79"/>
      <c r="AW185" s="79"/>
      <c r="AX185" s="79"/>
      <c r="AY185" s="79"/>
      <c r="AZ185" s="79"/>
      <c r="BA185">
        <v>17</v>
      </c>
      <c r="BB185" s="78" t="str">
        <f>REPLACE(INDEX(GroupVertices[Group],MATCH(Edges24[[#This Row],[Vertex 1]],GroupVertices[Vertex],0)),1,1,"")</f>
        <v>1</v>
      </c>
      <c r="BC185" s="78" t="str">
        <f>REPLACE(INDEX(GroupVertices[Group],MATCH(Edges24[[#This Row],[Vertex 2]],GroupVertices[Vertex],0)),1,1,"")</f>
        <v>2</v>
      </c>
      <c r="BD185" s="48">
        <v>2</v>
      </c>
      <c r="BE185" s="49">
        <v>15.384615384615385</v>
      </c>
      <c r="BF185" s="48">
        <v>0</v>
      </c>
      <c r="BG185" s="49">
        <v>0</v>
      </c>
      <c r="BH185" s="48">
        <v>0</v>
      </c>
      <c r="BI185" s="49">
        <v>0</v>
      </c>
      <c r="BJ185" s="48">
        <v>11</v>
      </c>
      <c r="BK185" s="49">
        <v>84.61538461538461</v>
      </c>
      <c r="BL185" s="48">
        <v>13</v>
      </c>
    </row>
    <row r="186" spans="1:64" ht="15">
      <c r="A186" s="64" t="s">
        <v>292</v>
      </c>
      <c r="B186" s="64" t="s">
        <v>303</v>
      </c>
      <c r="C186" s="65"/>
      <c r="D186" s="66"/>
      <c r="E186" s="67"/>
      <c r="F186" s="68"/>
      <c r="G186" s="65"/>
      <c r="H186" s="69"/>
      <c r="I186" s="70"/>
      <c r="J186" s="70"/>
      <c r="K186" s="34" t="s">
        <v>66</v>
      </c>
      <c r="L186" s="77">
        <v>502</v>
      </c>
      <c r="M186" s="77"/>
      <c r="N186" s="72"/>
      <c r="O186" s="79" t="s">
        <v>418</v>
      </c>
      <c r="P186" s="81">
        <v>43525.638865740744</v>
      </c>
      <c r="Q186" s="79" t="s">
        <v>565</v>
      </c>
      <c r="R186" s="82" t="s">
        <v>606</v>
      </c>
      <c r="S186" s="79" t="s">
        <v>671</v>
      </c>
      <c r="T186" s="79" t="s">
        <v>723</v>
      </c>
      <c r="U186" s="79"/>
      <c r="V186" s="82" t="s">
        <v>816</v>
      </c>
      <c r="W186" s="81">
        <v>43525.638865740744</v>
      </c>
      <c r="X186" s="82" t="s">
        <v>1019</v>
      </c>
      <c r="Y186" s="79"/>
      <c r="Z186" s="79"/>
      <c r="AA186" s="85" t="s">
        <v>1242</v>
      </c>
      <c r="AB186" s="79"/>
      <c r="AC186" s="79" t="b">
        <v>0</v>
      </c>
      <c r="AD186" s="79">
        <v>0</v>
      </c>
      <c r="AE186" s="85" t="s">
        <v>1289</v>
      </c>
      <c r="AF186" s="79" t="b">
        <v>0</v>
      </c>
      <c r="AG186" s="79" t="s">
        <v>1302</v>
      </c>
      <c r="AH186" s="79"/>
      <c r="AI186" s="85" t="s">
        <v>1289</v>
      </c>
      <c r="AJ186" s="79" t="b">
        <v>0</v>
      </c>
      <c r="AK186" s="79">
        <v>1</v>
      </c>
      <c r="AL186" s="85" t="s">
        <v>1257</v>
      </c>
      <c r="AM186" s="79" t="s">
        <v>1307</v>
      </c>
      <c r="AN186" s="79" t="b">
        <v>0</v>
      </c>
      <c r="AO186" s="85" t="s">
        <v>1257</v>
      </c>
      <c r="AP186" s="79" t="s">
        <v>176</v>
      </c>
      <c r="AQ186" s="79">
        <v>0</v>
      </c>
      <c r="AR186" s="79">
        <v>0</v>
      </c>
      <c r="AS186" s="79"/>
      <c r="AT186" s="79"/>
      <c r="AU186" s="79"/>
      <c r="AV186" s="79"/>
      <c r="AW186" s="79"/>
      <c r="AX186" s="79"/>
      <c r="AY186" s="79"/>
      <c r="AZ186" s="79"/>
      <c r="BA186">
        <v>17</v>
      </c>
      <c r="BB186" s="78" t="str">
        <f>REPLACE(INDEX(GroupVertices[Group],MATCH(Edges24[[#This Row],[Vertex 1]],GroupVertices[Vertex],0)),1,1,"")</f>
        <v>1</v>
      </c>
      <c r="BC186" s="78" t="str">
        <f>REPLACE(INDEX(GroupVertices[Group],MATCH(Edges24[[#This Row],[Vertex 2]],GroupVertices[Vertex],0)),1,1,"")</f>
        <v>2</v>
      </c>
      <c r="BD186" s="48">
        <v>0</v>
      </c>
      <c r="BE186" s="49">
        <v>0</v>
      </c>
      <c r="BF186" s="48">
        <v>0</v>
      </c>
      <c r="BG186" s="49">
        <v>0</v>
      </c>
      <c r="BH186" s="48">
        <v>0</v>
      </c>
      <c r="BI186" s="49">
        <v>0</v>
      </c>
      <c r="BJ186" s="48">
        <v>12</v>
      </c>
      <c r="BK186" s="49">
        <v>100</v>
      </c>
      <c r="BL186" s="48">
        <v>12</v>
      </c>
    </row>
    <row r="187" spans="1:64" ht="15">
      <c r="A187" s="64" t="s">
        <v>292</v>
      </c>
      <c r="B187" s="64" t="s">
        <v>303</v>
      </c>
      <c r="C187" s="65"/>
      <c r="D187" s="66"/>
      <c r="E187" s="67"/>
      <c r="F187" s="68"/>
      <c r="G187" s="65"/>
      <c r="H187" s="69"/>
      <c r="I187" s="70"/>
      <c r="J187" s="70"/>
      <c r="K187" s="34" t="s">
        <v>66</v>
      </c>
      <c r="L187" s="77">
        <v>504</v>
      </c>
      <c r="M187" s="77"/>
      <c r="N187" s="72"/>
      <c r="O187" s="79" t="s">
        <v>418</v>
      </c>
      <c r="P187" s="81">
        <v>43532.63177083333</v>
      </c>
      <c r="Q187" s="79" t="s">
        <v>566</v>
      </c>
      <c r="R187" s="82" t="s">
        <v>659</v>
      </c>
      <c r="S187" s="79" t="s">
        <v>671</v>
      </c>
      <c r="T187" s="79"/>
      <c r="U187" s="79"/>
      <c r="V187" s="82" t="s">
        <v>816</v>
      </c>
      <c r="W187" s="81">
        <v>43532.63177083333</v>
      </c>
      <c r="X187" s="82" t="s">
        <v>1020</v>
      </c>
      <c r="Y187" s="79"/>
      <c r="Z187" s="79"/>
      <c r="AA187" s="85" t="s">
        <v>1243</v>
      </c>
      <c r="AB187" s="79"/>
      <c r="AC187" s="79" t="b">
        <v>0</v>
      </c>
      <c r="AD187" s="79">
        <v>0</v>
      </c>
      <c r="AE187" s="85" t="s">
        <v>1289</v>
      </c>
      <c r="AF187" s="79" t="b">
        <v>0</v>
      </c>
      <c r="AG187" s="79" t="s">
        <v>1302</v>
      </c>
      <c r="AH187" s="79"/>
      <c r="AI187" s="85" t="s">
        <v>1289</v>
      </c>
      <c r="AJ187" s="79" t="b">
        <v>0</v>
      </c>
      <c r="AK187" s="79">
        <v>1</v>
      </c>
      <c r="AL187" s="85" t="s">
        <v>1258</v>
      </c>
      <c r="AM187" s="79" t="s">
        <v>1307</v>
      </c>
      <c r="AN187" s="79" t="b">
        <v>0</v>
      </c>
      <c r="AO187" s="85" t="s">
        <v>1258</v>
      </c>
      <c r="AP187" s="79" t="s">
        <v>176</v>
      </c>
      <c r="AQ187" s="79">
        <v>0</v>
      </c>
      <c r="AR187" s="79">
        <v>0</v>
      </c>
      <c r="AS187" s="79"/>
      <c r="AT187" s="79"/>
      <c r="AU187" s="79"/>
      <c r="AV187" s="79"/>
      <c r="AW187" s="79"/>
      <c r="AX187" s="79"/>
      <c r="AY187" s="79"/>
      <c r="AZ187" s="79"/>
      <c r="BA187">
        <v>17</v>
      </c>
      <c r="BB187" s="78" t="str">
        <f>REPLACE(INDEX(GroupVertices[Group],MATCH(Edges24[[#This Row],[Vertex 1]],GroupVertices[Vertex],0)),1,1,"")</f>
        <v>1</v>
      </c>
      <c r="BC187" s="78" t="str">
        <f>REPLACE(INDEX(GroupVertices[Group],MATCH(Edges24[[#This Row],[Vertex 2]],GroupVertices[Vertex],0)),1,1,"")</f>
        <v>2</v>
      </c>
      <c r="BD187" s="48">
        <v>0</v>
      </c>
      <c r="BE187" s="49">
        <v>0</v>
      </c>
      <c r="BF187" s="48">
        <v>1</v>
      </c>
      <c r="BG187" s="49">
        <v>8.333333333333334</v>
      </c>
      <c r="BH187" s="48">
        <v>0</v>
      </c>
      <c r="BI187" s="49">
        <v>0</v>
      </c>
      <c r="BJ187" s="48">
        <v>11</v>
      </c>
      <c r="BK187" s="49">
        <v>91.66666666666667</v>
      </c>
      <c r="BL187" s="48">
        <v>12</v>
      </c>
    </row>
    <row r="188" spans="1:64" ht="15">
      <c r="A188" s="64" t="s">
        <v>292</v>
      </c>
      <c r="B188" s="64" t="s">
        <v>303</v>
      </c>
      <c r="C188" s="65"/>
      <c r="D188" s="66"/>
      <c r="E188" s="67"/>
      <c r="F188" s="68"/>
      <c r="G188" s="65"/>
      <c r="H188" s="69"/>
      <c r="I188" s="70"/>
      <c r="J188" s="70"/>
      <c r="K188" s="34" t="s">
        <v>66</v>
      </c>
      <c r="L188" s="77">
        <v>505</v>
      </c>
      <c r="M188" s="77"/>
      <c r="N188" s="72"/>
      <c r="O188" s="79" t="s">
        <v>418</v>
      </c>
      <c r="P188" s="81">
        <v>43538.78099537037</v>
      </c>
      <c r="Q188" s="79" t="s">
        <v>567</v>
      </c>
      <c r="R188" s="82" t="s">
        <v>660</v>
      </c>
      <c r="S188" s="79" t="s">
        <v>671</v>
      </c>
      <c r="T188" s="79"/>
      <c r="U188" s="79"/>
      <c r="V188" s="82" t="s">
        <v>816</v>
      </c>
      <c r="W188" s="81">
        <v>43538.78099537037</v>
      </c>
      <c r="X188" s="82" t="s">
        <v>1021</v>
      </c>
      <c r="Y188" s="79"/>
      <c r="Z188" s="79"/>
      <c r="AA188" s="85" t="s">
        <v>1244</v>
      </c>
      <c r="AB188" s="79"/>
      <c r="AC188" s="79" t="b">
        <v>0</v>
      </c>
      <c r="AD188" s="79">
        <v>0</v>
      </c>
      <c r="AE188" s="85" t="s">
        <v>1289</v>
      </c>
      <c r="AF188" s="79" t="b">
        <v>0</v>
      </c>
      <c r="AG188" s="79" t="s">
        <v>1302</v>
      </c>
      <c r="AH188" s="79"/>
      <c r="AI188" s="85" t="s">
        <v>1289</v>
      </c>
      <c r="AJ188" s="79" t="b">
        <v>0</v>
      </c>
      <c r="AK188" s="79">
        <v>1</v>
      </c>
      <c r="AL188" s="85" t="s">
        <v>1259</v>
      </c>
      <c r="AM188" s="79" t="s">
        <v>1307</v>
      </c>
      <c r="AN188" s="79" t="b">
        <v>0</v>
      </c>
      <c r="AO188" s="85" t="s">
        <v>1259</v>
      </c>
      <c r="AP188" s="79" t="s">
        <v>176</v>
      </c>
      <c r="AQ188" s="79">
        <v>0</v>
      </c>
      <c r="AR188" s="79">
        <v>0</v>
      </c>
      <c r="AS188" s="79"/>
      <c r="AT188" s="79"/>
      <c r="AU188" s="79"/>
      <c r="AV188" s="79"/>
      <c r="AW188" s="79"/>
      <c r="AX188" s="79"/>
      <c r="AY188" s="79"/>
      <c r="AZ188" s="79"/>
      <c r="BA188">
        <v>17</v>
      </c>
      <c r="BB188" s="78" t="str">
        <f>REPLACE(INDEX(GroupVertices[Group],MATCH(Edges24[[#This Row],[Vertex 1]],GroupVertices[Vertex],0)),1,1,"")</f>
        <v>1</v>
      </c>
      <c r="BC188" s="78" t="str">
        <f>REPLACE(INDEX(GroupVertices[Group],MATCH(Edges24[[#This Row],[Vertex 2]],GroupVertices[Vertex],0)),1,1,"")</f>
        <v>2</v>
      </c>
      <c r="BD188" s="48">
        <v>0</v>
      </c>
      <c r="BE188" s="49">
        <v>0</v>
      </c>
      <c r="BF188" s="48">
        <v>0</v>
      </c>
      <c r="BG188" s="49">
        <v>0</v>
      </c>
      <c r="BH188" s="48">
        <v>0</v>
      </c>
      <c r="BI188" s="49">
        <v>0</v>
      </c>
      <c r="BJ188" s="48">
        <v>11</v>
      </c>
      <c r="BK188" s="49">
        <v>100</v>
      </c>
      <c r="BL188" s="48">
        <v>11</v>
      </c>
    </row>
    <row r="189" spans="1:64" ht="15">
      <c r="A189" s="64" t="s">
        <v>292</v>
      </c>
      <c r="B189" s="64" t="s">
        <v>303</v>
      </c>
      <c r="C189" s="65"/>
      <c r="D189" s="66"/>
      <c r="E189" s="67"/>
      <c r="F189" s="68"/>
      <c r="G189" s="65"/>
      <c r="H189" s="69"/>
      <c r="I189" s="70"/>
      <c r="J189" s="70"/>
      <c r="K189" s="34" t="s">
        <v>66</v>
      </c>
      <c r="L189" s="77">
        <v>506</v>
      </c>
      <c r="M189" s="77"/>
      <c r="N189" s="72"/>
      <c r="O189" s="79" t="s">
        <v>418</v>
      </c>
      <c r="P189" s="81">
        <v>43546.700011574074</v>
      </c>
      <c r="Q189" s="79" t="s">
        <v>568</v>
      </c>
      <c r="R189" s="82" t="s">
        <v>661</v>
      </c>
      <c r="S189" s="79" t="s">
        <v>671</v>
      </c>
      <c r="T189" s="79"/>
      <c r="U189" s="79"/>
      <c r="V189" s="82" t="s">
        <v>816</v>
      </c>
      <c r="W189" s="81">
        <v>43546.700011574074</v>
      </c>
      <c r="X189" s="82" t="s">
        <v>1022</v>
      </c>
      <c r="Y189" s="79"/>
      <c r="Z189" s="79"/>
      <c r="AA189" s="85" t="s">
        <v>1245</v>
      </c>
      <c r="AB189" s="79"/>
      <c r="AC189" s="79" t="b">
        <v>0</v>
      </c>
      <c r="AD189" s="79">
        <v>0</v>
      </c>
      <c r="AE189" s="85" t="s">
        <v>1289</v>
      </c>
      <c r="AF189" s="79" t="b">
        <v>0</v>
      </c>
      <c r="AG189" s="79" t="s">
        <v>1302</v>
      </c>
      <c r="AH189" s="79"/>
      <c r="AI189" s="85" t="s">
        <v>1289</v>
      </c>
      <c r="AJ189" s="79" t="b">
        <v>0</v>
      </c>
      <c r="AK189" s="79">
        <v>1</v>
      </c>
      <c r="AL189" s="85" t="s">
        <v>1260</v>
      </c>
      <c r="AM189" s="79" t="s">
        <v>1307</v>
      </c>
      <c r="AN189" s="79" t="b">
        <v>0</v>
      </c>
      <c r="AO189" s="85" t="s">
        <v>1260</v>
      </c>
      <c r="AP189" s="79" t="s">
        <v>176</v>
      </c>
      <c r="AQ189" s="79">
        <v>0</v>
      </c>
      <c r="AR189" s="79">
        <v>0</v>
      </c>
      <c r="AS189" s="79"/>
      <c r="AT189" s="79"/>
      <c r="AU189" s="79"/>
      <c r="AV189" s="79"/>
      <c r="AW189" s="79"/>
      <c r="AX189" s="79"/>
      <c r="AY189" s="79"/>
      <c r="AZ189" s="79"/>
      <c r="BA189">
        <v>17</v>
      </c>
      <c r="BB189" s="78" t="str">
        <f>REPLACE(INDEX(GroupVertices[Group],MATCH(Edges24[[#This Row],[Vertex 1]],GroupVertices[Vertex],0)),1,1,"")</f>
        <v>1</v>
      </c>
      <c r="BC189" s="78" t="str">
        <f>REPLACE(INDEX(GroupVertices[Group],MATCH(Edges24[[#This Row],[Vertex 2]],GroupVertices[Vertex],0)),1,1,"")</f>
        <v>2</v>
      </c>
      <c r="BD189" s="48">
        <v>0</v>
      </c>
      <c r="BE189" s="49">
        <v>0</v>
      </c>
      <c r="BF189" s="48">
        <v>0</v>
      </c>
      <c r="BG189" s="49">
        <v>0</v>
      </c>
      <c r="BH189" s="48">
        <v>0</v>
      </c>
      <c r="BI189" s="49">
        <v>0</v>
      </c>
      <c r="BJ189" s="48">
        <v>12</v>
      </c>
      <c r="BK189" s="49">
        <v>100</v>
      </c>
      <c r="BL189" s="48">
        <v>12</v>
      </c>
    </row>
    <row r="190" spans="1:64" ht="15">
      <c r="A190" s="64" t="s">
        <v>292</v>
      </c>
      <c r="B190" s="64" t="s">
        <v>303</v>
      </c>
      <c r="C190" s="65"/>
      <c r="D190" s="66"/>
      <c r="E190" s="67"/>
      <c r="F190" s="68"/>
      <c r="G190" s="65"/>
      <c r="H190" s="69"/>
      <c r="I190" s="70"/>
      <c r="J190" s="70"/>
      <c r="K190" s="34" t="s">
        <v>66</v>
      </c>
      <c r="L190" s="77">
        <v>507</v>
      </c>
      <c r="M190" s="77"/>
      <c r="N190" s="72"/>
      <c r="O190" s="79" t="s">
        <v>418</v>
      </c>
      <c r="P190" s="81">
        <v>43552.828368055554</v>
      </c>
      <c r="Q190" s="79" t="s">
        <v>452</v>
      </c>
      <c r="R190" s="82" t="s">
        <v>611</v>
      </c>
      <c r="S190" s="79" t="s">
        <v>671</v>
      </c>
      <c r="T190" s="79"/>
      <c r="U190" s="79"/>
      <c r="V190" s="82" t="s">
        <v>816</v>
      </c>
      <c r="W190" s="81">
        <v>43552.828368055554</v>
      </c>
      <c r="X190" s="82" t="s">
        <v>1023</v>
      </c>
      <c r="Y190" s="79"/>
      <c r="Z190" s="79"/>
      <c r="AA190" s="85" t="s">
        <v>1246</v>
      </c>
      <c r="AB190" s="79"/>
      <c r="AC190" s="79" t="b">
        <v>0</v>
      </c>
      <c r="AD190" s="79">
        <v>0</v>
      </c>
      <c r="AE190" s="85" t="s">
        <v>1289</v>
      </c>
      <c r="AF190" s="79" t="b">
        <v>0</v>
      </c>
      <c r="AG190" s="79" t="s">
        <v>1302</v>
      </c>
      <c r="AH190" s="79"/>
      <c r="AI190" s="85" t="s">
        <v>1289</v>
      </c>
      <c r="AJ190" s="79" t="b">
        <v>0</v>
      </c>
      <c r="AK190" s="79">
        <v>0</v>
      </c>
      <c r="AL190" s="85" t="s">
        <v>1261</v>
      </c>
      <c r="AM190" s="79" t="s">
        <v>1307</v>
      </c>
      <c r="AN190" s="79" t="b">
        <v>0</v>
      </c>
      <c r="AO190" s="85" t="s">
        <v>1261</v>
      </c>
      <c r="AP190" s="79" t="s">
        <v>176</v>
      </c>
      <c r="AQ190" s="79">
        <v>0</v>
      </c>
      <c r="AR190" s="79">
        <v>0</v>
      </c>
      <c r="AS190" s="79"/>
      <c r="AT190" s="79"/>
      <c r="AU190" s="79"/>
      <c r="AV190" s="79"/>
      <c r="AW190" s="79"/>
      <c r="AX190" s="79"/>
      <c r="AY190" s="79"/>
      <c r="AZ190" s="79"/>
      <c r="BA190">
        <v>17</v>
      </c>
      <c r="BB190" s="78" t="str">
        <f>REPLACE(INDEX(GroupVertices[Group],MATCH(Edges24[[#This Row],[Vertex 1]],GroupVertices[Vertex],0)),1,1,"")</f>
        <v>1</v>
      </c>
      <c r="BC190" s="78" t="str">
        <f>REPLACE(INDEX(GroupVertices[Group],MATCH(Edges24[[#This Row],[Vertex 2]],GroupVertices[Vertex],0)),1,1,"")</f>
        <v>2</v>
      </c>
      <c r="BD190" s="48">
        <v>0</v>
      </c>
      <c r="BE190" s="49">
        <v>0</v>
      </c>
      <c r="BF190" s="48">
        <v>1</v>
      </c>
      <c r="BG190" s="49">
        <v>8.333333333333334</v>
      </c>
      <c r="BH190" s="48">
        <v>0</v>
      </c>
      <c r="BI190" s="49">
        <v>0</v>
      </c>
      <c r="BJ190" s="48">
        <v>11</v>
      </c>
      <c r="BK190" s="49">
        <v>91.66666666666667</v>
      </c>
      <c r="BL190" s="48">
        <v>12</v>
      </c>
    </row>
    <row r="191" spans="1:64" ht="15">
      <c r="A191" s="64" t="s">
        <v>292</v>
      </c>
      <c r="B191" s="64" t="s">
        <v>303</v>
      </c>
      <c r="C191" s="65"/>
      <c r="D191" s="66"/>
      <c r="E191" s="67"/>
      <c r="F191" s="68"/>
      <c r="G191" s="65"/>
      <c r="H191" s="69"/>
      <c r="I191" s="70"/>
      <c r="J191" s="70"/>
      <c r="K191" s="34" t="s">
        <v>66</v>
      </c>
      <c r="L191" s="77">
        <v>508</v>
      </c>
      <c r="M191" s="77"/>
      <c r="N191" s="72"/>
      <c r="O191" s="79" t="s">
        <v>418</v>
      </c>
      <c r="P191" s="81">
        <v>43559.76216435185</v>
      </c>
      <c r="Q191" s="79" t="s">
        <v>569</v>
      </c>
      <c r="R191" s="82" t="s">
        <v>662</v>
      </c>
      <c r="S191" s="79" t="s">
        <v>671</v>
      </c>
      <c r="T191" s="79"/>
      <c r="U191" s="82" t="s">
        <v>743</v>
      </c>
      <c r="V191" s="82" t="s">
        <v>743</v>
      </c>
      <c r="W191" s="81">
        <v>43559.76216435185</v>
      </c>
      <c r="X191" s="82" t="s">
        <v>1024</v>
      </c>
      <c r="Y191" s="79"/>
      <c r="Z191" s="79"/>
      <c r="AA191" s="85" t="s">
        <v>1247</v>
      </c>
      <c r="AB191" s="79"/>
      <c r="AC191" s="79" t="b">
        <v>0</v>
      </c>
      <c r="AD191" s="79">
        <v>0</v>
      </c>
      <c r="AE191" s="85" t="s">
        <v>1289</v>
      </c>
      <c r="AF191" s="79" t="b">
        <v>0</v>
      </c>
      <c r="AG191" s="79" t="s">
        <v>1302</v>
      </c>
      <c r="AH191" s="79"/>
      <c r="AI191" s="85" t="s">
        <v>1289</v>
      </c>
      <c r="AJ191" s="79" t="b">
        <v>0</v>
      </c>
      <c r="AK191" s="79">
        <v>1</v>
      </c>
      <c r="AL191" s="85" t="s">
        <v>1262</v>
      </c>
      <c r="AM191" s="79" t="s">
        <v>1307</v>
      </c>
      <c r="AN191" s="79" t="b">
        <v>0</v>
      </c>
      <c r="AO191" s="85" t="s">
        <v>1262</v>
      </c>
      <c r="AP191" s="79" t="s">
        <v>176</v>
      </c>
      <c r="AQ191" s="79">
        <v>0</v>
      </c>
      <c r="AR191" s="79">
        <v>0</v>
      </c>
      <c r="AS191" s="79"/>
      <c r="AT191" s="79"/>
      <c r="AU191" s="79"/>
      <c r="AV191" s="79"/>
      <c r="AW191" s="79"/>
      <c r="AX191" s="79"/>
      <c r="AY191" s="79"/>
      <c r="AZ191" s="79"/>
      <c r="BA191">
        <v>17</v>
      </c>
      <c r="BB191" s="78" t="str">
        <f>REPLACE(INDEX(GroupVertices[Group],MATCH(Edges24[[#This Row],[Vertex 1]],GroupVertices[Vertex],0)),1,1,"")</f>
        <v>1</v>
      </c>
      <c r="BC191" s="78" t="str">
        <f>REPLACE(INDEX(GroupVertices[Group],MATCH(Edges24[[#This Row],[Vertex 2]],GroupVertices[Vertex],0)),1,1,"")</f>
        <v>2</v>
      </c>
      <c r="BD191" s="48">
        <v>0</v>
      </c>
      <c r="BE191" s="49">
        <v>0</v>
      </c>
      <c r="BF191" s="48">
        <v>2</v>
      </c>
      <c r="BG191" s="49">
        <v>22.22222222222222</v>
      </c>
      <c r="BH191" s="48">
        <v>0</v>
      </c>
      <c r="BI191" s="49">
        <v>0</v>
      </c>
      <c r="BJ191" s="48">
        <v>7</v>
      </c>
      <c r="BK191" s="49">
        <v>77.77777777777777</v>
      </c>
      <c r="BL191" s="48">
        <v>9</v>
      </c>
    </row>
    <row r="192" spans="1:64" ht="15">
      <c r="A192" s="64" t="s">
        <v>292</v>
      </c>
      <c r="B192" s="64" t="s">
        <v>303</v>
      </c>
      <c r="C192" s="65"/>
      <c r="D192" s="66"/>
      <c r="E192" s="67"/>
      <c r="F192" s="68"/>
      <c r="G192" s="65"/>
      <c r="H192" s="69"/>
      <c r="I192" s="70"/>
      <c r="J192" s="70"/>
      <c r="K192" s="34" t="s">
        <v>66</v>
      </c>
      <c r="L192" s="77">
        <v>510</v>
      </c>
      <c r="M192" s="77"/>
      <c r="N192" s="72"/>
      <c r="O192" s="79" t="s">
        <v>418</v>
      </c>
      <c r="P192" s="81">
        <v>43565.589583333334</v>
      </c>
      <c r="Q192" s="79" t="s">
        <v>463</v>
      </c>
      <c r="R192" s="79"/>
      <c r="S192" s="79"/>
      <c r="T192" s="79"/>
      <c r="U192" s="79"/>
      <c r="V192" s="82" t="s">
        <v>816</v>
      </c>
      <c r="W192" s="81">
        <v>43565.589583333334</v>
      </c>
      <c r="X192" s="82" t="s">
        <v>1025</v>
      </c>
      <c r="Y192" s="79"/>
      <c r="Z192" s="79"/>
      <c r="AA192" s="85" t="s">
        <v>1248</v>
      </c>
      <c r="AB192" s="79"/>
      <c r="AC192" s="79" t="b">
        <v>0</v>
      </c>
      <c r="AD192" s="79">
        <v>0</v>
      </c>
      <c r="AE192" s="85" t="s">
        <v>1289</v>
      </c>
      <c r="AF192" s="79" t="b">
        <v>0</v>
      </c>
      <c r="AG192" s="79" t="s">
        <v>1302</v>
      </c>
      <c r="AH192" s="79"/>
      <c r="AI192" s="85" t="s">
        <v>1289</v>
      </c>
      <c r="AJ192" s="79" t="b">
        <v>0</v>
      </c>
      <c r="AK192" s="79">
        <v>3</v>
      </c>
      <c r="AL192" s="85" t="s">
        <v>1263</v>
      </c>
      <c r="AM192" s="79" t="s">
        <v>1307</v>
      </c>
      <c r="AN192" s="79" t="b">
        <v>0</v>
      </c>
      <c r="AO192" s="85" t="s">
        <v>1263</v>
      </c>
      <c r="AP192" s="79" t="s">
        <v>176</v>
      </c>
      <c r="AQ192" s="79">
        <v>0</v>
      </c>
      <c r="AR192" s="79">
        <v>0</v>
      </c>
      <c r="AS192" s="79"/>
      <c r="AT192" s="79"/>
      <c r="AU192" s="79"/>
      <c r="AV192" s="79"/>
      <c r="AW192" s="79"/>
      <c r="AX192" s="79"/>
      <c r="AY192" s="79"/>
      <c r="AZ192" s="79"/>
      <c r="BA192">
        <v>17</v>
      </c>
      <c r="BB192" s="78" t="str">
        <f>REPLACE(INDEX(GroupVertices[Group],MATCH(Edges24[[#This Row],[Vertex 1]],GroupVertices[Vertex],0)),1,1,"")</f>
        <v>1</v>
      </c>
      <c r="BC192" s="78" t="str">
        <f>REPLACE(INDEX(GroupVertices[Group],MATCH(Edges24[[#This Row],[Vertex 2]],GroupVertices[Vertex],0)),1,1,"")</f>
        <v>2</v>
      </c>
      <c r="BD192" s="48"/>
      <c r="BE192" s="49"/>
      <c r="BF192" s="48"/>
      <c r="BG192" s="49"/>
      <c r="BH192" s="48"/>
      <c r="BI192" s="49"/>
      <c r="BJ192" s="48"/>
      <c r="BK192" s="49"/>
      <c r="BL192" s="48"/>
    </row>
    <row r="193" spans="1:64" ht="15">
      <c r="A193" s="64" t="s">
        <v>292</v>
      </c>
      <c r="B193" s="64" t="s">
        <v>303</v>
      </c>
      <c r="C193" s="65"/>
      <c r="D193" s="66"/>
      <c r="E193" s="67"/>
      <c r="F193" s="68"/>
      <c r="G193" s="65"/>
      <c r="H193" s="69"/>
      <c r="I193" s="70"/>
      <c r="J193" s="70"/>
      <c r="K193" s="34" t="s">
        <v>66</v>
      </c>
      <c r="L193" s="77">
        <v>512</v>
      </c>
      <c r="M193" s="77"/>
      <c r="N193" s="72"/>
      <c r="O193" s="79" t="s">
        <v>418</v>
      </c>
      <c r="P193" s="81">
        <v>43566.869780092595</v>
      </c>
      <c r="Q193" s="79" t="s">
        <v>475</v>
      </c>
      <c r="R193" s="82" t="s">
        <v>621</v>
      </c>
      <c r="S193" s="79" t="s">
        <v>671</v>
      </c>
      <c r="T193" s="79" t="s">
        <v>713</v>
      </c>
      <c r="U193" s="79"/>
      <c r="V193" s="82" t="s">
        <v>816</v>
      </c>
      <c r="W193" s="81">
        <v>43566.869780092595</v>
      </c>
      <c r="X193" s="82" t="s">
        <v>1026</v>
      </c>
      <c r="Y193" s="79"/>
      <c r="Z193" s="79"/>
      <c r="AA193" s="85" t="s">
        <v>1249</v>
      </c>
      <c r="AB193" s="79"/>
      <c r="AC193" s="79" t="b">
        <v>0</v>
      </c>
      <c r="AD193" s="79">
        <v>0</v>
      </c>
      <c r="AE193" s="85" t="s">
        <v>1289</v>
      </c>
      <c r="AF193" s="79" t="b">
        <v>0</v>
      </c>
      <c r="AG193" s="79" t="s">
        <v>1300</v>
      </c>
      <c r="AH193" s="79"/>
      <c r="AI193" s="85" t="s">
        <v>1289</v>
      </c>
      <c r="AJ193" s="79" t="b">
        <v>0</v>
      </c>
      <c r="AK193" s="79">
        <v>2</v>
      </c>
      <c r="AL193" s="85" t="s">
        <v>1264</v>
      </c>
      <c r="AM193" s="79" t="s">
        <v>1307</v>
      </c>
      <c r="AN193" s="79" t="b">
        <v>0</v>
      </c>
      <c r="AO193" s="85" t="s">
        <v>1264</v>
      </c>
      <c r="AP193" s="79" t="s">
        <v>176</v>
      </c>
      <c r="AQ193" s="79">
        <v>0</v>
      </c>
      <c r="AR193" s="79">
        <v>0</v>
      </c>
      <c r="AS193" s="79"/>
      <c r="AT193" s="79"/>
      <c r="AU193" s="79"/>
      <c r="AV193" s="79"/>
      <c r="AW193" s="79"/>
      <c r="AX193" s="79"/>
      <c r="AY193" s="79"/>
      <c r="AZ193" s="79"/>
      <c r="BA193">
        <v>17</v>
      </c>
      <c r="BB193" s="78" t="str">
        <f>REPLACE(INDEX(GroupVertices[Group],MATCH(Edges24[[#This Row],[Vertex 1]],GroupVertices[Vertex],0)),1,1,"")</f>
        <v>1</v>
      </c>
      <c r="BC193" s="78" t="str">
        <f>REPLACE(INDEX(GroupVertices[Group],MATCH(Edges24[[#This Row],[Vertex 2]],GroupVertices[Vertex],0)),1,1,"")</f>
        <v>2</v>
      </c>
      <c r="BD193" s="48">
        <v>0</v>
      </c>
      <c r="BE193" s="49">
        <v>0</v>
      </c>
      <c r="BF193" s="48">
        <v>0</v>
      </c>
      <c r="BG193" s="49">
        <v>0</v>
      </c>
      <c r="BH193" s="48">
        <v>0</v>
      </c>
      <c r="BI193" s="49">
        <v>0</v>
      </c>
      <c r="BJ193" s="48">
        <v>12</v>
      </c>
      <c r="BK193" s="49">
        <v>100</v>
      </c>
      <c r="BL193" s="48">
        <v>12</v>
      </c>
    </row>
    <row r="194" spans="1:64" ht="15">
      <c r="A194" s="64" t="s">
        <v>303</v>
      </c>
      <c r="B194" s="64" t="s">
        <v>303</v>
      </c>
      <c r="C194" s="65"/>
      <c r="D194" s="66"/>
      <c r="E194" s="67"/>
      <c r="F194" s="68"/>
      <c r="G194" s="65"/>
      <c r="H194" s="69"/>
      <c r="I194" s="70"/>
      <c r="J194" s="70"/>
      <c r="K194" s="34" t="s">
        <v>65</v>
      </c>
      <c r="L194" s="77">
        <v>513</v>
      </c>
      <c r="M194" s="77"/>
      <c r="N194" s="72"/>
      <c r="O194" s="79" t="s">
        <v>176</v>
      </c>
      <c r="P194" s="81">
        <v>43496.64944444445</v>
      </c>
      <c r="Q194" s="79" t="s">
        <v>570</v>
      </c>
      <c r="R194" s="82" t="s">
        <v>657</v>
      </c>
      <c r="S194" s="79" t="s">
        <v>699</v>
      </c>
      <c r="T194" s="79" t="s">
        <v>722</v>
      </c>
      <c r="U194" s="79"/>
      <c r="V194" s="82" t="s">
        <v>825</v>
      </c>
      <c r="W194" s="81">
        <v>43496.64944444445</v>
      </c>
      <c r="X194" s="82" t="s">
        <v>1027</v>
      </c>
      <c r="Y194" s="79"/>
      <c r="Z194" s="79"/>
      <c r="AA194" s="85" t="s">
        <v>1250</v>
      </c>
      <c r="AB194" s="79"/>
      <c r="AC194" s="79" t="b">
        <v>0</v>
      </c>
      <c r="AD194" s="79">
        <v>0</v>
      </c>
      <c r="AE194" s="85" t="s">
        <v>1289</v>
      </c>
      <c r="AF194" s="79" t="b">
        <v>0</v>
      </c>
      <c r="AG194" s="79" t="s">
        <v>1302</v>
      </c>
      <c r="AH194" s="79"/>
      <c r="AI194" s="85" t="s">
        <v>1289</v>
      </c>
      <c r="AJ194" s="79" t="b">
        <v>0</v>
      </c>
      <c r="AK194" s="79">
        <v>1</v>
      </c>
      <c r="AL194" s="85" t="s">
        <v>1289</v>
      </c>
      <c r="AM194" s="79" t="s">
        <v>1307</v>
      </c>
      <c r="AN194" s="79" t="b">
        <v>0</v>
      </c>
      <c r="AO194" s="85" t="s">
        <v>1250</v>
      </c>
      <c r="AP194" s="79" t="s">
        <v>1320</v>
      </c>
      <c r="AQ194" s="79">
        <v>0</v>
      </c>
      <c r="AR194" s="79">
        <v>0</v>
      </c>
      <c r="AS194" s="79"/>
      <c r="AT194" s="79"/>
      <c r="AU194" s="79"/>
      <c r="AV194" s="79"/>
      <c r="AW194" s="79"/>
      <c r="AX194" s="79"/>
      <c r="AY194" s="79"/>
      <c r="AZ194" s="79"/>
      <c r="BA194">
        <v>1</v>
      </c>
      <c r="BB194" s="78" t="str">
        <f>REPLACE(INDEX(GroupVertices[Group],MATCH(Edges24[[#This Row],[Vertex 1]],GroupVertices[Vertex],0)),1,1,"")</f>
        <v>2</v>
      </c>
      <c r="BC194" s="78" t="str">
        <f>REPLACE(INDEX(GroupVertices[Group],MATCH(Edges24[[#This Row],[Vertex 2]],GroupVertices[Vertex],0)),1,1,"")</f>
        <v>2</v>
      </c>
      <c r="BD194" s="48">
        <v>0</v>
      </c>
      <c r="BE194" s="49">
        <v>0</v>
      </c>
      <c r="BF194" s="48">
        <v>1</v>
      </c>
      <c r="BG194" s="49">
        <v>16.666666666666668</v>
      </c>
      <c r="BH194" s="48">
        <v>0</v>
      </c>
      <c r="BI194" s="49">
        <v>0</v>
      </c>
      <c r="BJ194" s="48">
        <v>5</v>
      </c>
      <c r="BK194" s="49">
        <v>83.33333333333333</v>
      </c>
      <c r="BL194" s="48">
        <v>6</v>
      </c>
    </row>
    <row r="195" spans="1:64" ht="15">
      <c r="A195" s="64" t="s">
        <v>303</v>
      </c>
      <c r="B195" s="64" t="s">
        <v>292</v>
      </c>
      <c r="C195" s="65"/>
      <c r="D195" s="66"/>
      <c r="E195" s="67"/>
      <c r="F195" s="68"/>
      <c r="G195" s="65"/>
      <c r="H195" s="69"/>
      <c r="I195" s="70"/>
      <c r="J195" s="70"/>
      <c r="K195" s="34" t="s">
        <v>66</v>
      </c>
      <c r="L195" s="77">
        <v>514</v>
      </c>
      <c r="M195" s="77"/>
      <c r="N195" s="72"/>
      <c r="O195" s="79" t="s">
        <v>418</v>
      </c>
      <c r="P195" s="81">
        <v>43502.697118055556</v>
      </c>
      <c r="Q195" s="79" t="s">
        <v>438</v>
      </c>
      <c r="R195" s="82" t="s">
        <v>605</v>
      </c>
      <c r="S195" s="79" t="s">
        <v>671</v>
      </c>
      <c r="T195" s="79" t="s">
        <v>707</v>
      </c>
      <c r="U195" s="79"/>
      <c r="V195" s="82" t="s">
        <v>825</v>
      </c>
      <c r="W195" s="81">
        <v>43502.697118055556</v>
      </c>
      <c r="X195" s="82" t="s">
        <v>1028</v>
      </c>
      <c r="Y195" s="79"/>
      <c r="Z195" s="79"/>
      <c r="AA195" s="85" t="s">
        <v>1251</v>
      </c>
      <c r="AB195" s="79"/>
      <c r="AC195" s="79" t="b">
        <v>0</v>
      </c>
      <c r="AD195" s="79">
        <v>0</v>
      </c>
      <c r="AE195" s="85" t="s">
        <v>1289</v>
      </c>
      <c r="AF195" s="79" t="b">
        <v>0</v>
      </c>
      <c r="AG195" s="79" t="s">
        <v>1302</v>
      </c>
      <c r="AH195" s="79"/>
      <c r="AI195" s="85" t="s">
        <v>1289</v>
      </c>
      <c r="AJ195" s="79" t="b">
        <v>0</v>
      </c>
      <c r="AK195" s="79">
        <v>1</v>
      </c>
      <c r="AL195" s="85" t="s">
        <v>1278</v>
      </c>
      <c r="AM195" s="79" t="s">
        <v>1304</v>
      </c>
      <c r="AN195" s="79" t="b">
        <v>0</v>
      </c>
      <c r="AO195" s="85" t="s">
        <v>1278</v>
      </c>
      <c r="AP195" s="79" t="s">
        <v>176</v>
      </c>
      <c r="AQ195" s="79">
        <v>0</v>
      </c>
      <c r="AR195" s="79">
        <v>0</v>
      </c>
      <c r="AS195" s="79"/>
      <c r="AT195" s="79"/>
      <c r="AU195" s="79"/>
      <c r="AV195" s="79"/>
      <c r="AW195" s="79"/>
      <c r="AX195" s="79"/>
      <c r="AY195" s="79"/>
      <c r="AZ195" s="79"/>
      <c r="BA195">
        <v>23</v>
      </c>
      <c r="BB195" s="78" t="str">
        <f>REPLACE(INDEX(GroupVertices[Group],MATCH(Edges24[[#This Row],[Vertex 1]],GroupVertices[Vertex],0)),1,1,"")</f>
        <v>2</v>
      </c>
      <c r="BC195" s="78" t="str">
        <f>REPLACE(INDEX(GroupVertices[Group],MATCH(Edges24[[#This Row],[Vertex 2]],GroupVertices[Vertex],0)),1,1,"")</f>
        <v>1</v>
      </c>
      <c r="BD195" s="48">
        <v>0</v>
      </c>
      <c r="BE195" s="49">
        <v>0</v>
      </c>
      <c r="BF195" s="48">
        <v>0</v>
      </c>
      <c r="BG195" s="49">
        <v>0</v>
      </c>
      <c r="BH195" s="48">
        <v>0</v>
      </c>
      <c r="BI195" s="49">
        <v>0</v>
      </c>
      <c r="BJ195" s="48">
        <v>16</v>
      </c>
      <c r="BK195" s="49">
        <v>100</v>
      </c>
      <c r="BL195" s="48">
        <v>16</v>
      </c>
    </row>
    <row r="196" spans="1:64" ht="15">
      <c r="A196" s="64" t="s">
        <v>303</v>
      </c>
      <c r="B196" s="64" t="s">
        <v>292</v>
      </c>
      <c r="C196" s="65"/>
      <c r="D196" s="66"/>
      <c r="E196" s="67"/>
      <c r="F196" s="68"/>
      <c r="G196" s="65"/>
      <c r="H196" s="69"/>
      <c r="I196" s="70"/>
      <c r="J196" s="70"/>
      <c r="K196" s="34" t="s">
        <v>66</v>
      </c>
      <c r="L196" s="77">
        <v>515</v>
      </c>
      <c r="M196" s="77"/>
      <c r="N196" s="72"/>
      <c r="O196" s="79" t="s">
        <v>418</v>
      </c>
      <c r="P196" s="81">
        <v>43502.71221064815</v>
      </c>
      <c r="Q196" s="79" t="s">
        <v>571</v>
      </c>
      <c r="R196" s="82" t="s">
        <v>601</v>
      </c>
      <c r="S196" s="79" t="s">
        <v>671</v>
      </c>
      <c r="T196" s="79" t="s">
        <v>707</v>
      </c>
      <c r="U196" s="79"/>
      <c r="V196" s="82" t="s">
        <v>825</v>
      </c>
      <c r="W196" s="81">
        <v>43502.71221064815</v>
      </c>
      <c r="X196" s="82" t="s">
        <v>1029</v>
      </c>
      <c r="Y196" s="79"/>
      <c r="Z196" s="79"/>
      <c r="AA196" s="85" t="s">
        <v>1252</v>
      </c>
      <c r="AB196" s="79"/>
      <c r="AC196" s="79" t="b">
        <v>0</v>
      </c>
      <c r="AD196" s="79">
        <v>0</v>
      </c>
      <c r="AE196" s="85" t="s">
        <v>1289</v>
      </c>
      <c r="AF196" s="79" t="b">
        <v>0</v>
      </c>
      <c r="AG196" s="79" t="s">
        <v>1302</v>
      </c>
      <c r="AH196" s="79"/>
      <c r="AI196" s="85" t="s">
        <v>1289</v>
      </c>
      <c r="AJ196" s="79" t="b">
        <v>0</v>
      </c>
      <c r="AK196" s="79">
        <v>1</v>
      </c>
      <c r="AL196" s="85" t="s">
        <v>1289</v>
      </c>
      <c r="AM196" s="79" t="s">
        <v>1304</v>
      </c>
      <c r="AN196" s="79" t="b">
        <v>0</v>
      </c>
      <c r="AO196" s="85" t="s">
        <v>1252</v>
      </c>
      <c r="AP196" s="79" t="s">
        <v>176</v>
      </c>
      <c r="AQ196" s="79">
        <v>0</v>
      </c>
      <c r="AR196" s="79">
        <v>0</v>
      </c>
      <c r="AS196" s="79"/>
      <c r="AT196" s="79"/>
      <c r="AU196" s="79"/>
      <c r="AV196" s="79"/>
      <c r="AW196" s="79"/>
      <c r="AX196" s="79"/>
      <c r="AY196" s="79"/>
      <c r="AZ196" s="79"/>
      <c r="BA196">
        <v>23</v>
      </c>
      <c r="BB196" s="78" t="str">
        <f>REPLACE(INDEX(GroupVertices[Group],MATCH(Edges24[[#This Row],[Vertex 1]],GroupVertices[Vertex],0)),1,1,"")</f>
        <v>2</v>
      </c>
      <c r="BC196" s="78" t="str">
        <f>REPLACE(INDEX(GroupVertices[Group],MATCH(Edges24[[#This Row],[Vertex 2]],GroupVertices[Vertex],0)),1,1,"")</f>
        <v>1</v>
      </c>
      <c r="BD196" s="48"/>
      <c r="BE196" s="49"/>
      <c r="BF196" s="48"/>
      <c r="BG196" s="49"/>
      <c r="BH196" s="48"/>
      <c r="BI196" s="49"/>
      <c r="BJ196" s="48"/>
      <c r="BK196" s="49"/>
      <c r="BL196" s="48"/>
    </row>
    <row r="197" spans="1:64" ht="15">
      <c r="A197" s="64" t="s">
        <v>303</v>
      </c>
      <c r="B197" s="64" t="s">
        <v>292</v>
      </c>
      <c r="C197" s="65"/>
      <c r="D197" s="66"/>
      <c r="E197" s="67"/>
      <c r="F197" s="68"/>
      <c r="G197" s="65"/>
      <c r="H197" s="69"/>
      <c r="I197" s="70"/>
      <c r="J197" s="70"/>
      <c r="K197" s="34" t="s">
        <v>66</v>
      </c>
      <c r="L197" s="77">
        <v>519</v>
      </c>
      <c r="M197" s="77"/>
      <c r="N197" s="72"/>
      <c r="O197" s="79" t="s">
        <v>418</v>
      </c>
      <c r="P197" s="81">
        <v>43503.66625</v>
      </c>
      <c r="Q197" s="79" t="s">
        <v>572</v>
      </c>
      <c r="R197" s="82" t="s">
        <v>650</v>
      </c>
      <c r="S197" s="79" t="s">
        <v>671</v>
      </c>
      <c r="T197" s="79" t="s">
        <v>720</v>
      </c>
      <c r="U197" s="79"/>
      <c r="V197" s="82" t="s">
        <v>825</v>
      </c>
      <c r="W197" s="81">
        <v>43503.66625</v>
      </c>
      <c r="X197" s="82" t="s">
        <v>1030</v>
      </c>
      <c r="Y197" s="79"/>
      <c r="Z197" s="79"/>
      <c r="AA197" s="85" t="s">
        <v>1253</v>
      </c>
      <c r="AB197" s="79"/>
      <c r="AC197" s="79" t="b">
        <v>0</v>
      </c>
      <c r="AD197" s="79">
        <v>1</v>
      </c>
      <c r="AE197" s="85" t="s">
        <v>1289</v>
      </c>
      <c r="AF197" s="79" t="b">
        <v>0</v>
      </c>
      <c r="AG197" s="79" t="s">
        <v>1302</v>
      </c>
      <c r="AH197" s="79"/>
      <c r="AI197" s="85" t="s">
        <v>1289</v>
      </c>
      <c r="AJ197" s="79" t="b">
        <v>0</v>
      </c>
      <c r="AK197" s="79">
        <v>1</v>
      </c>
      <c r="AL197" s="85" t="s">
        <v>1289</v>
      </c>
      <c r="AM197" s="79" t="s">
        <v>1307</v>
      </c>
      <c r="AN197" s="79" t="b">
        <v>0</v>
      </c>
      <c r="AO197" s="85" t="s">
        <v>1253</v>
      </c>
      <c r="AP197" s="79" t="s">
        <v>176</v>
      </c>
      <c r="AQ197" s="79">
        <v>0</v>
      </c>
      <c r="AR197" s="79">
        <v>0</v>
      </c>
      <c r="AS197" s="79"/>
      <c r="AT197" s="79"/>
      <c r="AU197" s="79"/>
      <c r="AV197" s="79"/>
      <c r="AW197" s="79"/>
      <c r="AX197" s="79"/>
      <c r="AY197" s="79"/>
      <c r="AZ197" s="79"/>
      <c r="BA197">
        <v>23</v>
      </c>
      <c r="BB197" s="78" t="str">
        <f>REPLACE(INDEX(GroupVertices[Group],MATCH(Edges24[[#This Row],[Vertex 1]],GroupVertices[Vertex],0)),1,1,"")</f>
        <v>2</v>
      </c>
      <c r="BC197" s="78" t="str">
        <f>REPLACE(INDEX(GroupVertices[Group],MATCH(Edges24[[#This Row],[Vertex 2]],GroupVertices[Vertex],0)),1,1,"")</f>
        <v>1</v>
      </c>
      <c r="BD197" s="48">
        <v>0</v>
      </c>
      <c r="BE197" s="49">
        <v>0</v>
      </c>
      <c r="BF197" s="48">
        <v>0</v>
      </c>
      <c r="BG197" s="49">
        <v>0</v>
      </c>
      <c r="BH197" s="48">
        <v>0</v>
      </c>
      <c r="BI197" s="49">
        <v>0</v>
      </c>
      <c r="BJ197" s="48">
        <v>11</v>
      </c>
      <c r="BK197" s="49">
        <v>100</v>
      </c>
      <c r="BL197" s="48">
        <v>11</v>
      </c>
    </row>
    <row r="198" spans="1:64" ht="15">
      <c r="A198" s="64" t="s">
        <v>303</v>
      </c>
      <c r="B198" s="64" t="s">
        <v>292</v>
      </c>
      <c r="C198" s="65"/>
      <c r="D198" s="66"/>
      <c r="E198" s="67"/>
      <c r="F198" s="68"/>
      <c r="G198" s="65"/>
      <c r="H198" s="69"/>
      <c r="I198" s="70"/>
      <c r="J198" s="70"/>
      <c r="K198" s="34" t="s">
        <v>66</v>
      </c>
      <c r="L198" s="77">
        <v>520</v>
      </c>
      <c r="M198" s="77"/>
      <c r="N198" s="72"/>
      <c r="O198" s="79" t="s">
        <v>418</v>
      </c>
      <c r="P198" s="81">
        <v>43510.69627314815</v>
      </c>
      <c r="Q198" s="79" t="s">
        <v>573</v>
      </c>
      <c r="R198" s="82" t="s">
        <v>663</v>
      </c>
      <c r="S198" s="79" t="s">
        <v>671</v>
      </c>
      <c r="T198" s="79" t="s">
        <v>720</v>
      </c>
      <c r="U198" s="79"/>
      <c r="V198" s="82" t="s">
        <v>825</v>
      </c>
      <c r="W198" s="81">
        <v>43510.69627314815</v>
      </c>
      <c r="X198" s="82" t="s">
        <v>1031</v>
      </c>
      <c r="Y198" s="79"/>
      <c r="Z198" s="79"/>
      <c r="AA198" s="85" t="s">
        <v>1254</v>
      </c>
      <c r="AB198" s="79"/>
      <c r="AC198" s="79" t="b">
        <v>0</v>
      </c>
      <c r="AD198" s="79">
        <v>0</v>
      </c>
      <c r="AE198" s="85" t="s">
        <v>1289</v>
      </c>
      <c r="AF198" s="79" t="b">
        <v>0</v>
      </c>
      <c r="AG198" s="79" t="s">
        <v>1302</v>
      </c>
      <c r="AH198" s="79"/>
      <c r="AI198" s="85" t="s">
        <v>1289</v>
      </c>
      <c r="AJ198" s="79" t="b">
        <v>0</v>
      </c>
      <c r="AK198" s="79">
        <v>0</v>
      </c>
      <c r="AL198" s="85" t="s">
        <v>1289</v>
      </c>
      <c r="AM198" s="79" t="s">
        <v>1307</v>
      </c>
      <c r="AN198" s="79" t="b">
        <v>0</v>
      </c>
      <c r="AO198" s="85" t="s">
        <v>1254</v>
      </c>
      <c r="AP198" s="79" t="s">
        <v>176</v>
      </c>
      <c r="AQ198" s="79">
        <v>0</v>
      </c>
      <c r="AR198" s="79">
        <v>0</v>
      </c>
      <c r="AS198" s="79"/>
      <c r="AT198" s="79"/>
      <c r="AU198" s="79"/>
      <c r="AV198" s="79"/>
      <c r="AW198" s="79"/>
      <c r="AX198" s="79"/>
      <c r="AY198" s="79"/>
      <c r="AZ198" s="79"/>
      <c r="BA198">
        <v>23</v>
      </c>
      <c r="BB198" s="78" t="str">
        <f>REPLACE(INDEX(GroupVertices[Group],MATCH(Edges24[[#This Row],[Vertex 1]],GroupVertices[Vertex],0)),1,1,"")</f>
        <v>2</v>
      </c>
      <c r="BC198" s="78" t="str">
        <f>REPLACE(INDEX(GroupVertices[Group],MATCH(Edges24[[#This Row],[Vertex 2]],GroupVertices[Vertex],0)),1,1,"")</f>
        <v>1</v>
      </c>
      <c r="BD198" s="48">
        <v>0</v>
      </c>
      <c r="BE198" s="49">
        <v>0</v>
      </c>
      <c r="BF198" s="48">
        <v>0</v>
      </c>
      <c r="BG198" s="49">
        <v>0</v>
      </c>
      <c r="BH198" s="48">
        <v>0</v>
      </c>
      <c r="BI198" s="49">
        <v>0</v>
      </c>
      <c r="BJ198" s="48">
        <v>9</v>
      </c>
      <c r="BK198" s="49">
        <v>100</v>
      </c>
      <c r="BL198" s="48">
        <v>9</v>
      </c>
    </row>
    <row r="199" spans="1:64" ht="15">
      <c r="A199" s="64" t="s">
        <v>303</v>
      </c>
      <c r="B199" s="64" t="s">
        <v>292</v>
      </c>
      <c r="C199" s="65"/>
      <c r="D199" s="66"/>
      <c r="E199" s="67"/>
      <c r="F199" s="68"/>
      <c r="G199" s="65"/>
      <c r="H199" s="69"/>
      <c r="I199" s="70"/>
      <c r="J199" s="70"/>
      <c r="K199" s="34" t="s">
        <v>66</v>
      </c>
      <c r="L199" s="77">
        <v>522</v>
      </c>
      <c r="M199" s="77"/>
      <c r="N199" s="72"/>
      <c r="O199" s="79" t="s">
        <v>418</v>
      </c>
      <c r="P199" s="81">
        <v>43515.60556712963</v>
      </c>
      <c r="Q199" s="79" t="s">
        <v>574</v>
      </c>
      <c r="R199" s="82" t="s">
        <v>601</v>
      </c>
      <c r="S199" s="79" t="s">
        <v>671</v>
      </c>
      <c r="T199" s="79"/>
      <c r="U199" s="79"/>
      <c r="V199" s="82" t="s">
        <v>825</v>
      </c>
      <c r="W199" s="81">
        <v>43515.60556712963</v>
      </c>
      <c r="X199" s="82" t="s">
        <v>1032</v>
      </c>
      <c r="Y199" s="79"/>
      <c r="Z199" s="79"/>
      <c r="AA199" s="85" t="s">
        <v>1255</v>
      </c>
      <c r="AB199" s="79"/>
      <c r="AC199" s="79" t="b">
        <v>0</v>
      </c>
      <c r="AD199" s="79">
        <v>0</v>
      </c>
      <c r="AE199" s="85" t="s">
        <v>1289</v>
      </c>
      <c r="AF199" s="79" t="b">
        <v>0</v>
      </c>
      <c r="AG199" s="79" t="s">
        <v>1302</v>
      </c>
      <c r="AH199" s="79"/>
      <c r="AI199" s="85" t="s">
        <v>1289</v>
      </c>
      <c r="AJ199" s="79" t="b">
        <v>0</v>
      </c>
      <c r="AK199" s="79">
        <v>2</v>
      </c>
      <c r="AL199" s="85" t="s">
        <v>1268</v>
      </c>
      <c r="AM199" s="79" t="s">
        <v>1304</v>
      </c>
      <c r="AN199" s="79" t="b">
        <v>0</v>
      </c>
      <c r="AO199" s="85" t="s">
        <v>1268</v>
      </c>
      <c r="AP199" s="79" t="s">
        <v>176</v>
      </c>
      <c r="AQ199" s="79">
        <v>0</v>
      </c>
      <c r="AR199" s="79">
        <v>0</v>
      </c>
      <c r="AS199" s="79"/>
      <c r="AT199" s="79"/>
      <c r="AU199" s="79"/>
      <c r="AV199" s="79"/>
      <c r="AW199" s="79"/>
      <c r="AX199" s="79"/>
      <c r="AY199" s="79"/>
      <c r="AZ199" s="79"/>
      <c r="BA199">
        <v>23</v>
      </c>
      <c r="BB199" s="78" t="str">
        <f>REPLACE(INDEX(GroupVertices[Group],MATCH(Edges24[[#This Row],[Vertex 1]],GroupVertices[Vertex],0)),1,1,"")</f>
        <v>2</v>
      </c>
      <c r="BC199" s="78" t="str">
        <f>REPLACE(INDEX(GroupVertices[Group],MATCH(Edges24[[#This Row],[Vertex 2]],GroupVertices[Vertex],0)),1,1,"")</f>
        <v>1</v>
      </c>
      <c r="BD199" s="48"/>
      <c r="BE199" s="49"/>
      <c r="BF199" s="48"/>
      <c r="BG199" s="49"/>
      <c r="BH199" s="48"/>
      <c r="BI199" s="49"/>
      <c r="BJ199" s="48"/>
      <c r="BK199" s="49"/>
      <c r="BL199" s="48"/>
    </row>
    <row r="200" spans="1:64" ht="15">
      <c r="A200" s="64" t="s">
        <v>303</v>
      </c>
      <c r="B200" s="64" t="s">
        <v>292</v>
      </c>
      <c r="C200" s="65"/>
      <c r="D200" s="66"/>
      <c r="E200" s="67"/>
      <c r="F200" s="68"/>
      <c r="G200" s="65"/>
      <c r="H200" s="69"/>
      <c r="I200" s="70"/>
      <c r="J200" s="70"/>
      <c r="K200" s="34" t="s">
        <v>66</v>
      </c>
      <c r="L200" s="77">
        <v>524</v>
      </c>
      <c r="M200" s="77"/>
      <c r="N200" s="72"/>
      <c r="O200" s="79" t="s">
        <v>418</v>
      </c>
      <c r="P200" s="81">
        <v>43517.841412037036</v>
      </c>
      <c r="Q200" s="79" t="s">
        <v>575</v>
      </c>
      <c r="R200" s="82" t="s">
        <v>658</v>
      </c>
      <c r="S200" s="79" t="s">
        <v>671</v>
      </c>
      <c r="T200" s="79"/>
      <c r="U200" s="79"/>
      <c r="V200" s="82" t="s">
        <v>825</v>
      </c>
      <c r="W200" s="81">
        <v>43517.841412037036</v>
      </c>
      <c r="X200" s="82" t="s">
        <v>1033</v>
      </c>
      <c r="Y200" s="79"/>
      <c r="Z200" s="79"/>
      <c r="AA200" s="85" t="s">
        <v>1256</v>
      </c>
      <c r="AB200" s="79"/>
      <c r="AC200" s="79" t="b">
        <v>0</v>
      </c>
      <c r="AD200" s="79">
        <v>0</v>
      </c>
      <c r="AE200" s="85" t="s">
        <v>1289</v>
      </c>
      <c r="AF200" s="79" t="b">
        <v>0</v>
      </c>
      <c r="AG200" s="79" t="s">
        <v>1302</v>
      </c>
      <c r="AH200" s="79"/>
      <c r="AI200" s="85" t="s">
        <v>1289</v>
      </c>
      <c r="AJ200" s="79" t="b">
        <v>0</v>
      </c>
      <c r="AK200" s="79">
        <v>0</v>
      </c>
      <c r="AL200" s="85" t="s">
        <v>1289</v>
      </c>
      <c r="AM200" s="79" t="s">
        <v>1307</v>
      </c>
      <c r="AN200" s="79" t="b">
        <v>0</v>
      </c>
      <c r="AO200" s="85" t="s">
        <v>1256</v>
      </c>
      <c r="AP200" s="79" t="s">
        <v>176</v>
      </c>
      <c r="AQ200" s="79">
        <v>0</v>
      </c>
      <c r="AR200" s="79">
        <v>0</v>
      </c>
      <c r="AS200" s="79"/>
      <c r="AT200" s="79"/>
      <c r="AU200" s="79"/>
      <c r="AV200" s="79"/>
      <c r="AW200" s="79"/>
      <c r="AX200" s="79"/>
      <c r="AY200" s="79"/>
      <c r="AZ200" s="79"/>
      <c r="BA200">
        <v>23</v>
      </c>
      <c r="BB200" s="78" t="str">
        <f>REPLACE(INDEX(GroupVertices[Group],MATCH(Edges24[[#This Row],[Vertex 1]],GroupVertices[Vertex],0)),1,1,"")</f>
        <v>2</v>
      </c>
      <c r="BC200" s="78" t="str">
        <f>REPLACE(INDEX(GroupVertices[Group],MATCH(Edges24[[#This Row],[Vertex 2]],GroupVertices[Vertex],0)),1,1,"")</f>
        <v>1</v>
      </c>
      <c r="BD200" s="48">
        <v>2</v>
      </c>
      <c r="BE200" s="49">
        <v>18.181818181818183</v>
      </c>
      <c r="BF200" s="48">
        <v>0</v>
      </c>
      <c r="BG200" s="49">
        <v>0</v>
      </c>
      <c r="BH200" s="48">
        <v>0</v>
      </c>
      <c r="BI200" s="49">
        <v>0</v>
      </c>
      <c r="BJ200" s="48">
        <v>9</v>
      </c>
      <c r="BK200" s="49">
        <v>81.81818181818181</v>
      </c>
      <c r="BL200" s="48">
        <v>11</v>
      </c>
    </row>
    <row r="201" spans="1:64" ht="15">
      <c r="A201" s="64" t="s">
        <v>303</v>
      </c>
      <c r="B201" s="64" t="s">
        <v>292</v>
      </c>
      <c r="C201" s="65"/>
      <c r="D201" s="66"/>
      <c r="E201" s="67"/>
      <c r="F201" s="68"/>
      <c r="G201" s="65"/>
      <c r="H201" s="69"/>
      <c r="I201" s="70"/>
      <c r="J201" s="70"/>
      <c r="K201" s="34" t="s">
        <v>66</v>
      </c>
      <c r="L201" s="77">
        <v>525</v>
      </c>
      <c r="M201" s="77"/>
      <c r="N201" s="72"/>
      <c r="O201" s="79" t="s">
        <v>418</v>
      </c>
      <c r="P201" s="81">
        <v>43524.67630787037</v>
      </c>
      <c r="Q201" s="79" t="s">
        <v>576</v>
      </c>
      <c r="R201" s="82" t="s">
        <v>606</v>
      </c>
      <c r="S201" s="79" t="s">
        <v>671</v>
      </c>
      <c r="T201" s="79" t="s">
        <v>723</v>
      </c>
      <c r="U201" s="79"/>
      <c r="V201" s="82" t="s">
        <v>825</v>
      </c>
      <c r="W201" s="81">
        <v>43524.67630787037</v>
      </c>
      <c r="X201" s="82" t="s">
        <v>1034</v>
      </c>
      <c r="Y201" s="79"/>
      <c r="Z201" s="79"/>
      <c r="AA201" s="85" t="s">
        <v>1257</v>
      </c>
      <c r="AB201" s="79"/>
      <c r="AC201" s="79" t="b">
        <v>0</v>
      </c>
      <c r="AD201" s="79">
        <v>0</v>
      </c>
      <c r="AE201" s="85" t="s">
        <v>1289</v>
      </c>
      <c r="AF201" s="79" t="b">
        <v>0</v>
      </c>
      <c r="AG201" s="79" t="s">
        <v>1302</v>
      </c>
      <c r="AH201" s="79"/>
      <c r="AI201" s="85" t="s">
        <v>1289</v>
      </c>
      <c r="AJ201" s="79" t="b">
        <v>0</v>
      </c>
      <c r="AK201" s="79">
        <v>0</v>
      </c>
      <c r="AL201" s="85" t="s">
        <v>1289</v>
      </c>
      <c r="AM201" s="79" t="s">
        <v>1307</v>
      </c>
      <c r="AN201" s="79" t="b">
        <v>0</v>
      </c>
      <c r="AO201" s="85" t="s">
        <v>1257</v>
      </c>
      <c r="AP201" s="79" t="s">
        <v>176</v>
      </c>
      <c r="AQ201" s="79">
        <v>0</v>
      </c>
      <c r="AR201" s="79">
        <v>0</v>
      </c>
      <c r="AS201" s="79"/>
      <c r="AT201" s="79"/>
      <c r="AU201" s="79"/>
      <c r="AV201" s="79"/>
      <c r="AW201" s="79"/>
      <c r="AX201" s="79"/>
      <c r="AY201" s="79"/>
      <c r="AZ201" s="79"/>
      <c r="BA201">
        <v>23</v>
      </c>
      <c r="BB201" s="78" t="str">
        <f>REPLACE(INDEX(GroupVertices[Group],MATCH(Edges24[[#This Row],[Vertex 1]],GroupVertices[Vertex],0)),1,1,"")</f>
        <v>2</v>
      </c>
      <c r="BC201" s="78" t="str">
        <f>REPLACE(INDEX(GroupVertices[Group],MATCH(Edges24[[#This Row],[Vertex 2]],GroupVertices[Vertex],0)),1,1,"")</f>
        <v>1</v>
      </c>
      <c r="BD201" s="48">
        <v>0</v>
      </c>
      <c r="BE201" s="49">
        <v>0</v>
      </c>
      <c r="BF201" s="48">
        <v>0</v>
      </c>
      <c r="BG201" s="49">
        <v>0</v>
      </c>
      <c r="BH201" s="48">
        <v>0</v>
      </c>
      <c r="BI201" s="49">
        <v>0</v>
      </c>
      <c r="BJ201" s="48">
        <v>10</v>
      </c>
      <c r="BK201" s="49">
        <v>100</v>
      </c>
      <c r="BL201" s="48">
        <v>10</v>
      </c>
    </row>
    <row r="202" spans="1:64" ht="15">
      <c r="A202" s="64" t="s">
        <v>303</v>
      </c>
      <c r="B202" s="64" t="s">
        <v>292</v>
      </c>
      <c r="C202" s="65"/>
      <c r="D202" s="66"/>
      <c r="E202" s="67"/>
      <c r="F202" s="68"/>
      <c r="G202" s="65"/>
      <c r="H202" s="69"/>
      <c r="I202" s="70"/>
      <c r="J202" s="70"/>
      <c r="K202" s="34" t="s">
        <v>66</v>
      </c>
      <c r="L202" s="77">
        <v>527</v>
      </c>
      <c r="M202" s="77"/>
      <c r="N202" s="72"/>
      <c r="O202" s="79" t="s">
        <v>418</v>
      </c>
      <c r="P202" s="81">
        <v>43531.697071759256</v>
      </c>
      <c r="Q202" s="79" t="s">
        <v>577</v>
      </c>
      <c r="R202" s="82" t="s">
        <v>659</v>
      </c>
      <c r="S202" s="79" t="s">
        <v>671</v>
      </c>
      <c r="T202" s="79"/>
      <c r="U202" s="79"/>
      <c r="V202" s="82" t="s">
        <v>825</v>
      </c>
      <c r="W202" s="81">
        <v>43531.697071759256</v>
      </c>
      <c r="X202" s="82" t="s">
        <v>1035</v>
      </c>
      <c r="Y202" s="79"/>
      <c r="Z202" s="79"/>
      <c r="AA202" s="85" t="s">
        <v>1258</v>
      </c>
      <c r="AB202" s="79"/>
      <c r="AC202" s="79" t="b">
        <v>0</v>
      </c>
      <c r="AD202" s="79">
        <v>0</v>
      </c>
      <c r="AE202" s="85" t="s">
        <v>1289</v>
      </c>
      <c r="AF202" s="79" t="b">
        <v>0</v>
      </c>
      <c r="AG202" s="79" t="s">
        <v>1302</v>
      </c>
      <c r="AH202" s="79"/>
      <c r="AI202" s="85" t="s">
        <v>1289</v>
      </c>
      <c r="AJ202" s="79" t="b">
        <v>0</v>
      </c>
      <c r="AK202" s="79">
        <v>1</v>
      </c>
      <c r="AL202" s="85" t="s">
        <v>1289</v>
      </c>
      <c r="AM202" s="79" t="s">
        <v>1307</v>
      </c>
      <c r="AN202" s="79" t="b">
        <v>0</v>
      </c>
      <c r="AO202" s="85" t="s">
        <v>1258</v>
      </c>
      <c r="AP202" s="79" t="s">
        <v>176</v>
      </c>
      <c r="AQ202" s="79">
        <v>0</v>
      </c>
      <c r="AR202" s="79">
        <v>0</v>
      </c>
      <c r="AS202" s="79"/>
      <c r="AT202" s="79"/>
      <c r="AU202" s="79"/>
      <c r="AV202" s="79"/>
      <c r="AW202" s="79"/>
      <c r="AX202" s="79"/>
      <c r="AY202" s="79"/>
      <c r="AZ202" s="79"/>
      <c r="BA202">
        <v>23</v>
      </c>
      <c r="BB202" s="78" t="str">
        <f>REPLACE(INDEX(GroupVertices[Group],MATCH(Edges24[[#This Row],[Vertex 1]],GroupVertices[Vertex],0)),1,1,"")</f>
        <v>2</v>
      </c>
      <c r="BC202" s="78" t="str">
        <f>REPLACE(INDEX(GroupVertices[Group],MATCH(Edges24[[#This Row],[Vertex 2]],GroupVertices[Vertex],0)),1,1,"")</f>
        <v>1</v>
      </c>
      <c r="BD202" s="48">
        <v>0</v>
      </c>
      <c r="BE202" s="49">
        <v>0</v>
      </c>
      <c r="BF202" s="48">
        <v>1</v>
      </c>
      <c r="BG202" s="49">
        <v>10</v>
      </c>
      <c r="BH202" s="48">
        <v>0</v>
      </c>
      <c r="BI202" s="49">
        <v>0</v>
      </c>
      <c r="BJ202" s="48">
        <v>9</v>
      </c>
      <c r="BK202" s="49">
        <v>90</v>
      </c>
      <c r="BL202" s="48">
        <v>10</v>
      </c>
    </row>
    <row r="203" spans="1:64" ht="15">
      <c r="A203" s="64" t="s">
        <v>303</v>
      </c>
      <c r="B203" s="64" t="s">
        <v>292</v>
      </c>
      <c r="C203" s="65"/>
      <c r="D203" s="66"/>
      <c r="E203" s="67"/>
      <c r="F203" s="68"/>
      <c r="G203" s="65"/>
      <c r="H203" s="69"/>
      <c r="I203" s="70"/>
      <c r="J203" s="70"/>
      <c r="K203" s="34" t="s">
        <v>66</v>
      </c>
      <c r="L203" s="77">
        <v>530</v>
      </c>
      <c r="M203" s="77"/>
      <c r="N203" s="72"/>
      <c r="O203" s="79" t="s">
        <v>418</v>
      </c>
      <c r="P203" s="81">
        <v>43538.70324074074</v>
      </c>
      <c r="Q203" s="79" t="s">
        <v>578</v>
      </c>
      <c r="R203" s="82" t="s">
        <v>660</v>
      </c>
      <c r="S203" s="79" t="s">
        <v>671</v>
      </c>
      <c r="T203" s="79"/>
      <c r="U203" s="79"/>
      <c r="V203" s="82" t="s">
        <v>825</v>
      </c>
      <c r="W203" s="81">
        <v>43538.70324074074</v>
      </c>
      <c r="X203" s="82" t="s">
        <v>1036</v>
      </c>
      <c r="Y203" s="79"/>
      <c r="Z203" s="79"/>
      <c r="AA203" s="85" t="s">
        <v>1259</v>
      </c>
      <c r="AB203" s="79"/>
      <c r="AC203" s="79" t="b">
        <v>0</v>
      </c>
      <c r="AD203" s="79">
        <v>0</v>
      </c>
      <c r="AE203" s="85" t="s">
        <v>1289</v>
      </c>
      <c r="AF203" s="79" t="b">
        <v>0</v>
      </c>
      <c r="AG203" s="79" t="s">
        <v>1302</v>
      </c>
      <c r="AH203" s="79"/>
      <c r="AI203" s="85" t="s">
        <v>1289</v>
      </c>
      <c r="AJ203" s="79" t="b">
        <v>0</v>
      </c>
      <c r="AK203" s="79">
        <v>0</v>
      </c>
      <c r="AL203" s="85" t="s">
        <v>1289</v>
      </c>
      <c r="AM203" s="79" t="s">
        <v>1307</v>
      </c>
      <c r="AN203" s="79" t="b">
        <v>0</v>
      </c>
      <c r="AO203" s="85" t="s">
        <v>1259</v>
      </c>
      <c r="AP203" s="79" t="s">
        <v>176</v>
      </c>
      <c r="AQ203" s="79">
        <v>0</v>
      </c>
      <c r="AR203" s="79">
        <v>0</v>
      </c>
      <c r="AS203" s="79"/>
      <c r="AT203" s="79"/>
      <c r="AU203" s="79"/>
      <c r="AV203" s="79"/>
      <c r="AW203" s="79"/>
      <c r="AX203" s="79"/>
      <c r="AY203" s="79"/>
      <c r="AZ203" s="79"/>
      <c r="BA203">
        <v>23</v>
      </c>
      <c r="BB203" s="78" t="str">
        <f>REPLACE(INDEX(GroupVertices[Group],MATCH(Edges24[[#This Row],[Vertex 1]],GroupVertices[Vertex],0)),1,1,"")</f>
        <v>2</v>
      </c>
      <c r="BC203" s="78" t="str">
        <f>REPLACE(INDEX(GroupVertices[Group],MATCH(Edges24[[#This Row],[Vertex 2]],GroupVertices[Vertex],0)),1,1,"")</f>
        <v>1</v>
      </c>
      <c r="BD203" s="48">
        <v>0</v>
      </c>
      <c r="BE203" s="49">
        <v>0</v>
      </c>
      <c r="BF203" s="48">
        <v>0</v>
      </c>
      <c r="BG203" s="49">
        <v>0</v>
      </c>
      <c r="BH203" s="48">
        <v>0</v>
      </c>
      <c r="BI203" s="49">
        <v>0</v>
      </c>
      <c r="BJ203" s="48">
        <v>9</v>
      </c>
      <c r="BK203" s="49">
        <v>100</v>
      </c>
      <c r="BL203" s="48">
        <v>9</v>
      </c>
    </row>
    <row r="204" spans="1:64" ht="15">
      <c r="A204" s="64" t="s">
        <v>303</v>
      </c>
      <c r="B204" s="64" t="s">
        <v>292</v>
      </c>
      <c r="C204" s="65"/>
      <c r="D204" s="66"/>
      <c r="E204" s="67"/>
      <c r="F204" s="68"/>
      <c r="G204" s="65"/>
      <c r="H204" s="69"/>
      <c r="I204" s="70"/>
      <c r="J204" s="70"/>
      <c r="K204" s="34" t="s">
        <v>66</v>
      </c>
      <c r="L204" s="77">
        <v>531</v>
      </c>
      <c r="M204" s="77"/>
      <c r="N204" s="72"/>
      <c r="O204" s="79" t="s">
        <v>418</v>
      </c>
      <c r="P204" s="81">
        <v>43545.61945601852</v>
      </c>
      <c r="Q204" s="79" t="s">
        <v>579</v>
      </c>
      <c r="R204" s="82" t="s">
        <v>661</v>
      </c>
      <c r="S204" s="79" t="s">
        <v>671</v>
      </c>
      <c r="T204" s="79"/>
      <c r="U204" s="79"/>
      <c r="V204" s="82" t="s">
        <v>825</v>
      </c>
      <c r="W204" s="81">
        <v>43545.61945601852</v>
      </c>
      <c r="X204" s="82" t="s">
        <v>1037</v>
      </c>
      <c r="Y204" s="79"/>
      <c r="Z204" s="79"/>
      <c r="AA204" s="85" t="s">
        <v>1260</v>
      </c>
      <c r="AB204" s="79"/>
      <c r="AC204" s="79" t="b">
        <v>0</v>
      </c>
      <c r="AD204" s="79">
        <v>0</v>
      </c>
      <c r="AE204" s="85" t="s">
        <v>1289</v>
      </c>
      <c r="AF204" s="79" t="b">
        <v>0</v>
      </c>
      <c r="AG204" s="79" t="s">
        <v>1302</v>
      </c>
      <c r="AH204" s="79"/>
      <c r="AI204" s="85" t="s">
        <v>1289</v>
      </c>
      <c r="AJ204" s="79" t="b">
        <v>0</v>
      </c>
      <c r="AK204" s="79">
        <v>0</v>
      </c>
      <c r="AL204" s="85" t="s">
        <v>1289</v>
      </c>
      <c r="AM204" s="79" t="s">
        <v>1307</v>
      </c>
      <c r="AN204" s="79" t="b">
        <v>0</v>
      </c>
      <c r="AO204" s="85" t="s">
        <v>1260</v>
      </c>
      <c r="AP204" s="79" t="s">
        <v>176</v>
      </c>
      <c r="AQ204" s="79">
        <v>0</v>
      </c>
      <c r="AR204" s="79">
        <v>0</v>
      </c>
      <c r="AS204" s="79"/>
      <c r="AT204" s="79"/>
      <c r="AU204" s="79"/>
      <c r="AV204" s="79"/>
      <c r="AW204" s="79"/>
      <c r="AX204" s="79"/>
      <c r="AY204" s="79"/>
      <c r="AZ204" s="79"/>
      <c r="BA204">
        <v>23</v>
      </c>
      <c r="BB204" s="78" t="str">
        <f>REPLACE(INDEX(GroupVertices[Group],MATCH(Edges24[[#This Row],[Vertex 1]],GroupVertices[Vertex],0)),1,1,"")</f>
        <v>2</v>
      </c>
      <c r="BC204" s="78" t="str">
        <f>REPLACE(INDEX(GroupVertices[Group],MATCH(Edges24[[#This Row],[Vertex 2]],GroupVertices[Vertex],0)),1,1,"")</f>
        <v>1</v>
      </c>
      <c r="BD204" s="48">
        <v>0</v>
      </c>
      <c r="BE204" s="49">
        <v>0</v>
      </c>
      <c r="BF204" s="48">
        <v>0</v>
      </c>
      <c r="BG204" s="49">
        <v>0</v>
      </c>
      <c r="BH204" s="48">
        <v>0</v>
      </c>
      <c r="BI204" s="49">
        <v>0</v>
      </c>
      <c r="BJ204" s="48">
        <v>10</v>
      </c>
      <c r="BK204" s="49">
        <v>100</v>
      </c>
      <c r="BL204" s="48">
        <v>10</v>
      </c>
    </row>
    <row r="205" spans="1:64" ht="15">
      <c r="A205" s="64" t="s">
        <v>303</v>
      </c>
      <c r="B205" s="64" t="s">
        <v>292</v>
      </c>
      <c r="C205" s="65"/>
      <c r="D205" s="66"/>
      <c r="E205" s="67"/>
      <c r="F205" s="68"/>
      <c r="G205" s="65"/>
      <c r="H205" s="69"/>
      <c r="I205" s="70"/>
      <c r="J205" s="70"/>
      <c r="K205" s="34" t="s">
        <v>66</v>
      </c>
      <c r="L205" s="77">
        <v>534</v>
      </c>
      <c r="M205" s="77"/>
      <c r="N205" s="72"/>
      <c r="O205" s="79" t="s">
        <v>418</v>
      </c>
      <c r="P205" s="81">
        <v>43552.693506944444</v>
      </c>
      <c r="Q205" s="79" t="s">
        <v>580</v>
      </c>
      <c r="R205" s="82" t="s">
        <v>611</v>
      </c>
      <c r="S205" s="79" t="s">
        <v>671</v>
      </c>
      <c r="T205" s="79"/>
      <c r="U205" s="79"/>
      <c r="V205" s="82" t="s">
        <v>825</v>
      </c>
      <c r="W205" s="81">
        <v>43552.693506944444</v>
      </c>
      <c r="X205" s="82" t="s">
        <v>1038</v>
      </c>
      <c r="Y205" s="79"/>
      <c r="Z205" s="79"/>
      <c r="AA205" s="85" t="s">
        <v>1261</v>
      </c>
      <c r="AB205" s="79"/>
      <c r="AC205" s="79" t="b">
        <v>0</v>
      </c>
      <c r="AD205" s="79">
        <v>0</v>
      </c>
      <c r="AE205" s="85" t="s">
        <v>1289</v>
      </c>
      <c r="AF205" s="79" t="b">
        <v>0</v>
      </c>
      <c r="AG205" s="79" t="s">
        <v>1302</v>
      </c>
      <c r="AH205" s="79"/>
      <c r="AI205" s="85" t="s">
        <v>1289</v>
      </c>
      <c r="AJ205" s="79" t="b">
        <v>0</v>
      </c>
      <c r="AK205" s="79">
        <v>0</v>
      </c>
      <c r="AL205" s="85" t="s">
        <v>1289</v>
      </c>
      <c r="AM205" s="79" t="s">
        <v>1304</v>
      </c>
      <c r="AN205" s="79" t="b">
        <v>0</v>
      </c>
      <c r="AO205" s="85" t="s">
        <v>1261</v>
      </c>
      <c r="AP205" s="79" t="s">
        <v>176</v>
      </c>
      <c r="AQ205" s="79">
        <v>0</v>
      </c>
      <c r="AR205" s="79">
        <v>0</v>
      </c>
      <c r="AS205" s="79"/>
      <c r="AT205" s="79"/>
      <c r="AU205" s="79"/>
      <c r="AV205" s="79"/>
      <c r="AW205" s="79"/>
      <c r="AX205" s="79"/>
      <c r="AY205" s="79"/>
      <c r="AZ205" s="79"/>
      <c r="BA205">
        <v>23</v>
      </c>
      <c r="BB205" s="78" t="str">
        <f>REPLACE(INDEX(GroupVertices[Group],MATCH(Edges24[[#This Row],[Vertex 1]],GroupVertices[Vertex],0)),1,1,"")</f>
        <v>2</v>
      </c>
      <c r="BC205" s="78" t="str">
        <f>REPLACE(INDEX(GroupVertices[Group],MATCH(Edges24[[#This Row],[Vertex 2]],GroupVertices[Vertex],0)),1,1,"")</f>
        <v>1</v>
      </c>
      <c r="BD205" s="48">
        <v>0</v>
      </c>
      <c r="BE205" s="49">
        <v>0</v>
      </c>
      <c r="BF205" s="48">
        <v>1</v>
      </c>
      <c r="BG205" s="49">
        <v>10</v>
      </c>
      <c r="BH205" s="48">
        <v>0</v>
      </c>
      <c r="BI205" s="49">
        <v>0</v>
      </c>
      <c r="BJ205" s="48">
        <v>9</v>
      </c>
      <c r="BK205" s="49">
        <v>90</v>
      </c>
      <c r="BL205" s="48">
        <v>10</v>
      </c>
    </row>
    <row r="206" spans="1:64" ht="15">
      <c r="A206" s="64" t="s">
        <v>303</v>
      </c>
      <c r="B206" s="64" t="s">
        <v>292</v>
      </c>
      <c r="C206" s="65"/>
      <c r="D206" s="66"/>
      <c r="E206" s="67"/>
      <c r="F206" s="68"/>
      <c r="G206" s="65"/>
      <c r="H206" s="69"/>
      <c r="I206" s="70"/>
      <c r="J206" s="70"/>
      <c r="K206" s="34" t="s">
        <v>66</v>
      </c>
      <c r="L206" s="77">
        <v>535</v>
      </c>
      <c r="M206" s="77"/>
      <c r="N206" s="72"/>
      <c r="O206" s="79" t="s">
        <v>418</v>
      </c>
      <c r="P206" s="81">
        <v>43559.60869212963</v>
      </c>
      <c r="Q206" s="79" t="s">
        <v>581</v>
      </c>
      <c r="R206" s="82" t="s">
        <v>662</v>
      </c>
      <c r="S206" s="79" t="s">
        <v>671</v>
      </c>
      <c r="T206" s="79"/>
      <c r="U206" s="82" t="s">
        <v>743</v>
      </c>
      <c r="V206" s="82" t="s">
        <v>743</v>
      </c>
      <c r="W206" s="81">
        <v>43559.60869212963</v>
      </c>
      <c r="X206" s="82" t="s">
        <v>1039</v>
      </c>
      <c r="Y206" s="79"/>
      <c r="Z206" s="79"/>
      <c r="AA206" s="85" t="s">
        <v>1262</v>
      </c>
      <c r="AB206" s="79"/>
      <c r="AC206" s="79" t="b">
        <v>0</v>
      </c>
      <c r="AD206" s="79">
        <v>1</v>
      </c>
      <c r="AE206" s="85" t="s">
        <v>1289</v>
      </c>
      <c r="AF206" s="79" t="b">
        <v>0</v>
      </c>
      <c r="AG206" s="79" t="s">
        <v>1302</v>
      </c>
      <c r="AH206" s="79"/>
      <c r="AI206" s="85" t="s">
        <v>1289</v>
      </c>
      <c r="AJ206" s="79" t="b">
        <v>0</v>
      </c>
      <c r="AK206" s="79">
        <v>1</v>
      </c>
      <c r="AL206" s="85" t="s">
        <v>1289</v>
      </c>
      <c r="AM206" s="79" t="s">
        <v>1307</v>
      </c>
      <c r="AN206" s="79" t="b">
        <v>0</v>
      </c>
      <c r="AO206" s="85" t="s">
        <v>1262</v>
      </c>
      <c r="AP206" s="79" t="s">
        <v>176</v>
      </c>
      <c r="AQ206" s="79">
        <v>0</v>
      </c>
      <c r="AR206" s="79">
        <v>0</v>
      </c>
      <c r="AS206" s="79"/>
      <c r="AT206" s="79"/>
      <c r="AU206" s="79"/>
      <c r="AV206" s="79"/>
      <c r="AW206" s="79"/>
      <c r="AX206" s="79"/>
      <c r="AY206" s="79"/>
      <c r="AZ206" s="79"/>
      <c r="BA206">
        <v>23</v>
      </c>
      <c r="BB206" s="78" t="str">
        <f>REPLACE(INDEX(GroupVertices[Group],MATCH(Edges24[[#This Row],[Vertex 1]],GroupVertices[Vertex],0)),1,1,"")</f>
        <v>2</v>
      </c>
      <c r="BC206" s="78" t="str">
        <f>REPLACE(INDEX(GroupVertices[Group],MATCH(Edges24[[#This Row],[Vertex 2]],GroupVertices[Vertex],0)),1,1,"")</f>
        <v>1</v>
      </c>
      <c r="BD206" s="48">
        <v>0</v>
      </c>
      <c r="BE206" s="49">
        <v>0</v>
      </c>
      <c r="BF206" s="48">
        <v>2</v>
      </c>
      <c r="BG206" s="49">
        <v>28.571428571428573</v>
      </c>
      <c r="BH206" s="48">
        <v>0</v>
      </c>
      <c r="BI206" s="49">
        <v>0</v>
      </c>
      <c r="BJ206" s="48">
        <v>5</v>
      </c>
      <c r="BK206" s="49">
        <v>71.42857142857143</v>
      </c>
      <c r="BL206" s="48">
        <v>7</v>
      </c>
    </row>
    <row r="207" spans="1:64" ht="15">
      <c r="A207" s="64" t="s">
        <v>303</v>
      </c>
      <c r="B207" s="64" t="s">
        <v>292</v>
      </c>
      <c r="C207" s="65"/>
      <c r="D207" s="66"/>
      <c r="E207" s="67"/>
      <c r="F207" s="68"/>
      <c r="G207" s="65"/>
      <c r="H207" s="69"/>
      <c r="I207" s="70"/>
      <c r="J207" s="70"/>
      <c r="K207" s="34" t="s">
        <v>66</v>
      </c>
      <c r="L207" s="77">
        <v>538</v>
      </c>
      <c r="M207" s="77"/>
      <c r="N207" s="72"/>
      <c r="O207" s="79" t="s">
        <v>418</v>
      </c>
      <c r="P207" s="81">
        <v>43565.45648148148</v>
      </c>
      <c r="Q207" s="79" t="s">
        <v>582</v>
      </c>
      <c r="R207" s="82" t="s">
        <v>616</v>
      </c>
      <c r="S207" s="79" t="s">
        <v>671</v>
      </c>
      <c r="T207" s="79"/>
      <c r="U207" s="82" t="s">
        <v>744</v>
      </c>
      <c r="V207" s="82" t="s">
        <v>744</v>
      </c>
      <c r="W207" s="81">
        <v>43565.45648148148</v>
      </c>
      <c r="X207" s="82" t="s">
        <v>1040</v>
      </c>
      <c r="Y207" s="79"/>
      <c r="Z207" s="79"/>
      <c r="AA207" s="85" t="s">
        <v>1263</v>
      </c>
      <c r="AB207" s="79"/>
      <c r="AC207" s="79" t="b">
        <v>0</v>
      </c>
      <c r="AD207" s="79">
        <v>2</v>
      </c>
      <c r="AE207" s="85" t="s">
        <v>1289</v>
      </c>
      <c r="AF207" s="79" t="b">
        <v>0</v>
      </c>
      <c r="AG207" s="79" t="s">
        <v>1302</v>
      </c>
      <c r="AH207" s="79"/>
      <c r="AI207" s="85" t="s">
        <v>1289</v>
      </c>
      <c r="AJ207" s="79" t="b">
        <v>0</v>
      </c>
      <c r="AK207" s="79">
        <v>3</v>
      </c>
      <c r="AL207" s="85" t="s">
        <v>1289</v>
      </c>
      <c r="AM207" s="79" t="s">
        <v>1304</v>
      </c>
      <c r="AN207" s="79" t="b">
        <v>0</v>
      </c>
      <c r="AO207" s="85" t="s">
        <v>1263</v>
      </c>
      <c r="AP207" s="79" t="s">
        <v>176</v>
      </c>
      <c r="AQ207" s="79">
        <v>0</v>
      </c>
      <c r="AR207" s="79">
        <v>0</v>
      </c>
      <c r="AS207" s="79"/>
      <c r="AT207" s="79"/>
      <c r="AU207" s="79"/>
      <c r="AV207" s="79"/>
      <c r="AW207" s="79"/>
      <c r="AX207" s="79"/>
      <c r="AY207" s="79"/>
      <c r="AZ207" s="79"/>
      <c r="BA207">
        <v>23</v>
      </c>
      <c r="BB207" s="78" t="str">
        <f>REPLACE(INDEX(GroupVertices[Group],MATCH(Edges24[[#This Row],[Vertex 1]],GroupVertices[Vertex],0)),1,1,"")</f>
        <v>2</v>
      </c>
      <c r="BC207" s="78" t="str">
        <f>REPLACE(INDEX(GroupVertices[Group],MATCH(Edges24[[#This Row],[Vertex 2]],GroupVertices[Vertex],0)),1,1,"")</f>
        <v>1</v>
      </c>
      <c r="BD207" s="48"/>
      <c r="BE207" s="49"/>
      <c r="BF207" s="48"/>
      <c r="BG207" s="49"/>
      <c r="BH207" s="48"/>
      <c r="BI207" s="49"/>
      <c r="BJ207" s="48"/>
      <c r="BK207" s="49"/>
      <c r="BL207" s="48"/>
    </row>
    <row r="208" spans="1:64" ht="15">
      <c r="A208" s="64" t="s">
        <v>303</v>
      </c>
      <c r="B208" s="64" t="s">
        <v>292</v>
      </c>
      <c r="C208" s="65"/>
      <c r="D208" s="66"/>
      <c r="E208" s="67"/>
      <c r="F208" s="68"/>
      <c r="G208" s="65"/>
      <c r="H208" s="69"/>
      <c r="I208" s="70"/>
      <c r="J208" s="70"/>
      <c r="K208" s="34" t="s">
        <v>66</v>
      </c>
      <c r="L208" s="77">
        <v>541</v>
      </c>
      <c r="M208" s="77"/>
      <c r="N208" s="72"/>
      <c r="O208" s="79" t="s">
        <v>418</v>
      </c>
      <c r="P208" s="81">
        <v>43566.864849537036</v>
      </c>
      <c r="Q208" s="79" t="s">
        <v>583</v>
      </c>
      <c r="R208" s="82" t="s">
        <v>621</v>
      </c>
      <c r="S208" s="79" t="s">
        <v>671</v>
      </c>
      <c r="T208" s="79" t="s">
        <v>713</v>
      </c>
      <c r="U208" s="79"/>
      <c r="V208" s="82" t="s">
        <v>825</v>
      </c>
      <c r="W208" s="81">
        <v>43566.864849537036</v>
      </c>
      <c r="X208" s="82" t="s">
        <v>1041</v>
      </c>
      <c r="Y208" s="79"/>
      <c r="Z208" s="79"/>
      <c r="AA208" s="85" t="s">
        <v>1264</v>
      </c>
      <c r="AB208" s="79"/>
      <c r="AC208" s="79" t="b">
        <v>0</v>
      </c>
      <c r="AD208" s="79">
        <v>1</v>
      </c>
      <c r="AE208" s="85" t="s">
        <v>1289</v>
      </c>
      <c r="AF208" s="79" t="b">
        <v>0</v>
      </c>
      <c r="AG208" s="79" t="s">
        <v>1300</v>
      </c>
      <c r="AH208" s="79"/>
      <c r="AI208" s="85" t="s">
        <v>1289</v>
      </c>
      <c r="AJ208" s="79" t="b">
        <v>0</v>
      </c>
      <c r="AK208" s="79">
        <v>2</v>
      </c>
      <c r="AL208" s="85" t="s">
        <v>1289</v>
      </c>
      <c r="AM208" s="79" t="s">
        <v>1307</v>
      </c>
      <c r="AN208" s="79" t="b">
        <v>0</v>
      </c>
      <c r="AO208" s="85" t="s">
        <v>1264</v>
      </c>
      <c r="AP208" s="79" t="s">
        <v>176</v>
      </c>
      <c r="AQ208" s="79">
        <v>0</v>
      </c>
      <c r="AR208" s="79">
        <v>0</v>
      </c>
      <c r="AS208" s="79"/>
      <c r="AT208" s="79"/>
      <c r="AU208" s="79"/>
      <c r="AV208" s="79"/>
      <c r="AW208" s="79"/>
      <c r="AX208" s="79"/>
      <c r="AY208" s="79"/>
      <c r="AZ208" s="79"/>
      <c r="BA208">
        <v>23</v>
      </c>
      <c r="BB208" s="78" t="str">
        <f>REPLACE(INDEX(GroupVertices[Group],MATCH(Edges24[[#This Row],[Vertex 1]],GroupVertices[Vertex],0)),1,1,"")</f>
        <v>2</v>
      </c>
      <c r="BC208" s="78" t="str">
        <f>REPLACE(INDEX(GroupVertices[Group],MATCH(Edges24[[#This Row],[Vertex 2]],GroupVertices[Vertex],0)),1,1,"")</f>
        <v>1</v>
      </c>
      <c r="BD208" s="48">
        <v>0</v>
      </c>
      <c r="BE208" s="49">
        <v>0</v>
      </c>
      <c r="BF208" s="48">
        <v>0</v>
      </c>
      <c r="BG208" s="49">
        <v>0</v>
      </c>
      <c r="BH208" s="48">
        <v>0</v>
      </c>
      <c r="BI208" s="49">
        <v>0</v>
      </c>
      <c r="BJ208" s="48">
        <v>10</v>
      </c>
      <c r="BK208" s="49">
        <v>100</v>
      </c>
      <c r="BL208" s="48">
        <v>10</v>
      </c>
    </row>
    <row r="209" spans="1:64" ht="15">
      <c r="A209" s="64" t="s">
        <v>303</v>
      </c>
      <c r="B209" s="64" t="s">
        <v>292</v>
      </c>
      <c r="C209" s="65"/>
      <c r="D209" s="66"/>
      <c r="E209" s="67"/>
      <c r="F209" s="68"/>
      <c r="G209" s="65"/>
      <c r="H209" s="69"/>
      <c r="I209" s="70"/>
      <c r="J209" s="70"/>
      <c r="K209" s="34" t="s">
        <v>66</v>
      </c>
      <c r="L209" s="77">
        <v>543</v>
      </c>
      <c r="M209" s="77"/>
      <c r="N209" s="72"/>
      <c r="O209" s="79" t="s">
        <v>418</v>
      </c>
      <c r="P209" s="81">
        <v>43573.70049768518</v>
      </c>
      <c r="Q209" s="79" t="s">
        <v>584</v>
      </c>
      <c r="R209" s="82" t="s">
        <v>664</v>
      </c>
      <c r="S209" s="79" t="s">
        <v>671</v>
      </c>
      <c r="T209" s="79"/>
      <c r="U209" s="79"/>
      <c r="V209" s="82" t="s">
        <v>825</v>
      </c>
      <c r="W209" s="81">
        <v>43573.70049768518</v>
      </c>
      <c r="X209" s="82" t="s">
        <v>1042</v>
      </c>
      <c r="Y209" s="79"/>
      <c r="Z209" s="79"/>
      <c r="AA209" s="85" t="s">
        <v>1265</v>
      </c>
      <c r="AB209" s="79"/>
      <c r="AC209" s="79" t="b">
        <v>0</v>
      </c>
      <c r="AD209" s="79">
        <v>0</v>
      </c>
      <c r="AE209" s="85" t="s">
        <v>1289</v>
      </c>
      <c r="AF209" s="79" t="b">
        <v>0</v>
      </c>
      <c r="AG209" s="79" t="s">
        <v>1302</v>
      </c>
      <c r="AH209" s="79"/>
      <c r="AI209" s="85" t="s">
        <v>1289</v>
      </c>
      <c r="AJ209" s="79" t="b">
        <v>0</v>
      </c>
      <c r="AK209" s="79">
        <v>0</v>
      </c>
      <c r="AL209" s="85" t="s">
        <v>1289</v>
      </c>
      <c r="AM209" s="79" t="s">
        <v>1307</v>
      </c>
      <c r="AN209" s="79" t="b">
        <v>0</v>
      </c>
      <c r="AO209" s="85" t="s">
        <v>1265</v>
      </c>
      <c r="AP209" s="79" t="s">
        <v>176</v>
      </c>
      <c r="AQ209" s="79">
        <v>0</v>
      </c>
      <c r="AR209" s="79">
        <v>0</v>
      </c>
      <c r="AS209" s="79"/>
      <c r="AT209" s="79"/>
      <c r="AU209" s="79"/>
      <c r="AV209" s="79"/>
      <c r="AW209" s="79"/>
      <c r="AX209" s="79"/>
      <c r="AY209" s="79"/>
      <c r="AZ209" s="79"/>
      <c r="BA209">
        <v>23</v>
      </c>
      <c r="BB209" s="78" t="str">
        <f>REPLACE(INDEX(GroupVertices[Group],MATCH(Edges24[[#This Row],[Vertex 1]],GroupVertices[Vertex],0)),1,1,"")</f>
        <v>2</v>
      </c>
      <c r="BC209" s="78" t="str">
        <f>REPLACE(INDEX(GroupVertices[Group],MATCH(Edges24[[#This Row],[Vertex 2]],GroupVertices[Vertex],0)),1,1,"")</f>
        <v>1</v>
      </c>
      <c r="BD209" s="48">
        <v>0</v>
      </c>
      <c r="BE209" s="49">
        <v>0</v>
      </c>
      <c r="BF209" s="48">
        <v>0</v>
      </c>
      <c r="BG209" s="49">
        <v>0</v>
      </c>
      <c r="BH209" s="48">
        <v>0</v>
      </c>
      <c r="BI209" s="49">
        <v>0</v>
      </c>
      <c r="BJ209" s="48">
        <v>8</v>
      </c>
      <c r="BK209" s="49">
        <v>100</v>
      </c>
      <c r="BL209" s="48">
        <v>8</v>
      </c>
    </row>
    <row r="210" spans="1:64" ht="15">
      <c r="A210" s="64" t="s">
        <v>309</v>
      </c>
      <c r="B210" s="64" t="s">
        <v>303</v>
      </c>
      <c r="C210" s="65"/>
      <c r="D210" s="66"/>
      <c r="E210" s="67"/>
      <c r="F210" s="68"/>
      <c r="G210" s="65"/>
      <c r="H210" s="69"/>
      <c r="I210" s="70"/>
      <c r="J210" s="70"/>
      <c r="K210" s="34" t="s">
        <v>66</v>
      </c>
      <c r="L210" s="77">
        <v>545</v>
      </c>
      <c r="M210" s="77"/>
      <c r="N210" s="72"/>
      <c r="O210" s="79" t="s">
        <v>418</v>
      </c>
      <c r="P210" s="81">
        <v>43577.94269675926</v>
      </c>
      <c r="Q210" s="79" t="s">
        <v>585</v>
      </c>
      <c r="R210" s="79"/>
      <c r="S210" s="79"/>
      <c r="T210" s="79"/>
      <c r="U210" s="79"/>
      <c r="V210" s="82" t="s">
        <v>831</v>
      </c>
      <c r="W210" s="81">
        <v>43577.94269675926</v>
      </c>
      <c r="X210" s="82" t="s">
        <v>1043</v>
      </c>
      <c r="Y210" s="79"/>
      <c r="Z210" s="79"/>
      <c r="AA210" s="85" t="s">
        <v>1266</v>
      </c>
      <c r="AB210" s="79"/>
      <c r="AC210" s="79" t="b">
        <v>0</v>
      </c>
      <c r="AD210" s="79">
        <v>0</v>
      </c>
      <c r="AE210" s="85" t="s">
        <v>1289</v>
      </c>
      <c r="AF210" s="79" t="b">
        <v>0</v>
      </c>
      <c r="AG210" s="79" t="s">
        <v>1302</v>
      </c>
      <c r="AH210" s="79"/>
      <c r="AI210" s="85" t="s">
        <v>1289</v>
      </c>
      <c r="AJ210" s="79" t="b">
        <v>0</v>
      </c>
      <c r="AK210" s="79">
        <v>1</v>
      </c>
      <c r="AL210" s="85" t="s">
        <v>1215</v>
      </c>
      <c r="AM210" s="79" t="s">
        <v>1304</v>
      </c>
      <c r="AN210" s="79" t="b">
        <v>0</v>
      </c>
      <c r="AO210" s="85" t="s">
        <v>1215</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2</v>
      </c>
      <c r="BC210" s="78" t="str">
        <f>REPLACE(INDEX(GroupVertices[Group],MATCH(Edges24[[#This Row],[Vertex 2]],GroupVertices[Vertex],0)),1,1,"")</f>
        <v>2</v>
      </c>
      <c r="BD210" s="48">
        <v>0</v>
      </c>
      <c r="BE210" s="49">
        <v>0</v>
      </c>
      <c r="BF210" s="48">
        <v>0</v>
      </c>
      <c r="BG210" s="49">
        <v>0</v>
      </c>
      <c r="BH210" s="48">
        <v>0</v>
      </c>
      <c r="BI210" s="49">
        <v>0</v>
      </c>
      <c r="BJ210" s="48">
        <v>29</v>
      </c>
      <c r="BK210" s="49">
        <v>100</v>
      </c>
      <c r="BL210" s="48">
        <v>29</v>
      </c>
    </row>
    <row r="211" spans="1:64" ht="15">
      <c r="A211" s="64" t="s">
        <v>292</v>
      </c>
      <c r="B211" s="64" t="s">
        <v>309</v>
      </c>
      <c r="C211" s="65"/>
      <c r="D211" s="66"/>
      <c r="E211" s="67"/>
      <c r="F211" s="68"/>
      <c r="G211" s="65"/>
      <c r="H211" s="69"/>
      <c r="I211" s="70"/>
      <c r="J211" s="70"/>
      <c r="K211" s="34" t="s">
        <v>66</v>
      </c>
      <c r="L211" s="77">
        <v>547</v>
      </c>
      <c r="M211" s="77"/>
      <c r="N211" s="72"/>
      <c r="O211" s="79" t="s">
        <v>418</v>
      </c>
      <c r="P211" s="81">
        <v>43515.595729166664</v>
      </c>
      <c r="Q211" s="79" t="s">
        <v>574</v>
      </c>
      <c r="R211" s="82" t="s">
        <v>601</v>
      </c>
      <c r="S211" s="79" t="s">
        <v>671</v>
      </c>
      <c r="T211" s="79"/>
      <c r="U211" s="79"/>
      <c r="V211" s="82" t="s">
        <v>816</v>
      </c>
      <c r="W211" s="81">
        <v>43515.595729166664</v>
      </c>
      <c r="X211" s="82" t="s">
        <v>1044</v>
      </c>
      <c r="Y211" s="79"/>
      <c r="Z211" s="79"/>
      <c r="AA211" s="85" t="s">
        <v>1267</v>
      </c>
      <c r="AB211" s="79"/>
      <c r="AC211" s="79" t="b">
        <v>0</v>
      </c>
      <c r="AD211" s="79">
        <v>0</v>
      </c>
      <c r="AE211" s="85" t="s">
        <v>1289</v>
      </c>
      <c r="AF211" s="79" t="b">
        <v>0</v>
      </c>
      <c r="AG211" s="79" t="s">
        <v>1302</v>
      </c>
      <c r="AH211" s="79"/>
      <c r="AI211" s="85" t="s">
        <v>1289</v>
      </c>
      <c r="AJ211" s="79" t="b">
        <v>0</v>
      </c>
      <c r="AK211" s="79">
        <v>2</v>
      </c>
      <c r="AL211" s="85" t="s">
        <v>1268</v>
      </c>
      <c r="AM211" s="79" t="s">
        <v>1304</v>
      </c>
      <c r="AN211" s="79" t="b">
        <v>0</v>
      </c>
      <c r="AO211" s="85" t="s">
        <v>1268</v>
      </c>
      <c r="AP211" s="79" t="s">
        <v>176</v>
      </c>
      <c r="AQ211" s="79">
        <v>0</v>
      </c>
      <c r="AR211" s="79">
        <v>0</v>
      </c>
      <c r="AS211" s="79"/>
      <c r="AT211" s="79"/>
      <c r="AU211" s="79"/>
      <c r="AV211" s="79"/>
      <c r="AW211" s="79"/>
      <c r="AX211" s="79"/>
      <c r="AY211" s="79"/>
      <c r="AZ211" s="79"/>
      <c r="BA211">
        <v>7</v>
      </c>
      <c r="BB211" s="78" t="str">
        <f>REPLACE(INDEX(GroupVertices[Group],MATCH(Edges24[[#This Row],[Vertex 1]],GroupVertices[Vertex],0)),1,1,"")</f>
        <v>1</v>
      </c>
      <c r="BC211" s="78" t="str">
        <f>REPLACE(INDEX(GroupVertices[Group],MATCH(Edges24[[#This Row],[Vertex 2]],GroupVertices[Vertex],0)),1,1,"")</f>
        <v>2</v>
      </c>
      <c r="BD211" s="48">
        <v>0</v>
      </c>
      <c r="BE211" s="49">
        <v>0</v>
      </c>
      <c r="BF211" s="48">
        <v>0</v>
      </c>
      <c r="BG211" s="49">
        <v>0</v>
      </c>
      <c r="BH211" s="48">
        <v>0</v>
      </c>
      <c r="BI211" s="49">
        <v>0</v>
      </c>
      <c r="BJ211" s="48">
        <v>14</v>
      </c>
      <c r="BK211" s="49">
        <v>100</v>
      </c>
      <c r="BL211" s="48">
        <v>14</v>
      </c>
    </row>
    <row r="212" spans="1:64" ht="15">
      <c r="A212" s="64" t="s">
        <v>309</v>
      </c>
      <c r="B212" s="64" t="s">
        <v>292</v>
      </c>
      <c r="C212" s="65"/>
      <c r="D212" s="66"/>
      <c r="E212" s="67"/>
      <c r="F212" s="68"/>
      <c r="G212" s="65"/>
      <c r="H212" s="69"/>
      <c r="I212" s="70"/>
      <c r="J212" s="70"/>
      <c r="K212" s="34" t="s">
        <v>66</v>
      </c>
      <c r="L212" s="77">
        <v>553</v>
      </c>
      <c r="M212" s="77"/>
      <c r="N212" s="72"/>
      <c r="O212" s="79" t="s">
        <v>418</v>
      </c>
      <c r="P212" s="81">
        <v>43515.119525462964</v>
      </c>
      <c r="Q212" s="79" t="s">
        <v>586</v>
      </c>
      <c r="R212" s="82" t="s">
        <v>601</v>
      </c>
      <c r="S212" s="79" t="s">
        <v>671</v>
      </c>
      <c r="T212" s="79"/>
      <c r="U212" s="79"/>
      <c r="V212" s="82" t="s">
        <v>831</v>
      </c>
      <c r="W212" s="81">
        <v>43515.119525462964</v>
      </c>
      <c r="X212" s="82" t="s">
        <v>1045</v>
      </c>
      <c r="Y212" s="79"/>
      <c r="Z212" s="79"/>
      <c r="AA212" s="85" t="s">
        <v>1268</v>
      </c>
      <c r="AB212" s="79"/>
      <c r="AC212" s="79" t="b">
        <v>0</v>
      </c>
      <c r="AD212" s="79">
        <v>3</v>
      </c>
      <c r="AE212" s="85" t="s">
        <v>1289</v>
      </c>
      <c r="AF212" s="79" t="b">
        <v>0</v>
      </c>
      <c r="AG212" s="79" t="s">
        <v>1302</v>
      </c>
      <c r="AH212" s="79"/>
      <c r="AI212" s="85" t="s">
        <v>1289</v>
      </c>
      <c r="AJ212" s="79" t="b">
        <v>0</v>
      </c>
      <c r="AK212" s="79">
        <v>2</v>
      </c>
      <c r="AL212" s="85" t="s">
        <v>1289</v>
      </c>
      <c r="AM212" s="79" t="s">
        <v>1307</v>
      </c>
      <c r="AN212" s="79" t="b">
        <v>0</v>
      </c>
      <c r="AO212" s="85" t="s">
        <v>1268</v>
      </c>
      <c r="AP212" s="79" t="s">
        <v>176</v>
      </c>
      <c r="AQ212" s="79">
        <v>0</v>
      </c>
      <c r="AR212" s="79">
        <v>0</v>
      </c>
      <c r="AS212" s="79"/>
      <c r="AT212" s="79"/>
      <c r="AU212" s="79"/>
      <c r="AV212" s="79"/>
      <c r="AW212" s="79"/>
      <c r="AX212" s="79"/>
      <c r="AY212" s="79"/>
      <c r="AZ212" s="79"/>
      <c r="BA212">
        <v>3</v>
      </c>
      <c r="BB212" s="78" t="str">
        <f>REPLACE(INDEX(GroupVertices[Group],MATCH(Edges24[[#This Row],[Vertex 1]],GroupVertices[Vertex],0)),1,1,"")</f>
        <v>2</v>
      </c>
      <c r="BC212" s="78" t="str">
        <f>REPLACE(INDEX(GroupVertices[Group],MATCH(Edges24[[#This Row],[Vertex 2]],GroupVertices[Vertex],0)),1,1,"")</f>
        <v>1</v>
      </c>
      <c r="BD212" s="48">
        <v>0</v>
      </c>
      <c r="BE212" s="49">
        <v>0</v>
      </c>
      <c r="BF212" s="48">
        <v>0</v>
      </c>
      <c r="BG212" s="49">
        <v>0</v>
      </c>
      <c r="BH212" s="48">
        <v>0</v>
      </c>
      <c r="BI212" s="49">
        <v>0</v>
      </c>
      <c r="BJ212" s="48">
        <v>12</v>
      </c>
      <c r="BK212" s="49">
        <v>100</v>
      </c>
      <c r="BL212" s="48">
        <v>12</v>
      </c>
    </row>
    <row r="213" spans="1:64" ht="15">
      <c r="A213" s="64" t="s">
        <v>292</v>
      </c>
      <c r="B213" s="64" t="s">
        <v>310</v>
      </c>
      <c r="C213" s="65"/>
      <c r="D213" s="66"/>
      <c r="E213" s="67"/>
      <c r="F213" s="68"/>
      <c r="G213" s="65"/>
      <c r="H213" s="69"/>
      <c r="I213" s="70"/>
      <c r="J213" s="70"/>
      <c r="K213" s="34" t="s">
        <v>66</v>
      </c>
      <c r="L213" s="77">
        <v>556</v>
      </c>
      <c r="M213" s="77"/>
      <c r="N213" s="72"/>
      <c r="O213" s="79" t="s">
        <v>418</v>
      </c>
      <c r="P213" s="81">
        <v>43568.75209490741</v>
      </c>
      <c r="Q213" s="79" t="s">
        <v>587</v>
      </c>
      <c r="R213" s="82" t="s">
        <v>665</v>
      </c>
      <c r="S213" s="79" t="s">
        <v>698</v>
      </c>
      <c r="T213" s="79"/>
      <c r="U213" s="82" t="s">
        <v>745</v>
      </c>
      <c r="V213" s="82" t="s">
        <v>745</v>
      </c>
      <c r="W213" s="81">
        <v>43568.75209490741</v>
      </c>
      <c r="X213" s="82" t="s">
        <v>1046</v>
      </c>
      <c r="Y213" s="79"/>
      <c r="Z213" s="79"/>
      <c r="AA213" s="85" t="s">
        <v>1269</v>
      </c>
      <c r="AB213" s="79"/>
      <c r="AC213" s="79" t="b">
        <v>0</v>
      </c>
      <c r="AD213" s="79">
        <v>0</v>
      </c>
      <c r="AE213" s="85" t="s">
        <v>1289</v>
      </c>
      <c r="AF213" s="79" t="b">
        <v>0</v>
      </c>
      <c r="AG213" s="79" t="s">
        <v>1302</v>
      </c>
      <c r="AH213" s="79"/>
      <c r="AI213" s="85" t="s">
        <v>1289</v>
      </c>
      <c r="AJ213" s="79" t="b">
        <v>0</v>
      </c>
      <c r="AK213" s="79">
        <v>1</v>
      </c>
      <c r="AL213" s="85" t="s">
        <v>1271</v>
      </c>
      <c r="AM213" s="79" t="s">
        <v>1312</v>
      </c>
      <c r="AN213" s="79" t="b">
        <v>0</v>
      </c>
      <c r="AO213" s="85" t="s">
        <v>1271</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1</v>
      </c>
      <c r="BC213" s="78" t="str">
        <f>REPLACE(INDEX(GroupVertices[Group],MATCH(Edges24[[#This Row],[Vertex 2]],GroupVertices[Vertex],0)),1,1,"")</f>
        <v>1</v>
      </c>
      <c r="BD213" s="48">
        <v>0</v>
      </c>
      <c r="BE213" s="49">
        <v>0</v>
      </c>
      <c r="BF213" s="48">
        <v>0</v>
      </c>
      <c r="BG213" s="49">
        <v>0</v>
      </c>
      <c r="BH213" s="48">
        <v>0</v>
      </c>
      <c r="BI213" s="49">
        <v>0</v>
      </c>
      <c r="BJ213" s="48">
        <v>13</v>
      </c>
      <c r="BK213" s="49">
        <v>100</v>
      </c>
      <c r="BL213" s="48">
        <v>13</v>
      </c>
    </row>
    <row r="214" spans="1:64" ht="15">
      <c r="A214" s="64" t="s">
        <v>310</v>
      </c>
      <c r="B214" s="64" t="s">
        <v>292</v>
      </c>
      <c r="C214" s="65"/>
      <c r="D214" s="66"/>
      <c r="E214" s="67"/>
      <c r="F214" s="68"/>
      <c r="G214" s="65"/>
      <c r="H214" s="69"/>
      <c r="I214" s="70"/>
      <c r="J214" s="70"/>
      <c r="K214" s="34" t="s">
        <v>66</v>
      </c>
      <c r="L214" s="77">
        <v>557</v>
      </c>
      <c r="M214" s="77"/>
      <c r="N214" s="72"/>
      <c r="O214" s="79" t="s">
        <v>418</v>
      </c>
      <c r="P214" s="81">
        <v>43549.500810185185</v>
      </c>
      <c r="Q214" s="79" t="s">
        <v>588</v>
      </c>
      <c r="R214" s="82" t="s">
        <v>666</v>
      </c>
      <c r="S214" s="79" t="s">
        <v>700</v>
      </c>
      <c r="T214" s="79"/>
      <c r="U214" s="79"/>
      <c r="V214" s="82" t="s">
        <v>832</v>
      </c>
      <c r="W214" s="81">
        <v>43549.500810185185</v>
      </c>
      <c r="X214" s="82" t="s">
        <v>1047</v>
      </c>
      <c r="Y214" s="79"/>
      <c r="Z214" s="79"/>
      <c r="AA214" s="85" t="s">
        <v>1270</v>
      </c>
      <c r="AB214" s="79"/>
      <c r="AC214" s="79" t="b">
        <v>0</v>
      </c>
      <c r="AD214" s="79">
        <v>0</v>
      </c>
      <c r="AE214" s="85" t="s">
        <v>1289</v>
      </c>
      <c r="AF214" s="79" t="b">
        <v>0</v>
      </c>
      <c r="AG214" s="79" t="s">
        <v>1302</v>
      </c>
      <c r="AH214" s="79"/>
      <c r="AI214" s="85" t="s">
        <v>1289</v>
      </c>
      <c r="AJ214" s="79" t="b">
        <v>0</v>
      </c>
      <c r="AK214" s="79">
        <v>0</v>
      </c>
      <c r="AL214" s="85" t="s">
        <v>1289</v>
      </c>
      <c r="AM214" s="79" t="s">
        <v>1309</v>
      </c>
      <c r="AN214" s="79" t="b">
        <v>0</v>
      </c>
      <c r="AO214" s="85" t="s">
        <v>1270</v>
      </c>
      <c r="AP214" s="79" t="s">
        <v>176</v>
      </c>
      <c r="AQ214" s="79">
        <v>0</v>
      </c>
      <c r="AR214" s="79">
        <v>0</v>
      </c>
      <c r="AS214" s="79"/>
      <c r="AT214" s="79"/>
      <c r="AU214" s="79"/>
      <c r="AV214" s="79"/>
      <c r="AW214" s="79"/>
      <c r="AX214" s="79"/>
      <c r="AY214" s="79"/>
      <c r="AZ214" s="79"/>
      <c r="BA214">
        <v>3</v>
      </c>
      <c r="BB214" s="78" t="str">
        <f>REPLACE(INDEX(GroupVertices[Group],MATCH(Edges24[[#This Row],[Vertex 1]],GroupVertices[Vertex],0)),1,1,"")</f>
        <v>1</v>
      </c>
      <c r="BC214" s="78" t="str">
        <f>REPLACE(INDEX(GroupVertices[Group],MATCH(Edges24[[#This Row],[Vertex 2]],GroupVertices[Vertex],0)),1,1,"")</f>
        <v>1</v>
      </c>
      <c r="BD214" s="48">
        <v>1</v>
      </c>
      <c r="BE214" s="49">
        <v>8.333333333333334</v>
      </c>
      <c r="BF214" s="48">
        <v>0</v>
      </c>
      <c r="BG214" s="49">
        <v>0</v>
      </c>
      <c r="BH214" s="48">
        <v>0</v>
      </c>
      <c r="BI214" s="49">
        <v>0</v>
      </c>
      <c r="BJ214" s="48">
        <v>11</v>
      </c>
      <c r="BK214" s="49">
        <v>91.66666666666667</v>
      </c>
      <c r="BL214" s="48">
        <v>12</v>
      </c>
    </row>
    <row r="215" spans="1:64" ht="15">
      <c r="A215" s="64" t="s">
        <v>310</v>
      </c>
      <c r="B215" s="64" t="s">
        <v>292</v>
      </c>
      <c r="C215" s="65"/>
      <c r="D215" s="66"/>
      <c r="E215" s="67"/>
      <c r="F215" s="68"/>
      <c r="G215" s="65"/>
      <c r="H215" s="69"/>
      <c r="I215" s="70"/>
      <c r="J215" s="70"/>
      <c r="K215" s="34" t="s">
        <v>66</v>
      </c>
      <c r="L215" s="77">
        <v>558</v>
      </c>
      <c r="M215" s="77"/>
      <c r="N215" s="72"/>
      <c r="O215" s="79" t="s">
        <v>418</v>
      </c>
      <c r="P215" s="81">
        <v>43567.78240740741</v>
      </c>
      <c r="Q215" s="79" t="s">
        <v>589</v>
      </c>
      <c r="R215" s="82" t="s">
        <v>665</v>
      </c>
      <c r="S215" s="79" t="s">
        <v>698</v>
      </c>
      <c r="T215" s="79"/>
      <c r="U215" s="82" t="s">
        <v>745</v>
      </c>
      <c r="V215" s="82" t="s">
        <v>745</v>
      </c>
      <c r="W215" s="81">
        <v>43567.78240740741</v>
      </c>
      <c r="X215" s="82" t="s">
        <v>1048</v>
      </c>
      <c r="Y215" s="79"/>
      <c r="Z215" s="79"/>
      <c r="AA215" s="85" t="s">
        <v>1271</v>
      </c>
      <c r="AB215" s="79"/>
      <c r="AC215" s="79" t="b">
        <v>0</v>
      </c>
      <c r="AD215" s="79">
        <v>0</v>
      </c>
      <c r="AE215" s="85" t="s">
        <v>1289</v>
      </c>
      <c r="AF215" s="79" t="b">
        <v>0</v>
      </c>
      <c r="AG215" s="79" t="s">
        <v>1302</v>
      </c>
      <c r="AH215" s="79"/>
      <c r="AI215" s="85" t="s">
        <v>1289</v>
      </c>
      <c r="AJ215" s="79" t="b">
        <v>0</v>
      </c>
      <c r="AK215" s="79">
        <v>0</v>
      </c>
      <c r="AL215" s="85" t="s">
        <v>1289</v>
      </c>
      <c r="AM215" s="79" t="s">
        <v>1309</v>
      </c>
      <c r="AN215" s="79" t="b">
        <v>0</v>
      </c>
      <c r="AO215" s="85" t="s">
        <v>1271</v>
      </c>
      <c r="AP215" s="79" t="s">
        <v>176</v>
      </c>
      <c r="AQ215" s="79">
        <v>0</v>
      </c>
      <c r="AR215" s="79">
        <v>0</v>
      </c>
      <c r="AS215" s="79"/>
      <c r="AT215" s="79"/>
      <c r="AU215" s="79"/>
      <c r="AV215" s="79"/>
      <c r="AW215" s="79"/>
      <c r="AX215" s="79"/>
      <c r="AY215" s="79"/>
      <c r="AZ215" s="79"/>
      <c r="BA215">
        <v>3</v>
      </c>
      <c r="BB215" s="78" t="str">
        <f>REPLACE(INDEX(GroupVertices[Group],MATCH(Edges24[[#This Row],[Vertex 1]],GroupVertices[Vertex],0)),1,1,"")</f>
        <v>1</v>
      </c>
      <c r="BC215" s="78" t="str">
        <f>REPLACE(INDEX(GroupVertices[Group],MATCH(Edges24[[#This Row],[Vertex 2]],GroupVertices[Vertex],0)),1,1,"")</f>
        <v>1</v>
      </c>
      <c r="BD215" s="48">
        <v>0</v>
      </c>
      <c r="BE215" s="49">
        <v>0</v>
      </c>
      <c r="BF215" s="48">
        <v>0</v>
      </c>
      <c r="BG215" s="49">
        <v>0</v>
      </c>
      <c r="BH215" s="48">
        <v>0</v>
      </c>
      <c r="BI215" s="49">
        <v>0</v>
      </c>
      <c r="BJ215" s="48">
        <v>11</v>
      </c>
      <c r="BK215" s="49">
        <v>100</v>
      </c>
      <c r="BL215" s="48">
        <v>11</v>
      </c>
    </row>
    <row r="216" spans="1:64" ht="15">
      <c r="A216" s="64" t="s">
        <v>310</v>
      </c>
      <c r="B216" s="64" t="s">
        <v>292</v>
      </c>
      <c r="C216" s="65"/>
      <c r="D216" s="66"/>
      <c r="E216" s="67"/>
      <c r="F216" s="68"/>
      <c r="G216" s="65"/>
      <c r="H216" s="69"/>
      <c r="I216" s="70"/>
      <c r="J216" s="70"/>
      <c r="K216" s="34" t="s">
        <v>66</v>
      </c>
      <c r="L216" s="77">
        <v>559</v>
      </c>
      <c r="M216" s="77"/>
      <c r="N216" s="72"/>
      <c r="O216" s="79" t="s">
        <v>418</v>
      </c>
      <c r="P216" s="81">
        <v>43578.56269675926</v>
      </c>
      <c r="Q216" s="79" t="s">
        <v>590</v>
      </c>
      <c r="R216" s="82" t="s">
        <v>667</v>
      </c>
      <c r="S216" s="79" t="s">
        <v>698</v>
      </c>
      <c r="T216" s="79"/>
      <c r="U216" s="82" t="s">
        <v>746</v>
      </c>
      <c r="V216" s="82" t="s">
        <v>746</v>
      </c>
      <c r="W216" s="81">
        <v>43578.56269675926</v>
      </c>
      <c r="X216" s="82" t="s">
        <v>1049</v>
      </c>
      <c r="Y216" s="79"/>
      <c r="Z216" s="79"/>
      <c r="AA216" s="85" t="s">
        <v>1272</v>
      </c>
      <c r="AB216" s="79"/>
      <c r="AC216" s="79" t="b">
        <v>0</v>
      </c>
      <c r="AD216" s="79">
        <v>0</v>
      </c>
      <c r="AE216" s="85" t="s">
        <v>1289</v>
      </c>
      <c r="AF216" s="79" t="b">
        <v>0</v>
      </c>
      <c r="AG216" s="79" t="s">
        <v>1302</v>
      </c>
      <c r="AH216" s="79"/>
      <c r="AI216" s="85" t="s">
        <v>1289</v>
      </c>
      <c r="AJ216" s="79" t="b">
        <v>0</v>
      </c>
      <c r="AK216" s="79">
        <v>0</v>
      </c>
      <c r="AL216" s="85" t="s">
        <v>1289</v>
      </c>
      <c r="AM216" s="79" t="s">
        <v>1309</v>
      </c>
      <c r="AN216" s="79" t="b">
        <v>0</v>
      </c>
      <c r="AO216" s="85" t="s">
        <v>1272</v>
      </c>
      <c r="AP216" s="79" t="s">
        <v>176</v>
      </c>
      <c r="AQ216" s="79">
        <v>0</v>
      </c>
      <c r="AR216" s="79">
        <v>0</v>
      </c>
      <c r="AS216" s="79"/>
      <c r="AT216" s="79"/>
      <c r="AU216" s="79"/>
      <c r="AV216" s="79"/>
      <c r="AW216" s="79"/>
      <c r="AX216" s="79"/>
      <c r="AY216" s="79"/>
      <c r="AZ216" s="79"/>
      <c r="BA216">
        <v>3</v>
      </c>
      <c r="BB216" s="78" t="str">
        <f>REPLACE(INDEX(GroupVertices[Group],MATCH(Edges24[[#This Row],[Vertex 1]],GroupVertices[Vertex],0)),1,1,"")</f>
        <v>1</v>
      </c>
      <c r="BC216" s="78" t="str">
        <f>REPLACE(INDEX(GroupVertices[Group],MATCH(Edges24[[#This Row],[Vertex 2]],GroupVertices[Vertex],0)),1,1,"")</f>
        <v>1</v>
      </c>
      <c r="BD216" s="48">
        <v>1</v>
      </c>
      <c r="BE216" s="49">
        <v>7.6923076923076925</v>
      </c>
      <c r="BF216" s="48">
        <v>0</v>
      </c>
      <c r="BG216" s="49">
        <v>0</v>
      </c>
      <c r="BH216" s="48">
        <v>0</v>
      </c>
      <c r="BI216" s="49">
        <v>0</v>
      </c>
      <c r="BJ216" s="48">
        <v>12</v>
      </c>
      <c r="BK216" s="49">
        <v>92.3076923076923</v>
      </c>
      <c r="BL216" s="48">
        <v>13</v>
      </c>
    </row>
    <row r="217" spans="1:64" ht="15">
      <c r="A217" s="64" t="s">
        <v>311</v>
      </c>
      <c r="B217" s="64" t="s">
        <v>292</v>
      </c>
      <c r="C217" s="65"/>
      <c r="D217" s="66"/>
      <c r="E217" s="67"/>
      <c r="F217" s="68"/>
      <c r="G217" s="65"/>
      <c r="H217" s="69"/>
      <c r="I217" s="70"/>
      <c r="J217" s="70"/>
      <c r="K217" s="34" t="s">
        <v>65</v>
      </c>
      <c r="L217" s="77">
        <v>560</v>
      </c>
      <c r="M217" s="77"/>
      <c r="N217" s="72"/>
      <c r="O217" s="79" t="s">
        <v>418</v>
      </c>
      <c r="P217" s="81">
        <v>43578.500925925924</v>
      </c>
      <c r="Q217" s="79" t="s">
        <v>591</v>
      </c>
      <c r="R217" s="79"/>
      <c r="S217" s="79"/>
      <c r="T217" s="79"/>
      <c r="U217" s="79"/>
      <c r="V217" s="82" t="s">
        <v>833</v>
      </c>
      <c r="W217" s="81">
        <v>43578.500925925924</v>
      </c>
      <c r="X217" s="82" t="s">
        <v>1050</v>
      </c>
      <c r="Y217" s="79"/>
      <c r="Z217" s="79"/>
      <c r="AA217" s="85" t="s">
        <v>1273</v>
      </c>
      <c r="AB217" s="85" t="s">
        <v>1287</v>
      </c>
      <c r="AC217" s="79" t="b">
        <v>0</v>
      </c>
      <c r="AD217" s="79">
        <v>4</v>
      </c>
      <c r="AE217" s="85" t="s">
        <v>1298</v>
      </c>
      <c r="AF217" s="79" t="b">
        <v>0</v>
      </c>
      <c r="AG217" s="79" t="s">
        <v>1302</v>
      </c>
      <c r="AH217" s="79"/>
      <c r="AI217" s="85" t="s">
        <v>1289</v>
      </c>
      <c r="AJ217" s="79" t="b">
        <v>0</v>
      </c>
      <c r="AK217" s="79">
        <v>1</v>
      </c>
      <c r="AL217" s="85" t="s">
        <v>1289</v>
      </c>
      <c r="AM217" s="79" t="s">
        <v>1304</v>
      </c>
      <c r="AN217" s="79" t="b">
        <v>0</v>
      </c>
      <c r="AO217" s="85" t="s">
        <v>1287</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1</v>
      </c>
      <c r="BC217" s="78" t="str">
        <f>REPLACE(INDEX(GroupVertices[Group],MATCH(Edges24[[#This Row],[Vertex 2]],GroupVertices[Vertex],0)),1,1,"")</f>
        <v>1</v>
      </c>
      <c r="BD217" s="48">
        <v>2</v>
      </c>
      <c r="BE217" s="49">
        <v>6.666666666666667</v>
      </c>
      <c r="BF217" s="48">
        <v>0</v>
      </c>
      <c r="BG217" s="49">
        <v>0</v>
      </c>
      <c r="BH217" s="48">
        <v>0</v>
      </c>
      <c r="BI217" s="49">
        <v>0</v>
      </c>
      <c r="BJ217" s="48">
        <v>28</v>
      </c>
      <c r="BK217" s="49">
        <v>93.33333333333333</v>
      </c>
      <c r="BL217" s="48">
        <v>30</v>
      </c>
    </row>
    <row r="218" spans="1:64" ht="15">
      <c r="A218" s="64" t="s">
        <v>312</v>
      </c>
      <c r="B218" s="64" t="s">
        <v>311</v>
      </c>
      <c r="C218" s="65"/>
      <c r="D218" s="66"/>
      <c r="E218" s="67"/>
      <c r="F218" s="68"/>
      <c r="G218" s="65"/>
      <c r="H218" s="69"/>
      <c r="I218" s="70"/>
      <c r="J218" s="70"/>
      <c r="K218" s="34" t="s">
        <v>65</v>
      </c>
      <c r="L218" s="77">
        <v>561</v>
      </c>
      <c r="M218" s="77"/>
      <c r="N218" s="72"/>
      <c r="O218" s="79" t="s">
        <v>418</v>
      </c>
      <c r="P218" s="81">
        <v>43578.65542824074</v>
      </c>
      <c r="Q218" s="79" t="s">
        <v>592</v>
      </c>
      <c r="R218" s="79"/>
      <c r="S218" s="79"/>
      <c r="T218" s="79"/>
      <c r="U218" s="79"/>
      <c r="V218" s="82" t="s">
        <v>834</v>
      </c>
      <c r="W218" s="81">
        <v>43578.65542824074</v>
      </c>
      <c r="X218" s="82" t="s">
        <v>1051</v>
      </c>
      <c r="Y218" s="79"/>
      <c r="Z218" s="79"/>
      <c r="AA218" s="85" t="s">
        <v>1274</v>
      </c>
      <c r="AB218" s="79"/>
      <c r="AC218" s="79" t="b">
        <v>0</v>
      </c>
      <c r="AD218" s="79">
        <v>0</v>
      </c>
      <c r="AE218" s="85" t="s">
        <v>1289</v>
      </c>
      <c r="AF218" s="79" t="b">
        <v>0</v>
      </c>
      <c r="AG218" s="79" t="s">
        <v>1302</v>
      </c>
      <c r="AH218" s="79"/>
      <c r="AI218" s="85" t="s">
        <v>1289</v>
      </c>
      <c r="AJ218" s="79" t="b">
        <v>0</v>
      </c>
      <c r="AK218" s="79">
        <v>1</v>
      </c>
      <c r="AL218" s="85" t="s">
        <v>1273</v>
      </c>
      <c r="AM218" s="79" t="s">
        <v>1304</v>
      </c>
      <c r="AN218" s="79" t="b">
        <v>0</v>
      </c>
      <c r="AO218" s="85" t="s">
        <v>1273</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1</v>
      </c>
      <c r="BC218" s="78" t="str">
        <f>REPLACE(INDEX(GroupVertices[Group],MATCH(Edges24[[#This Row],[Vertex 2]],GroupVertices[Vertex],0)),1,1,"")</f>
        <v>1</v>
      </c>
      <c r="BD218" s="48">
        <v>2</v>
      </c>
      <c r="BE218" s="49">
        <v>8</v>
      </c>
      <c r="BF218" s="48">
        <v>0</v>
      </c>
      <c r="BG218" s="49">
        <v>0</v>
      </c>
      <c r="BH218" s="48">
        <v>0</v>
      </c>
      <c r="BI218" s="49">
        <v>0</v>
      </c>
      <c r="BJ218" s="48">
        <v>23</v>
      </c>
      <c r="BK218" s="49">
        <v>92</v>
      </c>
      <c r="BL218" s="48">
        <v>25</v>
      </c>
    </row>
    <row r="219" spans="1:64" ht="15">
      <c r="A219" s="64" t="s">
        <v>313</v>
      </c>
      <c r="B219" s="64" t="s">
        <v>381</v>
      </c>
      <c r="C219" s="65"/>
      <c r="D219" s="66"/>
      <c r="E219" s="67"/>
      <c r="F219" s="68"/>
      <c r="G219" s="65"/>
      <c r="H219" s="69"/>
      <c r="I219" s="70"/>
      <c r="J219" s="70"/>
      <c r="K219" s="34" t="s">
        <v>65</v>
      </c>
      <c r="L219" s="77">
        <v>563</v>
      </c>
      <c r="M219" s="77"/>
      <c r="N219" s="72"/>
      <c r="O219" s="79" t="s">
        <v>418</v>
      </c>
      <c r="P219" s="81">
        <v>43578.78560185185</v>
      </c>
      <c r="Q219" s="79" t="s">
        <v>593</v>
      </c>
      <c r="R219" s="82" t="s">
        <v>668</v>
      </c>
      <c r="S219" s="79" t="s">
        <v>701</v>
      </c>
      <c r="T219" s="79"/>
      <c r="U219" s="82" t="s">
        <v>747</v>
      </c>
      <c r="V219" s="82" t="s">
        <v>747</v>
      </c>
      <c r="W219" s="81">
        <v>43578.78560185185</v>
      </c>
      <c r="X219" s="82" t="s">
        <v>1052</v>
      </c>
      <c r="Y219" s="79"/>
      <c r="Z219" s="79"/>
      <c r="AA219" s="85" t="s">
        <v>1275</v>
      </c>
      <c r="AB219" s="79"/>
      <c r="AC219" s="79" t="b">
        <v>0</v>
      </c>
      <c r="AD219" s="79">
        <v>0</v>
      </c>
      <c r="AE219" s="85" t="s">
        <v>1289</v>
      </c>
      <c r="AF219" s="79" t="b">
        <v>0</v>
      </c>
      <c r="AG219" s="79" t="s">
        <v>1302</v>
      </c>
      <c r="AH219" s="79"/>
      <c r="AI219" s="85" t="s">
        <v>1289</v>
      </c>
      <c r="AJ219" s="79" t="b">
        <v>0</v>
      </c>
      <c r="AK219" s="79">
        <v>0</v>
      </c>
      <c r="AL219" s="85" t="s">
        <v>1289</v>
      </c>
      <c r="AM219" s="79" t="s">
        <v>1307</v>
      </c>
      <c r="AN219" s="79" t="b">
        <v>0</v>
      </c>
      <c r="AO219" s="85" t="s">
        <v>1275</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3</v>
      </c>
      <c r="BC219" s="78" t="str">
        <f>REPLACE(INDEX(GroupVertices[Group],MATCH(Edges24[[#This Row],[Vertex 2]],GroupVertices[Vertex],0)),1,1,"")</f>
        <v>3</v>
      </c>
      <c r="BD219" s="48"/>
      <c r="BE219" s="49"/>
      <c r="BF219" s="48"/>
      <c r="BG219" s="49"/>
      <c r="BH219" s="48"/>
      <c r="BI219" s="49"/>
      <c r="BJ219" s="48"/>
      <c r="BK219" s="49"/>
      <c r="BL219" s="48"/>
    </row>
    <row r="220" spans="1:64" ht="15">
      <c r="A220" s="64" t="s">
        <v>292</v>
      </c>
      <c r="B220" s="64" t="s">
        <v>380</v>
      </c>
      <c r="C220" s="65"/>
      <c r="D220" s="66"/>
      <c r="E220" s="67"/>
      <c r="F220" s="68"/>
      <c r="G220" s="65"/>
      <c r="H220" s="69"/>
      <c r="I220" s="70"/>
      <c r="J220" s="70"/>
      <c r="K220" s="34" t="s">
        <v>65</v>
      </c>
      <c r="L220" s="77">
        <v>564</v>
      </c>
      <c r="M220" s="77"/>
      <c r="N220" s="72"/>
      <c r="O220" s="79" t="s">
        <v>418</v>
      </c>
      <c r="P220" s="81">
        <v>43565.5781712963</v>
      </c>
      <c r="Q220" s="79" t="s">
        <v>594</v>
      </c>
      <c r="R220" s="82" t="s">
        <v>616</v>
      </c>
      <c r="S220" s="79" t="s">
        <v>671</v>
      </c>
      <c r="T220" s="79"/>
      <c r="U220" s="79"/>
      <c r="V220" s="82" t="s">
        <v>816</v>
      </c>
      <c r="W220" s="81">
        <v>43565.5781712963</v>
      </c>
      <c r="X220" s="82" t="s">
        <v>1053</v>
      </c>
      <c r="Y220" s="79"/>
      <c r="Z220" s="79"/>
      <c r="AA220" s="85" t="s">
        <v>1276</v>
      </c>
      <c r="AB220" s="79"/>
      <c r="AC220" s="79" t="b">
        <v>0</v>
      </c>
      <c r="AD220" s="79">
        <v>3</v>
      </c>
      <c r="AE220" s="85" t="s">
        <v>1289</v>
      </c>
      <c r="AF220" s="79" t="b">
        <v>0</v>
      </c>
      <c r="AG220" s="79" t="s">
        <v>1302</v>
      </c>
      <c r="AH220" s="79"/>
      <c r="AI220" s="85" t="s">
        <v>1289</v>
      </c>
      <c r="AJ220" s="79" t="b">
        <v>0</v>
      </c>
      <c r="AK220" s="79">
        <v>3</v>
      </c>
      <c r="AL220" s="85" t="s">
        <v>1289</v>
      </c>
      <c r="AM220" s="79" t="s">
        <v>1307</v>
      </c>
      <c r="AN220" s="79" t="b">
        <v>0</v>
      </c>
      <c r="AO220" s="85" t="s">
        <v>1276</v>
      </c>
      <c r="AP220" s="79" t="s">
        <v>176</v>
      </c>
      <c r="AQ220" s="79">
        <v>0</v>
      </c>
      <c r="AR220" s="79">
        <v>0</v>
      </c>
      <c r="AS220" s="79"/>
      <c r="AT220" s="79"/>
      <c r="AU220" s="79"/>
      <c r="AV220" s="79"/>
      <c r="AW220" s="79"/>
      <c r="AX220" s="79"/>
      <c r="AY220" s="79"/>
      <c r="AZ220" s="79"/>
      <c r="BA220">
        <v>4</v>
      </c>
      <c r="BB220" s="78" t="str">
        <f>REPLACE(INDEX(GroupVertices[Group],MATCH(Edges24[[#This Row],[Vertex 1]],GroupVertices[Vertex],0)),1,1,"")</f>
        <v>1</v>
      </c>
      <c r="BC220" s="78" t="str">
        <f>REPLACE(INDEX(GroupVertices[Group],MATCH(Edges24[[#This Row],[Vertex 2]],GroupVertices[Vertex],0)),1,1,"")</f>
        <v>3</v>
      </c>
      <c r="BD220" s="48">
        <v>2</v>
      </c>
      <c r="BE220" s="49">
        <v>9.090909090909092</v>
      </c>
      <c r="BF220" s="48">
        <v>0</v>
      </c>
      <c r="BG220" s="49">
        <v>0</v>
      </c>
      <c r="BH220" s="48">
        <v>0</v>
      </c>
      <c r="BI220" s="49">
        <v>0</v>
      </c>
      <c r="BJ220" s="48">
        <v>20</v>
      </c>
      <c r="BK220" s="49">
        <v>90.9090909090909</v>
      </c>
      <c r="BL220" s="48">
        <v>22</v>
      </c>
    </row>
    <row r="221" spans="1:64" ht="15">
      <c r="A221" s="64" t="s">
        <v>292</v>
      </c>
      <c r="B221" s="64" t="s">
        <v>292</v>
      </c>
      <c r="C221" s="65"/>
      <c r="D221" s="66"/>
      <c r="E221" s="67"/>
      <c r="F221" s="68"/>
      <c r="G221" s="65"/>
      <c r="H221" s="69"/>
      <c r="I221" s="70"/>
      <c r="J221" s="70"/>
      <c r="K221" s="34" t="s">
        <v>65</v>
      </c>
      <c r="L221" s="77">
        <v>570</v>
      </c>
      <c r="M221" s="77"/>
      <c r="N221" s="72"/>
      <c r="O221" s="79" t="s">
        <v>176</v>
      </c>
      <c r="P221" s="81">
        <v>43501.815567129626</v>
      </c>
      <c r="Q221" s="79" t="s">
        <v>595</v>
      </c>
      <c r="R221" s="82" t="s">
        <v>669</v>
      </c>
      <c r="S221" s="79" t="s">
        <v>671</v>
      </c>
      <c r="T221" s="79"/>
      <c r="U221" s="79"/>
      <c r="V221" s="82" t="s">
        <v>816</v>
      </c>
      <c r="W221" s="81">
        <v>43501.815567129626</v>
      </c>
      <c r="X221" s="82" t="s">
        <v>1054</v>
      </c>
      <c r="Y221" s="79"/>
      <c r="Z221" s="79"/>
      <c r="AA221" s="85" t="s">
        <v>1277</v>
      </c>
      <c r="AB221" s="79"/>
      <c r="AC221" s="79" t="b">
        <v>0</v>
      </c>
      <c r="AD221" s="79">
        <v>1</v>
      </c>
      <c r="AE221" s="85" t="s">
        <v>1289</v>
      </c>
      <c r="AF221" s="79" t="b">
        <v>0</v>
      </c>
      <c r="AG221" s="79" t="s">
        <v>1302</v>
      </c>
      <c r="AH221" s="79"/>
      <c r="AI221" s="85" t="s">
        <v>1289</v>
      </c>
      <c r="AJ221" s="79" t="b">
        <v>0</v>
      </c>
      <c r="AK221" s="79">
        <v>0</v>
      </c>
      <c r="AL221" s="85" t="s">
        <v>1289</v>
      </c>
      <c r="AM221" s="79" t="s">
        <v>1307</v>
      </c>
      <c r="AN221" s="79" t="b">
        <v>0</v>
      </c>
      <c r="AO221" s="85" t="s">
        <v>1277</v>
      </c>
      <c r="AP221" s="79" t="s">
        <v>176</v>
      </c>
      <c r="AQ221" s="79">
        <v>0</v>
      </c>
      <c r="AR221" s="79">
        <v>0</v>
      </c>
      <c r="AS221" s="79"/>
      <c r="AT221" s="79"/>
      <c r="AU221" s="79"/>
      <c r="AV221" s="79"/>
      <c r="AW221" s="79"/>
      <c r="AX221" s="79"/>
      <c r="AY221" s="79"/>
      <c r="AZ221" s="79"/>
      <c r="BA221">
        <v>3</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24</v>
      </c>
      <c r="BK221" s="49">
        <v>100</v>
      </c>
      <c r="BL221" s="48">
        <v>24</v>
      </c>
    </row>
    <row r="222" spans="1:64" ht="15">
      <c r="A222" s="64" t="s">
        <v>292</v>
      </c>
      <c r="B222" s="64" t="s">
        <v>292</v>
      </c>
      <c r="C222" s="65"/>
      <c r="D222" s="66"/>
      <c r="E222" s="67"/>
      <c r="F222" s="68"/>
      <c r="G222" s="65"/>
      <c r="H222" s="69"/>
      <c r="I222" s="70"/>
      <c r="J222" s="70"/>
      <c r="K222" s="34" t="s">
        <v>65</v>
      </c>
      <c r="L222" s="77">
        <v>571</v>
      </c>
      <c r="M222" s="77"/>
      <c r="N222" s="72"/>
      <c r="O222" s="79" t="s">
        <v>176</v>
      </c>
      <c r="P222" s="81">
        <v>43502.678761574076</v>
      </c>
      <c r="Q222" s="79" t="s">
        <v>596</v>
      </c>
      <c r="R222" s="82" t="s">
        <v>605</v>
      </c>
      <c r="S222" s="79" t="s">
        <v>671</v>
      </c>
      <c r="T222" s="79" t="s">
        <v>707</v>
      </c>
      <c r="U222" s="79"/>
      <c r="V222" s="82" t="s">
        <v>816</v>
      </c>
      <c r="W222" s="81">
        <v>43502.678761574076</v>
      </c>
      <c r="X222" s="82" t="s">
        <v>1055</v>
      </c>
      <c r="Y222" s="79"/>
      <c r="Z222" s="79"/>
      <c r="AA222" s="85" t="s">
        <v>1278</v>
      </c>
      <c r="AB222" s="79"/>
      <c r="AC222" s="79" t="b">
        <v>0</v>
      </c>
      <c r="AD222" s="79">
        <v>3</v>
      </c>
      <c r="AE222" s="85" t="s">
        <v>1289</v>
      </c>
      <c r="AF222" s="79" t="b">
        <v>0</v>
      </c>
      <c r="AG222" s="79" t="s">
        <v>1302</v>
      </c>
      <c r="AH222" s="79"/>
      <c r="AI222" s="85" t="s">
        <v>1289</v>
      </c>
      <c r="AJ222" s="79" t="b">
        <v>0</v>
      </c>
      <c r="AK222" s="79">
        <v>1</v>
      </c>
      <c r="AL222" s="85" t="s">
        <v>1289</v>
      </c>
      <c r="AM222" s="79" t="s">
        <v>1307</v>
      </c>
      <c r="AN222" s="79" t="b">
        <v>0</v>
      </c>
      <c r="AO222" s="85" t="s">
        <v>1278</v>
      </c>
      <c r="AP222" s="79" t="s">
        <v>176</v>
      </c>
      <c r="AQ222" s="79">
        <v>0</v>
      </c>
      <c r="AR222" s="79">
        <v>0</v>
      </c>
      <c r="AS222" s="79"/>
      <c r="AT222" s="79"/>
      <c r="AU222" s="79"/>
      <c r="AV222" s="79"/>
      <c r="AW222" s="79"/>
      <c r="AX222" s="79"/>
      <c r="AY222" s="79"/>
      <c r="AZ222" s="79"/>
      <c r="BA222">
        <v>3</v>
      </c>
      <c r="BB222" s="78" t="str">
        <f>REPLACE(INDEX(GroupVertices[Group],MATCH(Edges24[[#This Row],[Vertex 1]],GroupVertices[Vertex],0)),1,1,"")</f>
        <v>1</v>
      </c>
      <c r="BC222" s="78" t="str">
        <f>REPLACE(INDEX(GroupVertices[Group],MATCH(Edges24[[#This Row],[Vertex 2]],GroupVertices[Vertex],0)),1,1,"")</f>
        <v>1</v>
      </c>
      <c r="BD222" s="48">
        <v>0</v>
      </c>
      <c r="BE222" s="49">
        <v>0</v>
      </c>
      <c r="BF222" s="48">
        <v>0</v>
      </c>
      <c r="BG222" s="49">
        <v>0</v>
      </c>
      <c r="BH222" s="48">
        <v>0</v>
      </c>
      <c r="BI222" s="49">
        <v>0</v>
      </c>
      <c r="BJ222" s="48">
        <v>14</v>
      </c>
      <c r="BK222" s="49">
        <v>100</v>
      </c>
      <c r="BL222" s="48">
        <v>14</v>
      </c>
    </row>
    <row r="223" spans="1:64" ht="15">
      <c r="A223" s="64" t="s">
        <v>292</v>
      </c>
      <c r="B223" s="64" t="s">
        <v>292</v>
      </c>
      <c r="C223" s="65"/>
      <c r="D223" s="66"/>
      <c r="E223" s="67"/>
      <c r="F223" s="68"/>
      <c r="G223" s="65"/>
      <c r="H223" s="69"/>
      <c r="I223" s="70"/>
      <c r="J223" s="70"/>
      <c r="K223" s="34" t="s">
        <v>65</v>
      </c>
      <c r="L223" s="77">
        <v>572</v>
      </c>
      <c r="M223" s="77"/>
      <c r="N223" s="72"/>
      <c r="O223" s="79" t="s">
        <v>176</v>
      </c>
      <c r="P223" s="81">
        <v>43565.660891203705</v>
      </c>
      <c r="Q223" s="79" t="s">
        <v>597</v>
      </c>
      <c r="R223" s="82" t="s">
        <v>670</v>
      </c>
      <c r="S223" s="79" t="s">
        <v>671</v>
      </c>
      <c r="T223" s="79" t="s">
        <v>715</v>
      </c>
      <c r="U223" s="79"/>
      <c r="V223" s="82" t="s">
        <v>816</v>
      </c>
      <c r="W223" s="81">
        <v>43565.660891203705</v>
      </c>
      <c r="X223" s="82" t="s">
        <v>1056</v>
      </c>
      <c r="Y223" s="79"/>
      <c r="Z223" s="79"/>
      <c r="AA223" s="85" t="s">
        <v>1279</v>
      </c>
      <c r="AB223" s="79"/>
      <c r="AC223" s="79" t="b">
        <v>0</v>
      </c>
      <c r="AD223" s="79">
        <v>0</v>
      </c>
      <c r="AE223" s="85" t="s">
        <v>1289</v>
      </c>
      <c r="AF223" s="79" t="b">
        <v>0</v>
      </c>
      <c r="AG223" s="79" t="s">
        <v>1302</v>
      </c>
      <c r="AH223" s="79"/>
      <c r="AI223" s="85" t="s">
        <v>1289</v>
      </c>
      <c r="AJ223" s="79" t="b">
        <v>0</v>
      </c>
      <c r="AK223" s="79">
        <v>0</v>
      </c>
      <c r="AL223" s="85" t="s">
        <v>1289</v>
      </c>
      <c r="AM223" s="79" t="s">
        <v>1307</v>
      </c>
      <c r="AN223" s="79" t="b">
        <v>0</v>
      </c>
      <c r="AO223" s="85" t="s">
        <v>1279</v>
      </c>
      <c r="AP223" s="79" t="s">
        <v>176</v>
      </c>
      <c r="AQ223" s="79">
        <v>0</v>
      </c>
      <c r="AR223" s="79">
        <v>0</v>
      </c>
      <c r="AS223" s="79"/>
      <c r="AT223" s="79"/>
      <c r="AU223" s="79"/>
      <c r="AV223" s="79"/>
      <c r="AW223" s="79"/>
      <c r="AX223" s="79"/>
      <c r="AY223" s="79"/>
      <c r="AZ223" s="79"/>
      <c r="BA223">
        <v>3</v>
      </c>
      <c r="BB223" s="78" t="str">
        <f>REPLACE(INDEX(GroupVertices[Group],MATCH(Edges24[[#This Row],[Vertex 1]],GroupVertices[Vertex],0)),1,1,"")</f>
        <v>1</v>
      </c>
      <c r="BC223" s="78" t="str">
        <f>REPLACE(INDEX(GroupVertices[Group],MATCH(Edges24[[#This Row],[Vertex 2]],GroupVertices[Vertex],0)),1,1,"")</f>
        <v>1</v>
      </c>
      <c r="BD223" s="48">
        <v>0</v>
      </c>
      <c r="BE223" s="49">
        <v>0</v>
      </c>
      <c r="BF223" s="48">
        <v>0</v>
      </c>
      <c r="BG223" s="49">
        <v>0</v>
      </c>
      <c r="BH223" s="48">
        <v>0</v>
      </c>
      <c r="BI223" s="49">
        <v>0</v>
      </c>
      <c r="BJ223" s="48">
        <v>19</v>
      </c>
      <c r="BK223" s="49">
        <v>100</v>
      </c>
      <c r="BL223" s="48">
        <v>19</v>
      </c>
    </row>
    <row r="224" spans="1:64" ht="15">
      <c r="A224" s="64" t="s">
        <v>314</v>
      </c>
      <c r="B224" s="64" t="s">
        <v>292</v>
      </c>
      <c r="C224" s="65"/>
      <c r="D224" s="66"/>
      <c r="E224" s="67"/>
      <c r="F224" s="68"/>
      <c r="G224" s="65"/>
      <c r="H224" s="69"/>
      <c r="I224" s="70"/>
      <c r="J224" s="70"/>
      <c r="K224" s="34" t="s">
        <v>65</v>
      </c>
      <c r="L224" s="77">
        <v>573</v>
      </c>
      <c r="M224" s="77"/>
      <c r="N224" s="72"/>
      <c r="O224" s="79" t="s">
        <v>418</v>
      </c>
      <c r="P224" s="81">
        <v>43578.99606481481</v>
      </c>
      <c r="Q224" s="79" t="s">
        <v>598</v>
      </c>
      <c r="R224" s="82" t="s">
        <v>601</v>
      </c>
      <c r="S224" s="79" t="s">
        <v>671</v>
      </c>
      <c r="T224" s="79"/>
      <c r="U224" s="79"/>
      <c r="V224" s="82" t="s">
        <v>835</v>
      </c>
      <c r="W224" s="81">
        <v>43578.99606481481</v>
      </c>
      <c r="X224" s="82" t="s">
        <v>1057</v>
      </c>
      <c r="Y224" s="79"/>
      <c r="Z224" s="79"/>
      <c r="AA224" s="85" t="s">
        <v>1280</v>
      </c>
      <c r="AB224" s="79"/>
      <c r="AC224" s="79" t="b">
        <v>0</v>
      </c>
      <c r="AD224" s="79">
        <v>1</v>
      </c>
      <c r="AE224" s="85" t="s">
        <v>1289</v>
      </c>
      <c r="AF224" s="79" t="b">
        <v>0</v>
      </c>
      <c r="AG224" s="79" t="s">
        <v>1302</v>
      </c>
      <c r="AH224" s="79"/>
      <c r="AI224" s="85" t="s">
        <v>1289</v>
      </c>
      <c r="AJ224" s="79" t="b">
        <v>0</v>
      </c>
      <c r="AK224" s="79">
        <v>0</v>
      </c>
      <c r="AL224" s="85" t="s">
        <v>1289</v>
      </c>
      <c r="AM224" s="79" t="s">
        <v>1308</v>
      </c>
      <c r="AN224" s="79" t="b">
        <v>0</v>
      </c>
      <c r="AO224" s="85" t="s">
        <v>1280</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1</v>
      </c>
      <c r="BC224" s="78" t="str">
        <f>REPLACE(INDEX(GroupVertices[Group],MATCH(Edges24[[#This Row],[Vertex 2]],GroupVertices[Vertex],0)),1,1,"")</f>
        <v>1</v>
      </c>
      <c r="BD224" s="48">
        <v>0</v>
      </c>
      <c r="BE224" s="49">
        <v>0</v>
      </c>
      <c r="BF224" s="48">
        <v>0</v>
      </c>
      <c r="BG224" s="49">
        <v>0</v>
      </c>
      <c r="BH224" s="48">
        <v>0</v>
      </c>
      <c r="BI224" s="49">
        <v>0</v>
      </c>
      <c r="BJ224" s="48">
        <v>14</v>
      </c>
      <c r="BK224" s="49">
        <v>100</v>
      </c>
      <c r="BL224" s="48">
        <v>14</v>
      </c>
    </row>
    <row r="225" spans="1:64" ht="15">
      <c r="A225" s="64" t="s">
        <v>314</v>
      </c>
      <c r="B225" s="64" t="s">
        <v>292</v>
      </c>
      <c r="C225" s="65"/>
      <c r="D225" s="66"/>
      <c r="E225" s="67"/>
      <c r="F225" s="68"/>
      <c r="G225" s="65"/>
      <c r="H225" s="69"/>
      <c r="I225" s="70"/>
      <c r="J225" s="70"/>
      <c r="K225" s="34" t="s">
        <v>65</v>
      </c>
      <c r="L225" s="77">
        <v>574</v>
      </c>
      <c r="M225" s="77"/>
      <c r="N225" s="72"/>
      <c r="O225" s="79" t="s">
        <v>418</v>
      </c>
      <c r="P225" s="81">
        <v>43578.99618055556</v>
      </c>
      <c r="Q225" s="79" t="s">
        <v>599</v>
      </c>
      <c r="R225" s="82" t="s">
        <v>601</v>
      </c>
      <c r="S225" s="79" t="s">
        <v>671</v>
      </c>
      <c r="T225" s="79"/>
      <c r="U225" s="82" t="s">
        <v>748</v>
      </c>
      <c r="V225" s="82" t="s">
        <v>748</v>
      </c>
      <c r="W225" s="81">
        <v>43578.99618055556</v>
      </c>
      <c r="X225" s="82" t="s">
        <v>1058</v>
      </c>
      <c r="Y225" s="79"/>
      <c r="Z225" s="79"/>
      <c r="AA225" s="85" t="s">
        <v>1281</v>
      </c>
      <c r="AB225" s="85" t="s">
        <v>1280</v>
      </c>
      <c r="AC225" s="79" t="b">
        <v>0</v>
      </c>
      <c r="AD225" s="79">
        <v>1</v>
      </c>
      <c r="AE225" s="85" t="s">
        <v>1299</v>
      </c>
      <c r="AF225" s="79" t="b">
        <v>0</v>
      </c>
      <c r="AG225" s="79" t="s">
        <v>1302</v>
      </c>
      <c r="AH225" s="79"/>
      <c r="AI225" s="85" t="s">
        <v>1289</v>
      </c>
      <c r="AJ225" s="79" t="b">
        <v>0</v>
      </c>
      <c r="AK225" s="79">
        <v>0</v>
      </c>
      <c r="AL225" s="85" t="s">
        <v>1289</v>
      </c>
      <c r="AM225" s="79" t="s">
        <v>1308</v>
      </c>
      <c r="AN225" s="79" t="b">
        <v>0</v>
      </c>
      <c r="AO225" s="85" t="s">
        <v>1280</v>
      </c>
      <c r="AP225" s="79" t="s">
        <v>176</v>
      </c>
      <c r="AQ225" s="79">
        <v>0</v>
      </c>
      <c r="AR225" s="79">
        <v>0</v>
      </c>
      <c r="AS225" s="79"/>
      <c r="AT225" s="79"/>
      <c r="AU225" s="79"/>
      <c r="AV225" s="79"/>
      <c r="AW225" s="79"/>
      <c r="AX225" s="79"/>
      <c r="AY225" s="79"/>
      <c r="AZ225" s="79"/>
      <c r="BA225">
        <v>2</v>
      </c>
      <c r="BB225" s="78" t="str">
        <f>REPLACE(INDEX(GroupVertices[Group],MATCH(Edges24[[#This Row],[Vertex 1]],GroupVertices[Vertex],0)),1,1,"")</f>
        <v>1</v>
      </c>
      <c r="BC225" s="78" t="str">
        <f>REPLACE(INDEX(GroupVertices[Group],MATCH(Edges24[[#This Row],[Vertex 2]],GroupVertices[Vertex],0)),1,1,"")</f>
        <v>1</v>
      </c>
      <c r="BD225" s="48">
        <v>0</v>
      </c>
      <c r="BE225" s="49">
        <v>0</v>
      </c>
      <c r="BF225" s="48">
        <v>0</v>
      </c>
      <c r="BG225" s="49">
        <v>0</v>
      </c>
      <c r="BH225" s="48">
        <v>0</v>
      </c>
      <c r="BI225" s="49">
        <v>0</v>
      </c>
      <c r="BJ225" s="48">
        <v>14</v>
      </c>
      <c r="BK225" s="49">
        <v>100</v>
      </c>
      <c r="BL225" s="48">
        <v>14</v>
      </c>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5"/>
    <dataValidation allowBlank="1" showInputMessage="1" showErrorMessage="1" promptTitle="Vertex 2 Name" prompt="Enter the name of the edge's second vertex." sqref="B3:B225"/>
    <dataValidation allowBlank="1" showInputMessage="1" showErrorMessage="1" promptTitle="Vertex 1 Name" prompt="Enter the name of the edge's first vertex." sqref="A3:A2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5"/>
    <dataValidation allowBlank="1" showInputMessage="1" promptTitle="Edge Width" prompt="Enter an optional edge width between 1 and 10." errorTitle="Invalid Edge Width" error="The optional edge width must be a whole number between 1 and 10." sqref="D3:D225"/>
    <dataValidation allowBlank="1" showInputMessage="1" promptTitle="Edge Color" prompt="To select an optional edge color, right-click and select Select Color on the right-click menu." sqref="C3:C2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5"/>
    <dataValidation allowBlank="1" showErrorMessage="1" sqref="N2:N2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5"/>
  </dataValidations>
  <hyperlinks>
    <hyperlink ref="R6" r:id="rId1" display="http://www.4cinsights.com/stateofmedia"/>
    <hyperlink ref="R8" r:id="rId2" display="https://www.4cinsights.com/2019/02/06/4c-launches-audience-driven-upfronts-planning-solution-optimize-tv-ad-budgets/"/>
    <hyperlink ref="R9" r:id="rId3" display="https://www.4cinsights.com/2019/02/06/4c-launches-audience-driven-upfronts-planning-solution-optimize-tv-ad-budgets/"/>
    <hyperlink ref="R17" r:id="rId4" display="https://www.mediapost.com/publications/article/331967/dating-app-choices-reveal-brand-preferences.html"/>
    <hyperlink ref="R20" r:id="rId5" display="https://www.mediapost.com/publications/article/331967/dating-app-choices-reveal-brand-preferences.html"/>
    <hyperlink ref="R27" r:id="rId6" display="https://www.adweek.com/brand-marketing/despite-initial-negativity-zion-williamsons-blown-out-shoe-actually-provides-an-opportunity-for-nike/?utm_content=85655175&amp;utm_medium=social&amp;utm_source=twitter&amp;hss_channel=tw-372918371"/>
    <hyperlink ref="R29" r:id="rId7" display="https://www.4cinsights.com/2019/02/06/4c-launches-audience-driven-upfronts-planning-solution-optimize-tv-ad-budgets/?utm_source=twitter&amp;utm_medium=organic_social&amp;utm_campaign=pressreleases&amp;utm_content=tvupfronts"/>
    <hyperlink ref="R36" r:id="rId8" display="https://www.4cinsights.com/2019/02/28/brands-can-learn-sneakergate/"/>
    <hyperlink ref="R37" r:id="rId9" display="http://www.businessofapps.com/news/brands-are-spending-more-on-pinterest-and-snapchat-ads-says-4c-insights/"/>
    <hyperlink ref="R38" r:id="rId10" display="https://www.4cinsights.com/2018/12/20/case-emoji-targeting/"/>
    <hyperlink ref="R40" r:id="rId11" display="https://twitter.com/cmswire/status/1105485373147250690"/>
    <hyperlink ref="R45" r:id="rId12" display="https://adexchanger.com/data-driven-thinking/marketing-isnt-the-only-way-to-go-direct-to-consumer/"/>
    <hyperlink ref="R47" r:id="rId13" display="https://www.4cinsights.com/2019/03/28/march-madness-affinity-zion/"/>
    <hyperlink ref="R49" r:id="rId14" display="https://www.4cinsights.com/resource/future-media-volume-6-4cs-4ps-four-predictions-2018/"/>
    <hyperlink ref="R50" r:id="rId15" display="https://www.4cinsights.com/2019/03/28/march-madness-affinity-zion/"/>
    <hyperlink ref="R51" r:id="rId16" display="https://www.builtinchicago.org/2018/03/22/chicago-tech-founding-stories"/>
    <hyperlink ref="R56" r:id="rId17" display="https://www.newtechnorthwest.com/new-tech-job-fair/"/>
    <hyperlink ref="R58" r:id="rId18" display="https://mobilemarketingmagazine.com/4c-insights-iq-media-kinetiq-tv-intelligence-network"/>
    <hyperlink ref="R59" r:id="rId19" display="https://mobilemarketingmagazine.com/4c-insights-iq-media-kinetiq-tv-intelligence-network"/>
    <hyperlink ref="R60" r:id="rId20" display="https://mobilemarketingmagazine.com/4c-insights-iq-media-kinetiq-tv-intelligence-network"/>
    <hyperlink ref="R62" r:id="rId21" display="https://www.4cinsights.com/2019/04/10/4c-acquires-stake-in-iq-media-jointly-create-kinetiq-worlds-largest-unified-tv-intelligence-network/"/>
    <hyperlink ref="R65" r:id="rId22" display="https://www.4cinsights.com/2019/04/10/4c-acquires-stake-in-iq-media-jointly-create-kinetiq-worlds-largest-unified-tv-intelligence-network/"/>
    <hyperlink ref="R66" r:id="rId23" display="https://www.mediapost.com/publications/article/334340/teletrax-iqmedia-form-kinetiq-combie-paid-ads-e.html"/>
    <hyperlink ref="R67" r:id="rId24" display="https://www.4cinsights.com/2019/04/10/4c-acquires-stake-in-iq-media-jointly-create-kinetiq-worlds-largest-unified-tv-intelligence-network/"/>
    <hyperlink ref="R70" r:id="rId25" display="http://www.iq.media/kinetiq/?utm_content=89114691&amp;utm_medium=social&amp;utm_source=twitter&amp;hss_channel=tw-116505974"/>
    <hyperlink ref="R71" r:id="rId26" display="https://www.broadcastingcable.com/news/4c-iq-media-create-tv-data-firm-kinetiq"/>
    <hyperlink ref="R72" r:id="rId27" display="https://mobilemarketingmagazine.com/4c-insights-iq-media-kinetiq-tv-intelligence-network"/>
    <hyperlink ref="R74" r:id="rId28" display="https://www.rapidtvnews.com/2019030855398/celeb-filled-advert-takes-off-for-ba-in-4c-insights-ad-rankings.html#ixzz5hba7dthe"/>
    <hyperlink ref="R76" r:id="rId29" display="https://www.4cinsights.com/resource/report-no-name/"/>
    <hyperlink ref="R78" r:id="rId30" display="https://www.4cinsights.com/2019/02/06/4c-launches-audience-driven-upfronts-planning-solution-optimize-tv-ad-budgets/"/>
    <hyperlink ref="R79" r:id="rId31" display="https://www.4cinsights.com/2019/04/10/4c-acquires-stake-in-iq-media-jointly-create-kinetiq-worlds-largest-unified-tv-intelligence-network/"/>
    <hyperlink ref="R80" r:id="rId32" display="https://www.entrepreneur.com/video/328203"/>
    <hyperlink ref="R81" r:id="rId33" display="https://www.rapidtvnews.com/2019041155739/4c-insights-acquires-majority-stake-in-iq-media.html#axzz5kpTgAOQA"/>
    <hyperlink ref="R82" r:id="rId34" display="https://www.martechadvisor.com/news/interactive-marketing/4c-partners-with-iqmedia-launches-kinetiq-a-tv-intelligence-network?utm_source=twitter&amp;utm_medium=social&amp;utm_campaign=mta_120419_Xbc_Link&amp;utm_content=4CPartners&amp;utm_term=nina"/>
    <hyperlink ref="R83" r:id="rId35" display="https://www.mediapost.com/publications/article/334340/teletrax-iqmedia-form-kinetiq-combie-paid-ads-e.html"/>
    <hyperlink ref="R85" r:id="rId36" display="https://www.4cinsights.com/resource/quest-linear-tv-scale-links-4c-insights-a4-mass-exchange/"/>
    <hyperlink ref="R86" r:id="rId37" display="http://marketingdistinguo.com/"/>
    <hyperlink ref="R87" r:id="rId38" display="http://first.you/"/>
    <hyperlink ref="R88" r:id="rId39" display="https://advanced-television.com/2019/04/16/research-1bn-watch-got-social-media-noise-up-73/"/>
    <hyperlink ref="R89" r:id="rId40" display="https://www.4cinsights.com/2018/11/05/episode-11-carving-media-rushmore-feat-bill-wise/"/>
    <hyperlink ref="R92" r:id="rId41" display="https://trib.al/AEiwyp7"/>
    <hyperlink ref="R93" r:id="rId42" display="https://trib.al/AEiwyp7"/>
    <hyperlink ref="R96" r:id="rId43" display="https://www.rapidtvnews.com/2019041155739/4c-insights-acquires-majority-stake-in-iq-media.html#ixzz5kmMrjBMf"/>
    <hyperlink ref="R97" r:id="rId44" display="https://www.rapidtvnews.com/2019030855398/celeb-filled-advert-takes-off-for-ba-in-4c-insights-ad-rankings.html#axzz5hqasxC2t"/>
    <hyperlink ref="R98" r:id="rId45" display="http://dlvr.it/R0gvt4"/>
    <hyperlink ref="R99" r:id="rId46" display="http://dlvr.it/R0gvt4"/>
    <hyperlink ref="R100" r:id="rId47" display="https://www.socialshakeupshow.com/go/2019-social-media-awards/#social-media-award-finalists"/>
    <hyperlink ref="R101" r:id="rId48" display="https://www.socialshakeupshow.com/2019-movers-and-shakers-winners"/>
    <hyperlink ref="R102" r:id="rId49" display="https://www.socialshakeupshow.com/2019-movers-and-shakers-winners/"/>
    <hyperlink ref="R104" r:id="rId50" display="https://shortyawards.com/11th/the-kentucky-way-with-woodford-reserve"/>
    <hyperlink ref="R105" r:id="rId51" display="https://shortyawards.com/11th/brands-and-orgs/finalists"/>
    <hyperlink ref="R107" r:id="rId52" display="https://adage.com/article/digital/snapchat-gives-tinder-some-love-stories-and-announces-new-ad-network-partner-summit"/>
    <hyperlink ref="R108" r:id="rId53" display="https://adage.com/article/digital/snapchat-gives-tinder-some-love-stories-and-announces-new-ad-network-partner-summit"/>
    <hyperlink ref="R110" r:id="rId54" display="https://www.4cinsights.com/2019/04/10/4c-acquires-stake-in-iq-media-jointly-create-kinetiq-worlds-largest-unified-tv-intelligence-network/"/>
    <hyperlink ref="R112" r:id="rId55" display="https://podcasts.apple.com/us/podcast/the-squeeze/id1398431538?i=1000434463536"/>
    <hyperlink ref="R114" r:id="rId56" display="https://twitter.com/Marketingland/status/1092517481674092546"/>
    <hyperlink ref="R115" r:id="rId57" display="https://adexchanger.com/tv-and-video/dtc-adoption-will-help-make-tv-a-performance-medium/"/>
    <hyperlink ref="R116" r:id="rId58" display="https://adexchanger.com/tv-and-video/dtc-adoption-will-help-make-tv-a-performance-medium/"/>
    <hyperlink ref="R117" r:id="rId59" display="https://adexchanger.com/data-driven-thinking/marketing-isnt-the-only-way-to-go-direct-to-consumer/"/>
    <hyperlink ref="R122" r:id="rId60" display="https://www.4cinsights.com/2019/02/06/4c-launches-audience-driven-upfronts-planning-solution-optimize-tv-ad-budgets/"/>
    <hyperlink ref="R124" r:id="rId61" display="https://deadline.com/2019/02/super-bowl-commercials-ad-sales-watch-1202545469/"/>
    <hyperlink ref="R125" r:id="rId62" display="https://martechseries.com/video/video-advertising/4c-acquires-stake-iq-media-jointly-create-kinetiq-worlds-largest-unified-tv-intelligence-network/"/>
    <hyperlink ref="R126" r:id="rId63" display="https://martechseries.com/mts-insights/guest-authors/big-game-shows-tv-social-media-work-hand-hand-brands/"/>
    <hyperlink ref="R127" r:id="rId64" display="https://www.reuters.com/article/us-twitter-results/twitter-shares-tumble-on-forecasts-for-weaker-revenue-higher-costs-idUSKCN1PW1AS"/>
    <hyperlink ref="R128" r:id="rId65" display="https://adexchanger.com/platforms/the-ad-buyers-wish-list-for-snapchats-tbd-audience-network/#more-123165"/>
    <hyperlink ref="R129" r:id="rId66" display="https://adexchanger.com/digital-tv/which-tv-players-could-be-in-the-market-to-acquire-ad-tech/"/>
    <hyperlink ref="R130" r:id="rId67" display="http://www.adweek.com/brand-marketing/despite-initial-negativity-zion-williamsons-blown-out-shoe-actually-provides-an-opportunity-for-nike/"/>
    <hyperlink ref="R131" r:id="rId68" display="https://adexchanger.com/tv-and-video/dtc-adoption-will-help-make-tv-a-performance-medium/"/>
    <hyperlink ref="R132" r:id="rId69" display="https://www.4cinsights.com/2019/02/07/4c-state-media-parsing-d2c-phenomenon/"/>
    <hyperlink ref="R133" r:id="rId70" display="https://adexchanger.com/tv-and-video/dtc-adoption-will-help-make-tv-a-performance-medium/"/>
    <hyperlink ref="R134" r:id="rId71" display="https://www.mediapost.com/publications/article/331967/dating-app-choices-reveal-brand-preferences.html"/>
    <hyperlink ref="R135" r:id="rId72" display="https://www.mediapost.com/publications/article/331967/dating-app-choices-reveal-brand-preferences.html"/>
    <hyperlink ref="R139" r:id="rId73" display="https://www.mediapost.com/publications/article/331967/dating-app-choices-reveal-brand-preferences.html"/>
    <hyperlink ref="R140" r:id="rId74" display="https://www.mediapost.com/publications/article/331967/dating-app-choices-reveal-brand-preferences.html"/>
    <hyperlink ref="R141" r:id="rId75" display="https://www.mediapost.com/publications/article/334340/teletrax-iqmedia-form-kinetiq-combie-paid-ads-e.html"/>
    <hyperlink ref="R142" r:id="rId76" display="https://www.mediapost.com/publications/article/334340/teletrax-iqmedia-form-kinetiq-combie-paid-ads-e.html"/>
    <hyperlink ref="R143" r:id="rId77" display="https://www.mediapost.com/publications/article/331967/dating-app-choices-reveal-brand-preferences.html"/>
    <hyperlink ref="R144" r:id="rId78" display="https://www.mediapost.com/publications/article/331967/dating-app-choices-reveal-brand-preferences.html"/>
    <hyperlink ref="R145" r:id="rId79" display="https://www.mediapost.com/publications/article/331967/dating-app-choices-reveal-brand-preferences.html"/>
    <hyperlink ref="R146" r:id="rId80" display="https://www.mediapost.com/publications/article/331967/dating-app-choices-reveal-brand-preferences.html"/>
    <hyperlink ref="R147" r:id="rId81" display="http://www.businessofapps.com/news/brands-are-spending-more-on-pinterest-and-snapchat-ads-says-4c-insights/"/>
    <hyperlink ref="R148" r:id="rId82" display="http://www.businessofapps.com/news/brands-are-spending-more-on-pinterest-and-snapchat-ads-says-4c-insights/"/>
    <hyperlink ref="R149" r:id="rId83" display="http://www.businessofapps.com/news/brands-are-spending-more-on-pinterest-and-snapchat-ads-says-4c-insights/"/>
    <hyperlink ref="R151" r:id="rId84" display="https://www.socialshakeupshow.com/2019-movers-and-shakers-winners/#.XIcHFHCS7jg.twitter"/>
    <hyperlink ref="R155" r:id="rId85" display="https://www.4cinsights.com/2019/03/25/episode-12-luxury-time-feat-annastasia-seebohm/"/>
    <hyperlink ref="R156" r:id="rId86" display="https://shortyawards.com/11th/the-kentucky-way-with-woodford-reserve"/>
    <hyperlink ref="R159" r:id="rId87" display="https://www.4cinsights.com/2019/04/22/episode-15-everythings-free-internet-feat-jonah-goodhart/"/>
    <hyperlink ref="R160" r:id="rId88" display="https://adexchanger.com/tv-and-video/dtc-adoption-will-help-make-tv-a-performance-medium/"/>
    <hyperlink ref="R161" r:id="rId89" display="https://adexchanger.com/data-driven-thinking/marketing-isnt-the-only-way-to-go-direct-to-consumer/"/>
    <hyperlink ref="R162" r:id="rId90" display="https://adexchanger.com/tv-and-video/dtc-adoption-will-help-make-tv-a-performance-medium/"/>
    <hyperlink ref="R163" r:id="rId91" display="https://adexchanger.com/data-driven-thinking/marketing-isnt-the-only-way-to-go-direct-to-consumer/"/>
    <hyperlink ref="R164" r:id="rId92" display="https://adexchanger.com/tv-and-video/dtc-adoption-will-help-make-tv-a-performance-medium/"/>
    <hyperlink ref="R165" r:id="rId93" display="https://adexchanger.com/data-driven-thinking/marketing-isnt-the-only-way-to-go-direct-to-consumer/"/>
    <hyperlink ref="R166" r:id="rId94" display="https://adexchanger.com/data-driven-thinking/marketing-isnt-the-only-way-to-go-direct-to-consumer/"/>
    <hyperlink ref="R167" r:id="rId95" display="https://www.4cinsights.com/2019/03/25/episode-12-luxury-time-feat-annastasia-seebohm/"/>
    <hyperlink ref="R171" r:id="rId96" display="https://twitter.com/thesqueezecast/status/1110296260400025600"/>
    <hyperlink ref="R172" r:id="rId97" display="http://foundremote.com/retailers-join-december-tv-social-lift-rankings-leading-into-holidays"/>
    <hyperlink ref="R173" r:id="rId98" display="http://www.4cinsights.com/stateofmedia"/>
    <hyperlink ref="R174" r:id="rId99" display="https://www.4cinsights.com/2019/02/06/4c-launches-audience-driven-upfronts-planning-solution-optimize-tv-ad-budgets/"/>
    <hyperlink ref="R175" r:id="rId100" display="https://www.4cinsights.com/resource/january-2019-us-tv-ad-rankings/"/>
    <hyperlink ref="R178" r:id="rId101" display="https://www.4cinsights.com/2019/02/06/4c-launches-audience-driven-upfronts-planning-solution-optimize-tv-ad-budgets/"/>
    <hyperlink ref="R179" r:id="rId102" display="https://www.4cinsights.com/resource/january-2019-us-tv-ad-rankings/"/>
    <hyperlink ref="R182" r:id="rId103" display="https://www.linkedin.com/pulse/now-deep-freeze-thoughts-polarvortex2019-aaron-goldman/?published=t"/>
    <hyperlink ref="R183" r:id="rId104" display="https://www.4cinsights.com/2019/02/07/4c-state-media-parsing-d2c-phenomenon/"/>
    <hyperlink ref="R185" r:id="rId105" display="https://www.4cinsights.com/2019/02/21/love-air-affinities-clear/"/>
    <hyperlink ref="R186" r:id="rId106" display="https://www.4cinsights.com/2019/02/28/brands-can-learn-sneakergate/"/>
    <hyperlink ref="R187" r:id="rId107" display="https://www.4cinsights.com/2019/03/07/no-longer-interrupt-regularly-scheduled-program/"/>
    <hyperlink ref="R188" r:id="rId108" display="https://www.4cinsights.com/2019/03/14/pinterest-power-promotion/"/>
    <hyperlink ref="R189" r:id="rId109" display="https://www.4cinsights.com/2019/03/21/facebook-future-living-room/"/>
    <hyperlink ref="R190" r:id="rId110" display="https://www.4cinsights.com/2019/03/28/march-madness-affinity-zion/"/>
    <hyperlink ref="R191" r:id="rId111" display="https://www.4cinsights.com/2019/04/04/pity-april-fool/"/>
    <hyperlink ref="R193" r:id="rId112" display="https://www.4cinsights.com/resource/report-no-name/"/>
    <hyperlink ref="R194" r:id="rId113" display="https://www.linkedin.com/pulse/now-deep-freeze-thoughts-polarvortex2019-aaron-goldman/?published=t"/>
    <hyperlink ref="R195" r:id="rId114" display="https://www.4cinsights.com/2019/02/06/4c-launches-audience-driven-upfronts-planning-solution-optimize-tv-ad-budgets/?utm_source=twitter&amp;utm_medium=organic_social&amp;utm_campaign=pressreleases&amp;utm_content=tvupfronts"/>
    <hyperlink ref="R196" r:id="rId115" display="https://www.4cinsights.com/2019/02/06/4c-launches-audience-driven-upfronts-planning-solution-optimize-tv-ad-budgets/"/>
    <hyperlink ref="R197" r:id="rId116" display="https://www.4cinsights.com/2019/02/07/4c-state-media-parsing-d2c-phenomenon/"/>
    <hyperlink ref="R198" r:id="rId117" display="https://www.4cinsights.com/2019/02/14/rising-challenger-brands/"/>
    <hyperlink ref="R199" r:id="rId118" display="https://www.4cinsights.com/2019/02/06/4c-launches-audience-driven-upfronts-planning-solution-optimize-tv-ad-budgets/"/>
    <hyperlink ref="R200" r:id="rId119" display="https://www.4cinsights.com/2019/02/21/love-air-affinities-clear/"/>
    <hyperlink ref="R201" r:id="rId120" display="https://www.4cinsights.com/2019/02/28/brands-can-learn-sneakergate/"/>
    <hyperlink ref="R202" r:id="rId121" display="https://www.4cinsights.com/2019/03/07/no-longer-interrupt-regularly-scheduled-program/"/>
    <hyperlink ref="R203" r:id="rId122" display="https://www.4cinsights.com/2019/03/14/pinterest-power-promotion/"/>
    <hyperlink ref="R204" r:id="rId123" display="https://www.4cinsights.com/2019/03/21/facebook-future-living-room/"/>
    <hyperlink ref="R205" r:id="rId124" display="https://www.4cinsights.com/2019/03/28/march-madness-affinity-zion/"/>
    <hyperlink ref="R206" r:id="rId125" display="https://www.4cinsights.com/2019/04/04/pity-april-fool/"/>
    <hyperlink ref="R207" r:id="rId126" display="https://www.4cinsights.com/2019/04/10/4c-acquires-stake-in-iq-media-jointly-create-kinetiq-worlds-largest-unified-tv-intelligence-network/"/>
    <hyperlink ref="R208" r:id="rId127" display="https://www.4cinsights.com/resource/report-no-name/"/>
    <hyperlink ref="R209" r:id="rId128" display="https://www.4cinsights.com/2019/04/18/yes-virginia-linear-television/"/>
    <hyperlink ref="R211" r:id="rId129" display="https://www.4cinsights.com/2019/02/06/4c-launches-audience-driven-upfronts-planning-solution-optimize-tv-ad-budgets/"/>
    <hyperlink ref="R212" r:id="rId130" display="https://www.4cinsights.com/2019/02/06/4c-launches-audience-driven-upfronts-planning-solution-optimize-tv-ad-budgets/"/>
    <hyperlink ref="R213" r:id="rId131" display="http://foundremote.com/cheetos-and-oreo-join-february-tv-social-lift-rankings/?platform=hootsuite"/>
    <hyperlink ref="R214" r:id="rId132" display="http://t-mobile-and-starbucks-lead-january-tv-social-lift-rankings/?platform=hootsuite"/>
    <hyperlink ref="R215" r:id="rId133" display="http://foundremote.com/cheetos-and-oreo-join-february-tv-social-lift-rankings/?platform=hootsuite"/>
    <hyperlink ref="R216" r:id="rId134" display="http://foundremote.com/?p=3858"/>
    <hyperlink ref="R219" r:id="rId135" display="https://progresspartners.com/news-1/progress-partners-advises-iq-media-on-its-transaction-with-4c"/>
    <hyperlink ref="R220" r:id="rId136" display="https://www.4cinsights.com/2019/04/10/4c-acquires-stake-in-iq-media-jointly-create-kinetiq-worlds-largest-unified-tv-intelligence-network/"/>
    <hyperlink ref="R221" r:id="rId137" display="https://4cinsights.com/stateofmedia?utm_source=twitter&amp;utm_medium=organic_social&amp;utm_campaign=wp_stateofmedia&amp;utm_content=q42018"/>
    <hyperlink ref="R222" r:id="rId138" display="https://www.4cinsights.com/2019/02/06/4c-launches-audience-driven-upfronts-planning-solution-optimize-tv-ad-budgets/?utm_source=twitter&amp;utm_medium=organic_social&amp;utm_campaign=pressreleases&amp;utm_content=tvupfronts"/>
    <hyperlink ref="R223" r:id="rId139" display="https://www.4cinsights.com/resource/report-no-name/?utm_source=twitter&amp;utm_medium=organic_social&amp;utm_campaign=impactreports"/>
    <hyperlink ref="R224" r:id="rId140" display="https://www.4cinsights.com/2019/02/06/4c-launches-audience-driven-upfronts-planning-solution-optimize-tv-ad-budgets/"/>
    <hyperlink ref="R225" r:id="rId141" display="https://www.4cinsights.com/2019/02/06/4c-launches-audience-driven-upfronts-planning-solution-optimize-tv-ad-budgets/"/>
    <hyperlink ref="U13" r:id="rId142" display="https://pbs.twimg.com/media/DzPSEQDUcAA_uCW.jpg"/>
    <hyperlink ref="U14" r:id="rId143" display="https://pbs.twimg.com/media/DzPLOnBUcAAL2AF.jpg"/>
    <hyperlink ref="U26" r:id="rId144" display="https://pbs.twimg.com/media/D0Hnc4zWoAACh5L.jpg"/>
    <hyperlink ref="U31" r:id="rId145" display="https://pbs.twimg.com/tweet_video_thumb/D0v0dW5U0AYe7CE.jpg"/>
    <hyperlink ref="U32" r:id="rId146" display="https://pbs.twimg.com/tweet_video_thumb/D0v02BrV4AEjiWt.jpg"/>
    <hyperlink ref="U33" r:id="rId147" display="https://pbs.twimg.com/media/D0v1EYmUcAEISZq.jpg"/>
    <hyperlink ref="U34" r:id="rId148" display="https://pbs.twimg.com/amplify_video_thumb/1102604587477884928/img/c-jM12L-r3QTfkir.jpg"/>
    <hyperlink ref="U37" r:id="rId149" display="https://pbs.twimg.com/media/D04MbOSWwAAULGB.png"/>
    <hyperlink ref="U55" r:id="rId150" display="https://pbs.twimg.com/media/D3VmG7tXoAAEv7j.jpg"/>
    <hyperlink ref="U56" r:id="rId151" display="https://pbs.twimg.com/media/D3awIqwW0AESzYx.jpg"/>
    <hyperlink ref="U70" r:id="rId152" display="https://pbs.twimg.com/media/D30LXcSW0AEZpEc.jpg"/>
    <hyperlink ref="U74" r:id="rId153" display="https://pbs.twimg.com/media/D1J84y0X4AIO_YG.jpg"/>
    <hyperlink ref="U75" r:id="rId154" display="https://pbs.twimg.com/media/D35IAZyX4AAhCJD.jpg"/>
    <hyperlink ref="U94" r:id="rId155" display="https://pbs.twimg.com/media/Dyzig8WX0AA2kAz.jpg"/>
    <hyperlink ref="U96" r:id="rId156" display="https://pbs.twimg.com/media/D33RU63X4AATk1D.jpg"/>
    <hyperlink ref="U103" r:id="rId157" display="https://pbs.twimg.com/tweet_video_thumb/D2l4i9yWkAAxObB.jpg"/>
    <hyperlink ref="U109" r:id="rId158" display="https://pbs.twimg.com/media/D3VmG7tXoAAEv7j.jpg"/>
    <hyperlink ref="U122" r:id="rId159" display="https://pbs.twimg.com/tweet_video_thumb/DyvzWTiX0AIlpaH.jpg"/>
    <hyperlink ref="U140" r:id="rId160" display="https://pbs.twimg.com/media/DzYk0g9XQAAfnIr.jpg"/>
    <hyperlink ref="U150" r:id="rId161" display="https://pbs.twimg.com/media/D1Zg4dMX0AEa7_u.jpg"/>
    <hyperlink ref="U191" r:id="rId162" display="https://pbs.twimg.com/media/D3UNHY4XoAAf4rD.jpg"/>
    <hyperlink ref="U206" r:id="rId163" display="https://pbs.twimg.com/media/D3UNHY4XoAAf4rD.jpg"/>
    <hyperlink ref="U207" r:id="rId164" display="https://pbs.twimg.com/media/D3yWBj6X4AIlb1d.jpg"/>
    <hyperlink ref="U213" r:id="rId165" display="https://pbs.twimg.com/media/D3-UoSKWwAEvTHB.jpg"/>
    <hyperlink ref="U215" r:id="rId166" display="https://pbs.twimg.com/media/D3-UoSKWwAEvTHB.jpg"/>
    <hyperlink ref="U216" r:id="rId167" display="https://pbs.twimg.com/media/D411szeW0AE1rqU.jpg"/>
    <hyperlink ref="U219" r:id="rId168" display="https://pbs.twimg.com/media/D42_JkUWkAAF--T.png"/>
    <hyperlink ref="U225" r:id="rId169" display="https://pbs.twimg.com/tweet_video_thumb/D44EjpUUUAA5LB7.jpg"/>
    <hyperlink ref="V3" r:id="rId170" display="http://pbs.twimg.com/profile_images/1077360975278424064/bZNcCNGJ_normal.jpg"/>
    <hyperlink ref="V4" r:id="rId171" display="http://abs.twimg.com/sticky/default_profile_images/default_profile_normal.png"/>
    <hyperlink ref="V5" r:id="rId172" display="http://pbs.twimg.com/profile_images/929138680576593922/eliLt5zU_normal.jpg"/>
    <hyperlink ref="V6" r:id="rId173" display="http://pbs.twimg.com/profile_images/500328802434949120/cdCOH6PV_normal.png"/>
    <hyperlink ref="V7" r:id="rId174" display="http://pbs.twimg.com/profile_images/1120615150422253568/UnN7bCxB_normal.jpg"/>
    <hyperlink ref="V8" r:id="rId175" display="http://pbs.twimg.com/profile_images/512522213690310657/x-47dk3d_normal.jpeg"/>
    <hyperlink ref="V9" r:id="rId176" display="http://pbs.twimg.com/profile_images/1428967810/civolution-C_icon_512X512_normal.jpg"/>
    <hyperlink ref="V10" r:id="rId177" display="http://pbs.twimg.com/profile_images/3278150904/a4a0abec09486adaa3164ec8532f1161_normal.jpeg"/>
    <hyperlink ref="V11" r:id="rId178" display="http://pbs.twimg.com/profile_images/895774330117775360/uS79j4tB_normal.jpg"/>
    <hyperlink ref="V12" r:id="rId179" display="http://pbs.twimg.com/profile_images/3454769613/ab68b7cf7136ed8c2455e57da6b9f313_normal.jpeg"/>
    <hyperlink ref="V13" r:id="rId180" display="https://pbs.twimg.com/media/DzPSEQDUcAA_uCW.jpg"/>
    <hyperlink ref="V14" r:id="rId181" display="https://pbs.twimg.com/media/DzPLOnBUcAAL2AF.jpg"/>
    <hyperlink ref="V15" r:id="rId182" display="http://pbs.twimg.com/profile_images/1090468020932235269/IN4VRA-4_normal.jpg"/>
    <hyperlink ref="V16" r:id="rId183" display="http://pbs.twimg.com/profile_images/1107289751156084739/VDGA2HDN_normal.jpg"/>
    <hyperlink ref="V17" r:id="rId184" display="http://pbs.twimg.com/profile_images/1084830514744315904/3xJRZdtv_normal.jpg"/>
    <hyperlink ref="V18" r:id="rId185" display="http://pbs.twimg.com/profile_images/1741241334/image_normal.jpg"/>
    <hyperlink ref="V19" r:id="rId186" display="http://pbs.twimg.com/profile_images/1741241334/image_normal.jpg"/>
    <hyperlink ref="V20" r:id="rId187" display="http://pbs.twimg.com/profile_images/912827014658260992/7g8pBloe_normal.jpg"/>
    <hyperlink ref="V21" r:id="rId188" display="http://pbs.twimg.com/profile_images/1097322201072709633/YqYamT_R_normal.jpg"/>
    <hyperlink ref="V22" r:id="rId189" display="http://pbs.twimg.com/profile_images/1112404787591634952/u0aQ64vg_normal.png"/>
    <hyperlink ref="V23" r:id="rId190" display="http://pbs.twimg.com/profile_images/787639115936169984/ZZrHzlvS_normal.jpg"/>
    <hyperlink ref="V24" r:id="rId191" display="http://pbs.twimg.com/profile_images/787639115936169984/ZZrHzlvS_normal.jpg"/>
    <hyperlink ref="V25" r:id="rId192" display="http://pbs.twimg.com/profile_images/1054847674334240768/XGasBs8s_normal.jpg"/>
    <hyperlink ref="V26" r:id="rId193" display="https://pbs.twimg.com/media/D0Hnc4zWoAACh5L.jpg"/>
    <hyperlink ref="V27" r:id="rId194" display="http://pbs.twimg.com/profile_images/979691111978446848/lv_NMgv7_normal.jpg"/>
    <hyperlink ref="V28" r:id="rId195" display="http://pbs.twimg.com/profile_images/1102612681629057024/d5NN8Pd2_normal.jpg"/>
    <hyperlink ref="V29" r:id="rId196" display="http://pbs.twimg.com/profile_images/1101696775122010115/TjESbw2D_normal.jpg"/>
    <hyperlink ref="V30" r:id="rId197" display="http://pbs.twimg.com/profile_images/1098616417350381569/ynD8Lzov_normal.jpg"/>
    <hyperlink ref="V31" r:id="rId198" display="https://pbs.twimg.com/tweet_video_thumb/D0v0dW5U0AYe7CE.jpg"/>
    <hyperlink ref="V32" r:id="rId199" display="https://pbs.twimg.com/tweet_video_thumb/D0v02BrV4AEjiWt.jpg"/>
    <hyperlink ref="V33" r:id="rId200" display="https://pbs.twimg.com/media/D0v1EYmUcAEISZq.jpg"/>
    <hyperlink ref="V34" r:id="rId201" display="https://pbs.twimg.com/amplify_video_thumb/1102604587477884928/img/c-jM12L-r3QTfkir.jpg"/>
    <hyperlink ref="V35" r:id="rId202" display="http://pbs.twimg.com/profile_images/1103775735108550661/n87QF0cl_normal.jpg"/>
    <hyperlink ref="V36" r:id="rId203" display="http://pbs.twimg.com/profile_images/1104020076733304835/s9yxH8BS_normal.jpg"/>
    <hyperlink ref="V37" r:id="rId204" display="https://pbs.twimg.com/media/D04MbOSWwAAULGB.png"/>
    <hyperlink ref="V38" r:id="rId205" display="http://pbs.twimg.com/profile_images/2171419521/239_normal.jpg"/>
    <hyperlink ref="V39" r:id="rId206" display="http://pbs.twimg.com/profile_images/1104087117267755008/u4Gg-_5z_normal.jpg"/>
    <hyperlink ref="V40" r:id="rId207" display="http://pbs.twimg.com/profile_images/1012399937659650048/g3P_wcHP_normal.jpg"/>
    <hyperlink ref="V41" r:id="rId208" display="http://pbs.twimg.com/profile_images/468502341/Julie4_normal.jpg"/>
    <hyperlink ref="V42" r:id="rId209" display="http://pbs.twimg.com/profile_images/1112785610065018882/BBHQUIru_normal.jpg"/>
    <hyperlink ref="V43" r:id="rId210" display="http://pbs.twimg.com/profile_images/480778854357667840/p6ikW16l_normal.png"/>
    <hyperlink ref="V44" r:id="rId211" display="http://pbs.twimg.com/profile_images/1114613406282256384/z1GMDf8B_normal.jpg"/>
    <hyperlink ref="V45" r:id="rId212" display="http://pbs.twimg.com/profile_images/847565712608550912/2nuKydg-_normal.jpg"/>
    <hyperlink ref="V46" r:id="rId213" display="http://abs.twimg.com/sticky/default_profile_images/default_profile_normal.png"/>
    <hyperlink ref="V47" r:id="rId214" display="http://pbs.twimg.com/profile_images/690613263105708032/oYq-9eZ-_normal.jpg"/>
    <hyperlink ref="V48" r:id="rId215" display="http://pbs.twimg.com/profile_images/378800000759409720/6f3e6929eaa3e35506f0f0e38fba8aec_normal.jpeg"/>
    <hyperlink ref="V49" r:id="rId216" display="http://pbs.twimg.com/profile_images/1106774973094354944/Tj9HlyYT_normal.jpg"/>
    <hyperlink ref="V50" r:id="rId217" display="http://pbs.twimg.com/profile_images/1098777496416219141/RU6Clkyk_normal.jpg"/>
    <hyperlink ref="V51" r:id="rId218" display="http://pbs.twimg.com/profile_images/1016815290221563905/o8st2FEF_normal.jpg"/>
    <hyperlink ref="V52" r:id="rId219" display="http://pbs.twimg.com/profile_images/868404731760312321/faAeQgxA_normal.jpg"/>
    <hyperlink ref="V53" r:id="rId220" display="http://pbs.twimg.com/profile_images/576015433620451328/fgcEVFku_normal.jpeg"/>
    <hyperlink ref="V54" r:id="rId221" display="http://pbs.twimg.com/profile_images/1113743737069473793/mHFe7MJS_normal.jpg"/>
    <hyperlink ref="V55" r:id="rId222" display="https://pbs.twimg.com/media/D3VmG7tXoAAEv7j.jpg"/>
    <hyperlink ref="V56" r:id="rId223" display="https://pbs.twimg.com/media/D3awIqwW0AESzYx.jpg"/>
    <hyperlink ref="V57" r:id="rId224" display="http://pbs.twimg.com/profile_images/1082278449690099712/jNZxSA5E_normal.jpg"/>
    <hyperlink ref="V58" r:id="rId225" display="http://pbs.twimg.com/profile_images/586867761357463552/LEf2A7n0_normal.jpg"/>
    <hyperlink ref="V59" r:id="rId226" display="http://pbs.twimg.com/profile_images/586867761357463552/LEf2A7n0_normal.jpg"/>
    <hyperlink ref="V60" r:id="rId227" display="http://pbs.twimg.com/profile_images/586867761357463552/LEf2A7n0_normal.jpg"/>
    <hyperlink ref="V61" r:id="rId228" display="http://pbs.twimg.com/profile_images/705244349873917952/fcD6A8Ws_normal.jpg"/>
    <hyperlink ref="V62" r:id="rId229" display="http://pbs.twimg.com/profile_images/677583735055908868/LtfulfsY_normal.jpg"/>
    <hyperlink ref="V63" r:id="rId230" display="http://pbs.twimg.com/profile_images/1044964148877045766/T6B5a9G__normal.jpg"/>
    <hyperlink ref="V64" r:id="rId231" display="http://pbs.twimg.com/profile_images/744896822230061057/NUe4UGzb_normal.jpg"/>
    <hyperlink ref="V65" r:id="rId232" display="http://pbs.twimg.com/profile_images/504736293348069376/66Zr6u6S_normal.jpeg"/>
    <hyperlink ref="V66" r:id="rId233" display="http://pbs.twimg.com/profile_images/1011950369084182528/_OZhc85Y_normal.jpg"/>
    <hyperlink ref="V67" r:id="rId234" display="http://pbs.twimg.com/profile_images/1469793648/image_normal.jpg"/>
    <hyperlink ref="V68" r:id="rId235" display="http://pbs.twimg.com/profile_images/961704132049588224/qXQVr4fI_normal.jpg"/>
    <hyperlink ref="V69" r:id="rId236" display="http://pbs.twimg.com/profile_images/961704132049588224/qXQVr4fI_normal.jpg"/>
    <hyperlink ref="V70" r:id="rId237" display="https://pbs.twimg.com/media/D30LXcSW0AEZpEc.jpg"/>
    <hyperlink ref="V71" r:id="rId238" display="http://pbs.twimg.com/profile_images/1029743794466553856/PamnnL1-_normal.jpg"/>
    <hyperlink ref="V72" r:id="rId239" display="http://pbs.twimg.com/profile_images/1010125647665139713/fWf-9ej3_normal.jpg"/>
    <hyperlink ref="V73" r:id="rId240" display="http://pbs.twimg.com/profile_images/984113808317837313/2aRCVbI4_normal.jpg"/>
    <hyperlink ref="V74" r:id="rId241" display="https://pbs.twimg.com/media/D1J84y0X4AIO_YG.jpg"/>
    <hyperlink ref="V75" r:id="rId242" display="https://pbs.twimg.com/media/D35IAZyX4AAhCJD.jpg"/>
    <hyperlink ref="V76" r:id="rId243" display="http://pbs.twimg.com/profile_images/1056998974270390272/5qirnnt5_normal.jpg"/>
    <hyperlink ref="V77" r:id="rId244" display="http://pbs.twimg.com/profile_images/1077382450458869760/3pOMGfic_normal.jpg"/>
    <hyperlink ref="V78" r:id="rId245" display="http://pbs.twimg.com/profile_images/2321094288/9yt12n2fil945ey37imn_normal.jpeg"/>
    <hyperlink ref="V79" r:id="rId246" display="http://pbs.twimg.com/profile_images/2321094288/9yt12n2fil945ey37imn_normal.jpeg"/>
    <hyperlink ref="V80" r:id="rId247" display="http://pbs.twimg.com/profile_images/819331001922920448/TCb6gYtx_normal.jpg"/>
    <hyperlink ref="V81" r:id="rId248" display="http://pbs.twimg.com/profile_images/819331001922920448/TCb6gYtx_normal.jpg"/>
    <hyperlink ref="V82" r:id="rId249" display="http://pbs.twimg.com/profile_images/950314498685939712/P-fb4dsM_normal.jpg"/>
    <hyperlink ref="V83" r:id="rId250" display="http://pbs.twimg.com/profile_images/1116724804277686273/ZWYRxLns_normal.jpg"/>
    <hyperlink ref="V84" r:id="rId251" display="http://abs.twimg.com/sticky/default_profile_images/default_profile_normal.png"/>
    <hyperlink ref="V85" r:id="rId252" display="http://abs.twimg.com/sticky/default_profile_images/default_profile_normal.png"/>
    <hyperlink ref="V86" r:id="rId253" display="http://pbs.twimg.com/profile_images/1083044129448316928/ApGPDkx1_normal.jpg"/>
    <hyperlink ref="V87" r:id="rId254" display="http://pbs.twimg.com/profile_images/1039702463127998464/fvuv06v-_normal.jpg"/>
    <hyperlink ref="V88" r:id="rId255" display="http://pbs.twimg.com/profile_images/1050696082173452293/OG0Ev-5L_normal.jpg"/>
    <hyperlink ref="V89" r:id="rId256" display="http://pbs.twimg.com/profile_images/461867213415137280/puQ3418R_normal.jpeg"/>
    <hyperlink ref="V90" r:id="rId257" display="http://pbs.twimg.com/profile_images/1118224948877778945/5DwUWQeX_normal.jpg"/>
    <hyperlink ref="V91" r:id="rId258" display="http://pbs.twimg.com/profile_images/626456717086167040/c7aCdU5u_normal.png"/>
    <hyperlink ref="V92" r:id="rId259" display="http://pbs.twimg.com/profile_images/679041598848696320/Cdf1SOnc_normal.png"/>
    <hyperlink ref="V93" r:id="rId260" display="http://pbs.twimg.com/profile_images/686666576288845825/j138bbEs_normal.png"/>
    <hyperlink ref="V94" r:id="rId261" display="https://pbs.twimg.com/media/Dyzig8WX0AA2kAz.jpg"/>
    <hyperlink ref="V95" r:id="rId262" display="http://pbs.twimg.com/profile_images/686666576288845825/j138bbEs_normal.png"/>
    <hyperlink ref="V96" r:id="rId263" display="https://pbs.twimg.com/media/D33RU63X4AATk1D.jpg"/>
    <hyperlink ref="V97" r:id="rId264" display="http://pbs.twimg.com/profile_images/686666576288845825/j138bbEs_normal.png"/>
    <hyperlink ref="V98" r:id="rId265" display="http://pbs.twimg.com/profile_images/697208585315418114/91W3s3GZ_normal.png"/>
    <hyperlink ref="V99" r:id="rId266" display="http://pbs.twimg.com/profile_images/686666576288845825/j138bbEs_normal.png"/>
    <hyperlink ref="V100" r:id="rId267" display="http://pbs.twimg.com/profile_images/686666576288845825/j138bbEs_normal.png"/>
    <hyperlink ref="V101" r:id="rId268" display="http://pbs.twimg.com/profile_images/1045548097944920064/6RVOTk78_normal.jpg"/>
    <hyperlink ref="V102" r:id="rId269" display="http://pbs.twimg.com/profile_images/686666576288845825/j138bbEs_normal.png"/>
    <hyperlink ref="V103" r:id="rId270" display="https://pbs.twimg.com/tweet_video_thumb/D2l4i9yWkAAxObB.jpg"/>
    <hyperlink ref="V104" r:id="rId271" display="http://pbs.twimg.com/profile_images/1045548097944920064/6RVOTk78_normal.jpg"/>
    <hyperlink ref="V105" r:id="rId272" display="http://pbs.twimg.com/profile_images/686666576288845825/j138bbEs_normal.png"/>
    <hyperlink ref="V106" r:id="rId273" display="http://pbs.twimg.com/profile_images/686666576288845825/j138bbEs_normal.png"/>
    <hyperlink ref="V107" r:id="rId274" display="http://pbs.twimg.com/profile_images/1045548097944920064/6RVOTk78_normal.jpg"/>
    <hyperlink ref="V108" r:id="rId275" display="http://pbs.twimg.com/profile_images/686666576288845825/j138bbEs_normal.png"/>
    <hyperlink ref="V109" r:id="rId276" display="https://pbs.twimg.com/media/D3VmG7tXoAAEv7j.jpg"/>
    <hyperlink ref="V110" r:id="rId277" display="http://pbs.twimg.com/profile_images/954416604288176128/zyl4in2S_normal.jpg"/>
    <hyperlink ref="V111" r:id="rId278" display="http://pbs.twimg.com/profile_images/686666576288845825/j138bbEs_normal.png"/>
    <hyperlink ref="V112" r:id="rId279" display="http://pbs.twimg.com/profile_images/1047511710339420162/DFsOKAQh_normal.jpg"/>
    <hyperlink ref="V113" r:id="rId280" display="http://pbs.twimg.com/profile_images/686666576288845825/j138bbEs_normal.png"/>
    <hyperlink ref="V114" r:id="rId281" display="http://pbs.twimg.com/profile_images/819331001922920448/TCb6gYtx_normal.jpg"/>
    <hyperlink ref="V115" r:id="rId282" display="http://pbs.twimg.com/profile_images/819331001922920448/TCb6gYtx_normal.jpg"/>
    <hyperlink ref="V116" r:id="rId283" display="http://pbs.twimg.com/profile_images/819331001922920448/TCb6gYtx_normal.jpg"/>
    <hyperlink ref="V117" r:id="rId284" display="http://pbs.twimg.com/profile_images/819331001922920448/TCb6gYtx_normal.jpg"/>
    <hyperlink ref="V118" r:id="rId285" display="http://pbs.twimg.com/profile_images/686666576288845825/j138bbEs_normal.png"/>
    <hyperlink ref="V119" r:id="rId286" display="http://pbs.twimg.com/profile_images/686666576288845825/j138bbEs_normal.png"/>
    <hyperlink ref="V120" r:id="rId287" display="http://pbs.twimg.com/profile_images/686666576288845825/j138bbEs_normal.png"/>
    <hyperlink ref="V121" r:id="rId288" display="http://pbs.twimg.com/profile_images/683472631073497088/qZIheQxd_normal.jpg"/>
    <hyperlink ref="V122" r:id="rId289" display="https://pbs.twimg.com/tweet_video_thumb/DyvzWTiX0AIlpaH.jpg"/>
    <hyperlink ref="V123" r:id="rId290" display="http://pbs.twimg.com/profile_images/1115355458313658368/DnUx_ZNT_normal.jpg"/>
    <hyperlink ref="V124" r:id="rId291" display="http://pbs.twimg.com/profile_images/825386307362787329/WlTqtdn6_normal.jpg"/>
    <hyperlink ref="V125" r:id="rId292" display="http://pbs.twimg.com/profile_images/1011625208208338944/9bRLHwxq_normal.jpg"/>
    <hyperlink ref="V126" r:id="rId293" display="http://pbs.twimg.com/profile_images/825386307362787329/WlTqtdn6_normal.jpg"/>
    <hyperlink ref="V127" r:id="rId294" display="http://pbs.twimg.com/profile_images/825386307362787329/WlTqtdn6_normal.jpg"/>
    <hyperlink ref="V128" r:id="rId295" display="http://pbs.twimg.com/profile_images/825386307362787329/WlTqtdn6_normal.jpg"/>
    <hyperlink ref="V129" r:id="rId296" display="http://pbs.twimg.com/profile_images/825386307362787329/WlTqtdn6_normal.jpg"/>
    <hyperlink ref="V130" r:id="rId297" display="http://pbs.twimg.com/profile_images/504729262/who_tweeted3_normal.gif"/>
    <hyperlink ref="V131" r:id="rId298" display="http://pbs.twimg.com/profile_images/825386307362787329/WlTqtdn6_normal.jpg"/>
    <hyperlink ref="V132" r:id="rId299" display="http://pbs.twimg.com/profile_images/825386307362787329/WlTqtdn6_normal.jpg"/>
    <hyperlink ref="V133" r:id="rId300" display="http://pbs.twimg.com/profile_images/825386307362787329/WlTqtdn6_normal.jpg"/>
    <hyperlink ref="V134" r:id="rId301" display="http://pbs.twimg.com/profile_images/825386307362787329/WlTqtdn6_normal.jpg"/>
    <hyperlink ref="V135" r:id="rId302" display="http://pbs.twimg.com/profile_images/825386307362787329/WlTqtdn6_normal.jpg"/>
    <hyperlink ref="V136" r:id="rId303" display="http://pbs.twimg.com/profile_images/504729262/who_tweeted3_normal.gif"/>
    <hyperlink ref="V137" r:id="rId304" display="http://pbs.twimg.com/profile_images/504729262/who_tweeted3_normal.gif"/>
    <hyperlink ref="V138" r:id="rId305" display="http://pbs.twimg.com/profile_images/504729262/who_tweeted3_normal.gif"/>
    <hyperlink ref="V139" r:id="rId306" display="http://pbs.twimg.com/profile_images/1120395098800492549/hTxxjlBm_normal.png"/>
    <hyperlink ref="V140" r:id="rId307" display="https://pbs.twimg.com/media/DzYk0g9XQAAfnIr.jpg"/>
    <hyperlink ref="V141" r:id="rId308" display="http://pbs.twimg.com/profile_images/917498315092107264/wUNdoiyh_normal.jpg"/>
    <hyperlink ref="V142" r:id="rId309" display="http://pbs.twimg.com/profile_images/917498315092107264/wUNdoiyh_normal.jpg"/>
    <hyperlink ref="V143" r:id="rId310" display="http://pbs.twimg.com/profile_images/1045548097944920064/6RVOTk78_normal.jpg"/>
    <hyperlink ref="V144" r:id="rId311" display="http://pbs.twimg.com/profile_images/686666576288845825/j138bbEs_normal.png"/>
    <hyperlink ref="V145" r:id="rId312" display="http://pbs.twimg.com/profile_images/686666576288845825/j138bbEs_normal.png"/>
    <hyperlink ref="V146" r:id="rId313" display="http://pbs.twimg.com/profile_images/504729262/who_tweeted3_normal.gif"/>
    <hyperlink ref="V147" r:id="rId314" display="http://pbs.twimg.com/profile_images/1045548097944920064/6RVOTk78_normal.jpg"/>
    <hyperlink ref="V148" r:id="rId315" display="http://pbs.twimg.com/profile_images/686666576288845825/j138bbEs_normal.png"/>
    <hyperlink ref="V149" r:id="rId316" display="http://pbs.twimg.com/profile_images/504729262/who_tweeted3_normal.gif"/>
    <hyperlink ref="V150" r:id="rId317" display="https://pbs.twimg.com/media/D1Zg4dMX0AEa7_u.jpg"/>
    <hyperlink ref="V151" r:id="rId318" display="http://pbs.twimg.com/profile_images/504729262/who_tweeted3_normal.gif"/>
    <hyperlink ref="V152" r:id="rId319" display="http://pbs.twimg.com/profile_images/1011312294255476740/DIl4zL-Q_normal.jpg"/>
    <hyperlink ref="V153" r:id="rId320" display="http://pbs.twimg.com/profile_images/526748964175892480/eMBtL9uv_normal.jpeg"/>
    <hyperlink ref="V154" r:id="rId321" display="http://pbs.twimg.com/profile_images/504729262/who_tweeted3_normal.gif"/>
    <hyperlink ref="V155" r:id="rId322" display="http://pbs.twimg.com/profile_images/504729262/who_tweeted3_normal.gif"/>
    <hyperlink ref="V156" r:id="rId323" display="http://pbs.twimg.com/profile_images/1045548097944920064/6RVOTk78_normal.jpg"/>
    <hyperlink ref="V157" r:id="rId324" display="http://pbs.twimg.com/profile_images/686666576288845825/j138bbEs_normal.png"/>
    <hyperlink ref="V158" r:id="rId325" display="http://pbs.twimg.com/profile_images/504729262/who_tweeted3_normal.gif"/>
    <hyperlink ref="V159" r:id="rId326" display="http://pbs.twimg.com/profile_images/504729262/who_tweeted3_normal.gif"/>
    <hyperlink ref="V160" r:id="rId327" display="http://pbs.twimg.com/profile_images/2383604654/tfl1xfov0col4lhvcur8_normal.png"/>
    <hyperlink ref="V161" r:id="rId328" display="http://pbs.twimg.com/profile_images/2383604654/tfl1xfov0col4lhvcur8_normal.png"/>
    <hyperlink ref="V162" r:id="rId329" display="http://pbs.twimg.com/profile_images/686666576288845825/j138bbEs_normal.png"/>
    <hyperlink ref="V163" r:id="rId330" display="http://pbs.twimg.com/profile_images/686666576288845825/j138bbEs_normal.png"/>
    <hyperlink ref="V164" r:id="rId331" display="http://pbs.twimg.com/profile_images/504729262/who_tweeted3_normal.gif"/>
    <hyperlink ref="V165" r:id="rId332" display="http://pbs.twimg.com/profile_images/504729262/who_tweeted3_normal.gif"/>
    <hyperlink ref="V166" r:id="rId333" display="http://pbs.twimg.com/profile_images/521086833665392640/LWY7m9NF_normal.png"/>
    <hyperlink ref="V167" r:id="rId334" display="http://pbs.twimg.com/profile_images/1045548097944920064/6RVOTk78_normal.jpg"/>
    <hyperlink ref="V168" r:id="rId335" display="http://pbs.twimg.com/profile_images/686666576288845825/j138bbEs_normal.png"/>
    <hyperlink ref="V169" r:id="rId336" display="http://pbs.twimg.com/profile_images/686666576288845825/j138bbEs_normal.png"/>
    <hyperlink ref="V170" r:id="rId337" display="http://pbs.twimg.com/profile_images/521086833665392640/LWY7m9NF_normal.png"/>
    <hyperlink ref="V171" r:id="rId338" display="http://pbs.twimg.com/profile_images/686666576288845825/j138bbEs_normal.png"/>
    <hyperlink ref="V172" r:id="rId339" display="http://pbs.twimg.com/profile_images/1045548097944920064/6RVOTk78_normal.jpg"/>
    <hyperlink ref="V173" r:id="rId340" display="http://pbs.twimg.com/profile_images/1045548097944920064/6RVOTk78_normal.jpg"/>
    <hyperlink ref="V174" r:id="rId341" display="http://pbs.twimg.com/profile_images/1045548097944920064/6RVOTk78_normal.jpg"/>
    <hyperlink ref="V175" r:id="rId342" display="http://pbs.twimg.com/profile_images/1045548097944920064/6RVOTk78_normal.jpg"/>
    <hyperlink ref="V176" r:id="rId343" display="http://pbs.twimg.com/profile_images/1045548097944920064/6RVOTk78_normal.jpg"/>
    <hyperlink ref="V177" r:id="rId344" display="http://pbs.twimg.com/profile_images/686666576288845825/j138bbEs_normal.png"/>
    <hyperlink ref="V178" r:id="rId345" display="http://pbs.twimg.com/profile_images/686666576288845825/j138bbEs_normal.png"/>
    <hyperlink ref="V179" r:id="rId346" display="http://pbs.twimg.com/profile_images/686666576288845825/j138bbEs_normal.png"/>
    <hyperlink ref="V180" r:id="rId347" display="http://pbs.twimg.com/profile_images/504729262/who_tweeted3_normal.gif"/>
    <hyperlink ref="V181" r:id="rId348" display="http://pbs.twimg.com/profile_images/521086833665392640/LWY7m9NF_normal.png"/>
    <hyperlink ref="V182" r:id="rId349" display="http://pbs.twimg.com/profile_images/686666576288845825/j138bbEs_normal.png"/>
    <hyperlink ref="V183" r:id="rId350" display="http://pbs.twimg.com/profile_images/686666576288845825/j138bbEs_normal.png"/>
    <hyperlink ref="V184" r:id="rId351" display="http://pbs.twimg.com/profile_images/686666576288845825/j138bbEs_normal.png"/>
    <hyperlink ref="V185" r:id="rId352" display="http://pbs.twimg.com/profile_images/686666576288845825/j138bbEs_normal.png"/>
    <hyperlink ref="V186" r:id="rId353" display="http://pbs.twimg.com/profile_images/686666576288845825/j138bbEs_normal.png"/>
    <hyperlink ref="V187" r:id="rId354" display="http://pbs.twimg.com/profile_images/686666576288845825/j138bbEs_normal.png"/>
    <hyperlink ref="V188" r:id="rId355" display="http://pbs.twimg.com/profile_images/686666576288845825/j138bbEs_normal.png"/>
    <hyperlink ref="V189" r:id="rId356" display="http://pbs.twimg.com/profile_images/686666576288845825/j138bbEs_normal.png"/>
    <hyperlink ref="V190" r:id="rId357" display="http://pbs.twimg.com/profile_images/686666576288845825/j138bbEs_normal.png"/>
    <hyperlink ref="V191" r:id="rId358" display="https://pbs.twimg.com/media/D3UNHY4XoAAf4rD.jpg"/>
    <hyperlink ref="V192" r:id="rId359" display="http://pbs.twimg.com/profile_images/686666576288845825/j138bbEs_normal.png"/>
    <hyperlink ref="V193" r:id="rId360" display="http://pbs.twimg.com/profile_images/686666576288845825/j138bbEs_normal.png"/>
    <hyperlink ref="V194" r:id="rId361" display="http://pbs.twimg.com/profile_images/504729262/who_tweeted3_normal.gif"/>
    <hyperlink ref="V195" r:id="rId362" display="http://pbs.twimg.com/profile_images/504729262/who_tweeted3_normal.gif"/>
    <hyperlink ref="V196" r:id="rId363" display="http://pbs.twimg.com/profile_images/504729262/who_tweeted3_normal.gif"/>
    <hyperlink ref="V197" r:id="rId364" display="http://pbs.twimg.com/profile_images/504729262/who_tweeted3_normal.gif"/>
    <hyperlink ref="V198" r:id="rId365" display="http://pbs.twimg.com/profile_images/504729262/who_tweeted3_normal.gif"/>
    <hyperlink ref="V199" r:id="rId366" display="http://pbs.twimg.com/profile_images/504729262/who_tweeted3_normal.gif"/>
    <hyperlink ref="V200" r:id="rId367" display="http://pbs.twimg.com/profile_images/504729262/who_tweeted3_normal.gif"/>
    <hyperlink ref="V201" r:id="rId368" display="http://pbs.twimg.com/profile_images/504729262/who_tweeted3_normal.gif"/>
    <hyperlink ref="V202" r:id="rId369" display="http://pbs.twimg.com/profile_images/504729262/who_tweeted3_normal.gif"/>
    <hyperlink ref="V203" r:id="rId370" display="http://pbs.twimg.com/profile_images/504729262/who_tweeted3_normal.gif"/>
    <hyperlink ref="V204" r:id="rId371" display="http://pbs.twimg.com/profile_images/504729262/who_tweeted3_normal.gif"/>
    <hyperlink ref="V205" r:id="rId372" display="http://pbs.twimg.com/profile_images/504729262/who_tweeted3_normal.gif"/>
    <hyperlink ref="V206" r:id="rId373" display="https://pbs.twimg.com/media/D3UNHY4XoAAf4rD.jpg"/>
    <hyperlink ref="V207" r:id="rId374" display="https://pbs.twimg.com/media/D3yWBj6X4AIlb1d.jpg"/>
    <hyperlink ref="V208" r:id="rId375" display="http://pbs.twimg.com/profile_images/504729262/who_tweeted3_normal.gif"/>
    <hyperlink ref="V209" r:id="rId376" display="http://pbs.twimg.com/profile_images/504729262/who_tweeted3_normal.gif"/>
    <hyperlink ref="V210" r:id="rId377" display="http://pbs.twimg.com/profile_images/521086833665392640/LWY7m9NF_normal.png"/>
    <hyperlink ref="V211" r:id="rId378" display="http://pbs.twimg.com/profile_images/686666576288845825/j138bbEs_normal.png"/>
    <hyperlink ref="V212" r:id="rId379" display="http://pbs.twimg.com/profile_images/521086833665392640/LWY7m9NF_normal.png"/>
    <hyperlink ref="V213" r:id="rId380" display="https://pbs.twimg.com/media/D3-UoSKWwAEvTHB.jpg"/>
    <hyperlink ref="V214" r:id="rId381" display="http://pbs.twimg.com/profile_images/856690870967336961/-wY6CITb_normal.jpg"/>
    <hyperlink ref="V215" r:id="rId382" display="https://pbs.twimg.com/media/D3-UoSKWwAEvTHB.jpg"/>
    <hyperlink ref="V216" r:id="rId383" display="https://pbs.twimg.com/media/D411szeW0AE1rqU.jpg"/>
    <hyperlink ref="V217" r:id="rId384" display="http://pbs.twimg.com/profile_images/882650388733800449/azlcDkc-_normal.jpg"/>
    <hyperlink ref="V218" r:id="rId385" display="http://pbs.twimg.com/profile_images/974750006568615936/KCZaYZyQ_normal.jpg"/>
    <hyperlink ref="V219" r:id="rId386" display="https://pbs.twimg.com/media/D42_JkUWkAAF--T.png"/>
    <hyperlink ref="V220" r:id="rId387" display="http://pbs.twimg.com/profile_images/686666576288845825/j138bbEs_normal.png"/>
    <hyperlink ref="V221" r:id="rId388" display="http://pbs.twimg.com/profile_images/686666576288845825/j138bbEs_normal.png"/>
    <hyperlink ref="V222" r:id="rId389" display="http://pbs.twimg.com/profile_images/686666576288845825/j138bbEs_normal.png"/>
    <hyperlink ref="V223" r:id="rId390" display="http://pbs.twimg.com/profile_images/686666576288845825/j138bbEs_normal.png"/>
    <hyperlink ref="V224" r:id="rId391" display="http://pbs.twimg.com/profile_images/1120801620181176320/9CxUJMvJ_normal.jpg"/>
    <hyperlink ref="V225" r:id="rId392" display="https://pbs.twimg.com/tweet_video_thumb/D44EjpUUUAA5LB7.jpg"/>
    <hyperlink ref="X3" r:id="rId393" display="https://twitter.com/#!/nasiry8_rashed/status/1091242744230625280"/>
    <hyperlink ref="X4" r:id="rId394" display="https://twitter.com/#!/rizky97565602/status/1091805519973474304"/>
    <hyperlink ref="X5" r:id="rId395" display="https://twitter.com/#!/leprunennecloic/status/1092787678498734082"/>
    <hyperlink ref="X6" r:id="rId396" display="https://twitter.com/#!/andynobbs/status/1092877721376641025"/>
    <hyperlink ref="X7" r:id="rId397" display="https://twitter.com/#!/lzankereu/status/1093164757820076035"/>
    <hyperlink ref="X8" r:id="rId398" display="https://twitter.com/#!/adterpstra/status/1093251624716460032"/>
    <hyperlink ref="X9" r:id="rId399" display="https://twitter.com/#!/civolution/status/1093251886654914561"/>
    <hyperlink ref="X10" r:id="rId400" display="https://twitter.com/#!/ariellabrown/status/1093561534821920769"/>
    <hyperlink ref="X11" r:id="rId401" display="https://twitter.com/#!/drviernow/status/1095357897238818816"/>
    <hyperlink ref="X12" r:id="rId402" display="https://twitter.com/#!/jvuchicago/status/1095518749422219264"/>
    <hyperlink ref="X13" r:id="rId403" display="https://twitter.com/#!/michelle_e_vu/status/1095450127492370434"/>
    <hyperlink ref="X14" r:id="rId404" display="https://twitter.com/#!/g2_gabe/status/1095442595461955584"/>
    <hyperlink ref="X15" r:id="rId405" display="https://twitter.com/#!/ryanbonnici/status/1095680233242529793"/>
    <hyperlink ref="X16" r:id="rId406" display="https://twitter.com/#!/dee_marketing/status/1095681414178263040"/>
    <hyperlink ref="X17" r:id="rId407" display="https://twitter.com/#!/typcaltee/status/1096111017778704384"/>
    <hyperlink ref="X18" r:id="rId408" display="https://twitter.com/#!/jcmcafee/status/1092920060212072454"/>
    <hyperlink ref="X19" r:id="rId409" display="https://twitter.com/#!/jcmcafee/status/1096123815220760576"/>
    <hyperlink ref="X20" r:id="rId410" display="https://twitter.com/#!/woodardhortense/status/1096244167175520256"/>
    <hyperlink ref="X21" r:id="rId411" display="https://twitter.com/#!/taliaferoedna67/status/1097249409472086016"/>
    <hyperlink ref="X22" r:id="rId412" display="https://twitter.com/#!/samueljscott/status/1097467469063688193"/>
    <hyperlink ref="X23" r:id="rId413" display="https://twitter.com/#!/alidamw/status/1093511010923761664"/>
    <hyperlink ref="X24" r:id="rId414" display="https://twitter.com/#!/alidamw/status/1097493511551758338"/>
    <hyperlink ref="X25" r:id="rId415" display="https://twitter.com/#!/tommccurdysr/status/1098768318360666112"/>
    <hyperlink ref="X26" r:id="rId416" display="https://twitter.com/#!/lawrencemcgari9/status/1099414295060901890"/>
    <hyperlink ref="X27" r:id="rId417" display="https://twitter.com/#!/ideonagency/status/1099731941874692097"/>
    <hyperlink ref="X28" r:id="rId418" display="https://twitter.com/#!/aljohaniabdull5/status/1101110488136646658"/>
    <hyperlink ref="X29" r:id="rId419" display="https://twitter.com/#!/rosekalel/status/1101807632720031749"/>
    <hyperlink ref="X30" r:id="rId420" display="https://twitter.com/#!/ghzpyh6yi5wjg3r/status/1102242865848041473"/>
    <hyperlink ref="X31" r:id="rId421" display="https://twitter.com/#!/ghzpyh6yi5wjg3r/status/1102243334116921344"/>
    <hyperlink ref="X32" r:id="rId422" display="https://twitter.com/#!/ghzpyh6yi5wjg3r/status/1102243761583644672"/>
    <hyperlink ref="X33" r:id="rId423" display="https://twitter.com/#!/ghzpyh6yi5wjg3r/status/1102243998704390144"/>
    <hyperlink ref="X34" r:id="rId424" display="https://twitter.com/#!/surveymonkey/status/1102604838129479681"/>
    <hyperlink ref="X35" r:id="rId425" display="https://twitter.com/#!/samspearsevans/status/1102607968091205632"/>
    <hyperlink ref="X36" r:id="rId426" display="https://twitter.com/#!/mike77761978/status/1102832319285604352"/>
    <hyperlink ref="X37" r:id="rId427" display="https://twitter.com/#!/mobyaffiliates/status/1102832622412197889"/>
    <hyperlink ref="X38" r:id="rId428" display="https://twitter.com/#!/kiweeone/status/1103749457223581702"/>
    <hyperlink ref="X39" r:id="rId429" display="https://twitter.com/#!/pwintpwint11/status/1104501162273726464"/>
    <hyperlink ref="X40" r:id="rId430" display="https://twitter.com/#!/domnicastro/status/1105523805680734208"/>
    <hyperlink ref="X41" r:id="rId431" display="https://twitter.com/#!/juliebhunt/status/1105529783721623553"/>
    <hyperlink ref="X42" r:id="rId432" display="https://twitter.com/#!/cmarcmar2/status/1105720754908344320"/>
    <hyperlink ref="X43" r:id="rId433" display="https://twitter.com/#!/swordandscript/status/1105840403285200897"/>
    <hyperlink ref="X44" r:id="rId434" display="https://twitter.com/#!/supergrobanite/status/1107723193660465152"/>
    <hyperlink ref="X45" r:id="rId435" display="https://twitter.com/#!/ronaldcpruettjr/status/1109068927735398403"/>
    <hyperlink ref="X46" r:id="rId436" display="https://twitter.com/#!/sjnjkl/status/1110440659931013120"/>
    <hyperlink ref="X47" r:id="rId437" display="https://twitter.com/#!/chadanni/status/1111648678635335681"/>
    <hyperlink ref="X48" r:id="rId438" display="https://twitter.com/#!/gogooo85/status/1111715149164015617"/>
    <hyperlink ref="X49" r:id="rId439" display="https://twitter.com/#!/paulsmi25487004/status/1112202905187053568"/>
    <hyperlink ref="X50" r:id="rId440" display="https://twitter.com/#!/ean112530/status/1113123777553076224"/>
    <hyperlink ref="X51" r:id="rId441" display="https://twitter.com/#!/irishangels/status/1113213292003188740"/>
    <hyperlink ref="X52" r:id="rId442" display="https://twitter.com/#!/chicagoedgeblog/status/1113221381448192043"/>
    <hyperlink ref="X53" r:id="rId443" display="https://twitter.com/#!/domerund/status/1113226047225507845"/>
    <hyperlink ref="X54" r:id="rId444" display="https://twitter.com/#!/laughinliz2015/status/1113731290799407105"/>
    <hyperlink ref="X55" r:id="rId445" display="https://twitter.com/#!/kcmctoday/status/1113913251006304256"/>
    <hyperlink ref="X56" r:id="rId446" display="https://twitter.com/#!/newtechnw/status/1114271622112907266"/>
    <hyperlink ref="X57" r:id="rId447" display="https://twitter.com/#!/masterclassing/status/1115927392248266752"/>
    <hyperlink ref="X58" r:id="rId448" display="https://twitter.com/#!/melynib/status/1115891229403885569"/>
    <hyperlink ref="X59" r:id="rId449" display="https://twitter.com/#!/melynib/status/1115893697449791488"/>
    <hyperlink ref="X60" r:id="rId450" display="https://twitter.com/#!/melynib/status/1115928027714805760"/>
    <hyperlink ref="X61" r:id="rId451" display="https://twitter.com/#!/locken8/status/1115969835572191233"/>
    <hyperlink ref="X62" r:id="rId452" display="https://twitter.com/#!/jschoot2010/status/1115971893809565696"/>
    <hyperlink ref="X63" r:id="rId453" display="https://twitter.com/#!/beet_tv/status/1115975554405150720"/>
    <hyperlink ref="X64" r:id="rId454" display="https://twitter.com/#!/hershambuoy/status/1115978881603915776"/>
    <hyperlink ref="X65" r:id="rId455" display="https://twitter.com/#!/mjmac01/status/1115987227706843136"/>
    <hyperlink ref="X66" r:id="rId456" display="https://twitter.com/#!/channelvmedia/status/1115989952767115264"/>
    <hyperlink ref="X67" r:id="rId457" display="https://twitter.com/#!/rcbasm/status/1116003895539580928"/>
    <hyperlink ref="X68" r:id="rId458" display="https://twitter.com/#!/adamjrhawkins/status/1115943192967487488"/>
    <hyperlink ref="X69" r:id="rId459" display="https://twitter.com/#!/adamjrhawkins/status/1116033640083927040"/>
    <hyperlink ref="X70" r:id="rId460" display="https://twitter.com/#!/edisonventure/status/1116060781475397633"/>
    <hyperlink ref="X71" r:id="rId461" display="https://twitter.com/#!/makopelman/status/1116030434062864385"/>
    <hyperlink ref="X72" r:id="rId462" display="https://twitter.com/#!/mmmagtweets/status/1115893149950464000"/>
    <hyperlink ref="X73" r:id="rId463" display="https://twitter.com/#!/alexvinogradov4/status/1116192187526582274"/>
    <hyperlink ref="X74" r:id="rId464" display="https://twitter.com/#!/rapidtvnews/status/1104082451419287552"/>
    <hyperlink ref="X75" r:id="rId465" display="https://twitter.com/#!/salespath/status/1116408934175318018"/>
    <hyperlink ref="X76" r:id="rId466" display="https://twitter.com/#!/michaeltilus/status/1116442351763894273"/>
    <hyperlink ref="X77" r:id="rId467" display="https://twitter.com/#!/claudiaguedesrj/status/1116461535503822854"/>
    <hyperlink ref="X78" r:id="rId468" display="https://twitter.com/#!/scottwax/status/1093358707323387904"/>
    <hyperlink ref="X79" r:id="rId469" display="https://twitter.com/#!/scottwax/status/1116536639134818304"/>
    <hyperlink ref="X80" r:id="rId470" display="https://twitter.com/#!/inscapetv/status/1098598218974162944"/>
    <hyperlink ref="X81" r:id="rId471" display="https://twitter.com/#!/inscapetv/status/1116710060422508544"/>
    <hyperlink ref="X82" r:id="rId472" display="https://twitter.com/#!/martechadvisor/status/1116725225532665856"/>
    <hyperlink ref="X83" r:id="rId473" display="https://twitter.com/#!/kinetiq_tv/status/1116766745656606721"/>
    <hyperlink ref="X84" r:id="rId474" display="https://twitter.com/#!/pipinstalldsk/status/1117639697801580545"/>
    <hyperlink ref="X85" r:id="rId475" display="https://twitter.com/#!/aliecebattreal1/status/1117744686603620353"/>
    <hyperlink ref="X86" r:id="rId476" display="https://twitter.com/#!/gabbariele/status/1117799552919199744"/>
    <hyperlink ref="X87" r:id="rId477" display="https://twitter.com/#!/retweett511/status/1118166201543294977"/>
    <hyperlink ref="X88" r:id="rId478" display="https://twitter.com/#!/rachlyall/status/1118436162924941312"/>
    <hyperlink ref="X89" r:id="rId479" display="https://twitter.com/#!/billwise/status/1059535913427054594"/>
    <hyperlink ref="X90" r:id="rId480" display="https://twitter.com/#!/nchiselhurst/status/1118559041578590213"/>
    <hyperlink ref="X91" r:id="rId481" display="https://twitter.com/#!/karankhanna/status/1118744340287746048"/>
    <hyperlink ref="X92" r:id="rId482" display="https://twitter.com/#!/marketingland/status/1092517481674092546"/>
    <hyperlink ref="X93" r:id="rId483" display="https://twitter.com/#!/4cinsights/status/1092521369752010755"/>
    <hyperlink ref="X94" r:id="rId484" display="https://twitter.com/#!/4cinsights/status/1093497930567348224"/>
    <hyperlink ref="X95" r:id="rId485" display="https://twitter.com/#!/4cinsights/status/1093619775304073217"/>
    <hyperlink ref="X96" r:id="rId486" display="https://twitter.com/#!/rapidtvnews/status/1116278455669350400"/>
    <hyperlink ref="X97" r:id="rId487" display="https://twitter.com/#!/4cinsights/status/1105177853753204737"/>
    <hyperlink ref="X98" r:id="rId488" display="https://twitter.com/#!/cmswire/status/1105485373147250690"/>
    <hyperlink ref="X99" r:id="rId489" display="https://twitter.com/#!/4cinsights/status/1105559126808117249"/>
    <hyperlink ref="X100" r:id="rId490" display="https://twitter.com/#!/4cinsights/status/1107742283863130113"/>
    <hyperlink ref="X101" r:id="rId491" display="https://twitter.com/#!/3g/status/1105483454555275264"/>
    <hyperlink ref="X102" r:id="rId492" display="https://twitter.com/#!/4cinsights/status/1105532679586496519"/>
    <hyperlink ref="X103" r:id="rId493" display="https://twitter.com/#!/shortyawards/status/1110551342211305472"/>
    <hyperlink ref="X104" r:id="rId494" display="https://twitter.com/#!/3g/status/1110564119869050881"/>
    <hyperlink ref="X105" r:id="rId495" display="https://twitter.com/#!/4cinsights/status/1110550768304697344"/>
    <hyperlink ref="X106" r:id="rId496" display="https://twitter.com/#!/4cinsights/status/1110939361615532032"/>
    <hyperlink ref="X107" r:id="rId497" display="https://twitter.com/#!/3g/status/1115644064244879361"/>
    <hyperlink ref="X108" r:id="rId498" display="https://twitter.com/#!/4cinsights/status/1115651036608368640"/>
    <hyperlink ref="X109" r:id="rId499" display="https://twitter.com/#!/4cinsights/status/1113908764921483264"/>
    <hyperlink ref="X110" r:id="rId500" display="https://twitter.com/#!/digital_anupam/status/1115972578198208513"/>
    <hyperlink ref="X111" r:id="rId501" display="https://twitter.com/#!/4cinsights/status/1115995099140435973"/>
    <hyperlink ref="X112" r:id="rId502" display="https://twitter.com/#!/thesqueezecast/status/1116420816508473346"/>
    <hyperlink ref="X113" r:id="rId503" display="https://twitter.com/#!/4cinsights/status/1116432249002627074"/>
    <hyperlink ref="X114" r:id="rId504" display="https://twitter.com/#!/inscapetv/status/1092913270221037568"/>
    <hyperlink ref="X115" r:id="rId505" display="https://twitter.com/#!/inscapetv/status/1093539027079245824"/>
    <hyperlink ref="X116" r:id="rId506" display="https://twitter.com/#!/inscapetv/status/1096069052101988354"/>
    <hyperlink ref="X117" r:id="rId507" display="https://twitter.com/#!/inscapetv/status/1110541924329357313"/>
    <hyperlink ref="X118" r:id="rId508" display="https://twitter.com/#!/4cinsights/status/1096097879192682496"/>
    <hyperlink ref="X119" r:id="rId509" display="https://twitter.com/#!/4cinsights/status/1116739790559485958"/>
    <hyperlink ref="X120" r:id="rId510" display="https://twitter.com/#!/4cinsights/status/1118873078531072001"/>
    <hyperlink ref="X121" r:id="rId511" display="https://twitter.com/#!/joycemsullivan/status/817191302521556992"/>
    <hyperlink ref="X122" r:id="rId512" display="https://twitter.com/#!/ecava/status/1093234905079840768"/>
    <hyperlink ref="X123" r:id="rId513" display="https://twitter.com/#!/nyeinnyeinnain5/status/1119120691708608512"/>
    <hyperlink ref="X124" r:id="rId514" display="https://twitter.com/#!/broadsheetcomms/status/1091402930400514048"/>
    <hyperlink ref="X125" r:id="rId515" display="https://twitter.com/#!/martechseries/status/1116347796641255425"/>
    <hyperlink ref="X126" r:id="rId516" display="https://twitter.com/#!/broadsheetcomms/status/1092434698373091328"/>
    <hyperlink ref="X127" r:id="rId517" display="https://twitter.com/#!/broadsheetcomms/status/1093560817050677249"/>
    <hyperlink ref="X128" r:id="rId518" display="https://twitter.com/#!/broadsheetcomms/status/1117834309648441349"/>
    <hyperlink ref="X129" r:id="rId519" display="https://twitter.com/#!/broadsheetcomms/status/1120389762936967172"/>
    <hyperlink ref="X130" r:id="rId520" display="https://twitter.com/#!/aarongoldman/status/1098987142448103424"/>
    <hyperlink ref="X131" r:id="rId521" display="https://twitter.com/#!/broadsheetcomms/status/1093514179552727040"/>
    <hyperlink ref="X132" r:id="rId522" display="https://twitter.com/#!/broadsheetcomms/status/1093543078923784193"/>
    <hyperlink ref="X133" r:id="rId523" display="https://twitter.com/#!/broadsheetcomms/status/1093612457136918529"/>
    <hyperlink ref="X134" r:id="rId524" display="https://twitter.com/#!/broadsheetcomms/status/1096168508776423425"/>
    <hyperlink ref="X135" r:id="rId525" display="https://twitter.com/#!/broadsheetcomms/status/1096414938522890240"/>
    <hyperlink ref="X136" r:id="rId526" display="https://twitter.com/#!/aarongoldman/status/1091469763832885249"/>
    <hyperlink ref="X137" r:id="rId527" display="https://twitter.com/#!/aarongoldman/status/1092438145898024960"/>
    <hyperlink ref="X138" r:id="rId528" display="https://twitter.com/#!/aarongoldman/status/1093561451271372801"/>
    <hyperlink ref="X139" r:id="rId529" display="https://twitter.com/#!/tanyagazdik/status/1096149352656052228"/>
    <hyperlink ref="X140" r:id="rId530" display="https://twitter.com/#!/mediapost/status/1096104045054447616"/>
    <hyperlink ref="X141" r:id="rId531" display="https://twitter.com/#!/mediapost/status/1115983788427948034"/>
    <hyperlink ref="X142" r:id="rId532" display="https://twitter.com/#!/mediapost/status/1115984290859429896"/>
    <hyperlink ref="X143" r:id="rId533" display="https://twitter.com/#!/3g/status/1097899075012382721"/>
    <hyperlink ref="X144" r:id="rId534" display="https://twitter.com/#!/4cinsights/status/1096422859285630977"/>
    <hyperlink ref="X145" r:id="rId535" display="https://twitter.com/#!/4cinsights/status/1098572946321408000"/>
    <hyperlink ref="X146" r:id="rId536" display="https://twitter.com/#!/aarongoldman/status/1096249606550286336"/>
    <hyperlink ref="X147" r:id="rId537" display="https://twitter.com/#!/3g/status/1102753523673063424"/>
    <hyperlink ref="X148" r:id="rId538" display="https://twitter.com/#!/4cinsights/status/1102948846433456129"/>
    <hyperlink ref="X149" r:id="rId539" display="https://twitter.com/#!/aarongoldman/status/1102753227727089682"/>
    <hyperlink ref="X150" r:id="rId540" display="https://twitter.com/#!/aarongoldman/status/1105177285878001665"/>
    <hyperlink ref="X151" r:id="rId541" display="https://twitter.com/#!/aarongoldman/status/1105275267818422273"/>
    <hyperlink ref="X152" r:id="rId542" display="https://twitter.com/#!/instart/status/1105552589670617088"/>
    <hyperlink ref="X153" r:id="rId543" display="https://twitter.com/#!/westmonroe/status/1105847988352618496"/>
    <hyperlink ref="X154" r:id="rId544" display="https://twitter.com/#!/aarongoldman/status/1105558270343868417"/>
    <hyperlink ref="X155" r:id="rId545" display="https://twitter.com/#!/aarongoldman/status/1115803528168185856"/>
    <hyperlink ref="X156" r:id="rId546" display="https://twitter.com/#!/3g/status/1118546465012555776"/>
    <hyperlink ref="X157" r:id="rId547" display="https://twitter.com/#!/4cinsights/status/1118601403218497536"/>
    <hyperlink ref="X158" r:id="rId548" display="https://twitter.com/#!/aarongoldman/status/1118622024979451904"/>
    <hyperlink ref="X159" r:id="rId549" display="https://twitter.com/#!/aarongoldman/status/1120439757954326528"/>
    <hyperlink ref="X160" r:id="rId550" display="https://twitter.com/#!/adexchanger/status/1093505589232222208"/>
    <hyperlink ref="X161" r:id="rId551" display="https://twitter.com/#!/adexchanger/status/1108709647719059457"/>
    <hyperlink ref="X162" r:id="rId552" display="https://twitter.com/#!/4cinsights/status/1093524638133637120"/>
    <hyperlink ref="X163" r:id="rId553" display="https://twitter.com/#!/4cinsights/status/1108731971767881729"/>
    <hyperlink ref="X164" r:id="rId554" display="https://twitter.com/#!/aarongoldman/status/1093525227177422849"/>
    <hyperlink ref="X165" r:id="rId555" display="https://twitter.com/#!/aarongoldman/status/1108881380996509696"/>
    <hyperlink ref="X166" r:id="rId556" display="https://twitter.com/#!/lanceneuhauser/status/1109147942210940929"/>
    <hyperlink ref="X167" r:id="rId557" display="https://twitter.com/#!/3g/status/1110299953115680768"/>
    <hyperlink ref="X168" r:id="rId558" display="https://twitter.com/#!/4cinsights/status/1112791112345968640"/>
    <hyperlink ref="X169" r:id="rId559" display="https://twitter.com/#!/4cinsights/status/1116055751276023809"/>
    <hyperlink ref="X170" r:id="rId560" display="https://twitter.com/#!/lanceneuhauser/status/1111331866668343296"/>
    <hyperlink ref="X171" r:id="rId561" display="https://twitter.com/#!/4cinsights/status/1110296872609107969"/>
    <hyperlink ref="X172" r:id="rId562" display="https://twitter.com/#!/3g/status/1092813823206191105"/>
    <hyperlink ref="X173" r:id="rId563" display="https://twitter.com/#!/3g/status/1092882842080735232"/>
    <hyperlink ref="X174" r:id="rId564" display="https://twitter.com/#!/3g/status/1095350980332400640"/>
    <hyperlink ref="X175" r:id="rId565" display="https://twitter.com/#!/3g/status/1100424514209497089"/>
    <hyperlink ref="X176" r:id="rId566" display="https://twitter.com/#!/3g/status/1115988016772919296"/>
    <hyperlink ref="X177" r:id="rId567" display="https://twitter.com/#!/4cinsights/status/1093236787911294984"/>
    <hyperlink ref="X178" r:id="rId568" display="https://twitter.com/#!/4cinsights/status/1095357549182885889"/>
    <hyperlink ref="X179" r:id="rId569" display="https://twitter.com/#!/4cinsights/status/1100434038756728833"/>
    <hyperlink ref="X180" r:id="rId570" display="https://twitter.com/#!/aarongoldman/status/1092884265036140547"/>
    <hyperlink ref="X181" r:id="rId571" display="https://twitter.com/#!/lanceneuhauser/status/1093502916864995330"/>
    <hyperlink ref="X182" r:id="rId572" display="https://twitter.com/#!/4cinsights/status/1091445614901104640"/>
    <hyperlink ref="X183" r:id="rId573" display="https://twitter.com/#!/4cinsights/status/1095034867388166145"/>
    <hyperlink ref="X184" r:id="rId574" display="https://twitter.com/#!/4cinsights/status/1099009839144022021"/>
    <hyperlink ref="X185" r:id="rId575" display="https://twitter.com/#!/4cinsights/status/1100111373508448256"/>
    <hyperlink ref="X186" r:id="rId576" display="https://twitter.com/#!/4cinsights/status/1101502344976613377"/>
    <hyperlink ref="X187" r:id="rId577" display="https://twitter.com/#!/4cinsights/status/1104036489678204928"/>
    <hyperlink ref="X188" r:id="rId578" display="https://twitter.com/#!/4cinsights/status/1106264890883362817"/>
    <hyperlink ref="X189" r:id="rId579" display="https://twitter.com/#!/4cinsights/status/1109134647609516033"/>
    <hyperlink ref="X190" r:id="rId580" display="https://twitter.com/#!/4cinsights/status/1111355488199983105"/>
    <hyperlink ref="X191" r:id="rId581" display="https://twitter.com/#!/4cinsights/status/1113868212154916870"/>
    <hyperlink ref="X192" r:id="rId582" display="https://twitter.com/#!/4cinsights/status/1115980001738883072"/>
    <hyperlink ref="X193" r:id="rId583" display="https://twitter.com/#!/4cinsights/status/1116443925995294720"/>
    <hyperlink ref="X194" r:id="rId584" display="https://twitter.com/#!/aarongoldman/status/1090996928576278529"/>
    <hyperlink ref="X195" r:id="rId585" display="https://twitter.com/#!/aarongoldman/status/1093188533806870528"/>
    <hyperlink ref="X196" r:id="rId586" display="https://twitter.com/#!/aarongoldman/status/1093194002994745344"/>
    <hyperlink ref="X197" r:id="rId587" display="https://twitter.com/#!/aarongoldman/status/1093539733253312513"/>
    <hyperlink ref="X198" r:id="rId588" display="https://twitter.com/#!/aarongoldman/status/1096087328714559488"/>
    <hyperlink ref="X199" r:id="rId589" display="https://twitter.com/#!/aarongoldman/status/1097866399068741632"/>
    <hyperlink ref="X200" r:id="rId590" display="https://twitter.com/#!/aarongoldman/status/1098676642904489986"/>
    <hyperlink ref="X201" r:id="rId591" display="https://twitter.com/#!/aarongoldman/status/1101153526162644992"/>
    <hyperlink ref="X202" r:id="rId592" display="https://twitter.com/#!/aarongoldman/status/1103697766285488133"/>
    <hyperlink ref="X203" r:id="rId593" display="https://twitter.com/#!/aarongoldman/status/1106236716212457473"/>
    <hyperlink ref="X204" r:id="rId594" display="https://twitter.com/#!/aarongoldman/status/1108743067929059331"/>
    <hyperlink ref="X205" r:id="rId595" display="https://twitter.com/#!/aarongoldman/status/1111306616845058049"/>
    <hyperlink ref="X206" r:id="rId596" display="https://twitter.com/#!/aarongoldman/status/1113812596191322114"/>
    <hyperlink ref="X207" r:id="rId597" display="https://twitter.com/#!/aarongoldman/status/1115931764243955713"/>
    <hyperlink ref="X208" r:id="rId598" display="https://twitter.com/#!/aarongoldman/status/1116442139855065088"/>
    <hyperlink ref="X209" r:id="rId599" display="https://twitter.com/#!/aarongoldman/status/1118919297445789696"/>
    <hyperlink ref="X210" r:id="rId600" display="https://twitter.com/#!/lanceneuhauser/status/1120456618288844801"/>
    <hyperlink ref="X211" r:id="rId601" display="https://twitter.com/#!/4cinsights/status/1097862832643891201"/>
    <hyperlink ref="X212" r:id="rId602" display="https://twitter.com/#!/lanceneuhauser/status/1097690261176619008"/>
    <hyperlink ref="X213" r:id="rId603" display="https://twitter.com/#!/4cinsights/status/1117126054425104387"/>
    <hyperlink ref="X214" r:id="rId604" display="https://twitter.com/#!/foundremote/status/1110149622218047490"/>
    <hyperlink ref="X215" r:id="rId605" display="https://twitter.com/#!/foundremote/status/1116774654394413064"/>
    <hyperlink ref="X216" r:id="rId606" display="https://twitter.com/#!/foundremote/status/1120681296701870085"/>
    <hyperlink ref="X217" r:id="rId607" display="https://twitter.com/#!/kerrymflynn/status/1120658912284434432"/>
    <hyperlink ref="X218" r:id="rId608" display="https://twitter.com/#!/brianlring/status/1120714905173151744"/>
    <hyperlink ref="X219" r:id="rId609" display="https://twitter.com/#!/progresspartner/status/1120762077990273030"/>
    <hyperlink ref="X220" r:id="rId610" display="https://twitter.com/#!/4cinsights/status/1115975864741761025"/>
    <hyperlink ref="X221" r:id="rId611" display="https://twitter.com/#!/4cinsights/status/1092869071161434113"/>
    <hyperlink ref="X222" r:id="rId612" display="https://twitter.com/#!/4cinsights/status/1093181880512466945"/>
    <hyperlink ref="X223" r:id="rId613" display="https://twitter.com/#!/4cinsights/status/1116005839419125760"/>
    <hyperlink ref="X224" r:id="rId614" display="https://twitter.com/#!/mdshahe82431804/status/1120838345016299520"/>
    <hyperlink ref="X225" r:id="rId615" display="https://twitter.com/#!/mdshahe82431804/status/1120838389777879040"/>
    <hyperlink ref="AZ3" r:id="rId616" display="https://api.twitter.com/1.1/geo/id/272596500e51c07a.json"/>
    <hyperlink ref="AZ39" r:id="rId617" display="https://api.twitter.com/1.1/geo/id/765e433145f71368.json"/>
    <hyperlink ref="AZ48" r:id="rId618" display="https://api.twitter.com/1.1/geo/id/1ef1183ed7056dc1.json"/>
    <hyperlink ref="AZ84" r:id="rId619" display="https://api.twitter.com/1.1/geo/id/3b77caf94bfc81fe.json"/>
  </hyperlinks>
  <printOptions/>
  <pageMargins left="0.7" right="0.7" top="0.75" bottom="0.75" header="0.3" footer="0.3"/>
  <pageSetup horizontalDpi="600" verticalDpi="600" orientation="portrait" r:id="rId623"/>
  <legacyDrawing r:id="rId621"/>
  <tableParts>
    <tablePart r:id="rId62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3652</v>
      </c>
      <c r="B1" s="13" t="s">
        <v>34</v>
      </c>
    </row>
    <row r="2" spans="1:2" ht="15">
      <c r="A2" s="115" t="s">
        <v>292</v>
      </c>
      <c r="B2" s="78">
        <v>31081.129563</v>
      </c>
    </row>
    <row r="3" spans="1:2" ht="15">
      <c r="A3" s="115" t="s">
        <v>248</v>
      </c>
      <c r="B3" s="78">
        <v>6750</v>
      </c>
    </row>
    <row r="4" spans="1:2" ht="15">
      <c r="A4" s="115" t="s">
        <v>303</v>
      </c>
      <c r="B4" s="78">
        <v>6612.243453</v>
      </c>
    </row>
    <row r="5" spans="1:2" ht="15">
      <c r="A5" s="115" t="s">
        <v>230</v>
      </c>
      <c r="B5" s="78">
        <v>6392</v>
      </c>
    </row>
    <row r="6" spans="1:2" ht="15">
      <c r="A6" s="115" t="s">
        <v>244</v>
      </c>
      <c r="B6" s="78">
        <v>2634.290459</v>
      </c>
    </row>
    <row r="7" spans="1:2" ht="15">
      <c r="A7" s="115" t="s">
        <v>301</v>
      </c>
      <c r="B7" s="78">
        <v>1969.746032</v>
      </c>
    </row>
    <row r="8" spans="1:2" ht="15">
      <c r="A8" s="115" t="s">
        <v>255</v>
      </c>
      <c r="B8" s="78">
        <v>1940</v>
      </c>
    </row>
    <row r="9" spans="1:2" ht="15">
      <c r="A9" s="115" t="s">
        <v>280</v>
      </c>
      <c r="B9" s="78">
        <v>1197.104762</v>
      </c>
    </row>
    <row r="10" spans="1:2" ht="15">
      <c r="A10" s="115" t="s">
        <v>271</v>
      </c>
      <c r="B10" s="78">
        <v>1170</v>
      </c>
    </row>
    <row r="11" spans="1:2" ht="15">
      <c r="A11" s="115" t="s">
        <v>288</v>
      </c>
      <c r="B11" s="78">
        <v>802.701587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5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3654</v>
      </c>
      <c r="B25" t="s">
        <v>3653</v>
      </c>
    </row>
    <row r="26" spans="1:2" ht="15">
      <c r="A26" s="126" t="s">
        <v>3656</v>
      </c>
      <c r="B26" s="3"/>
    </row>
    <row r="27" spans="1:2" ht="15">
      <c r="A27" s="127" t="s">
        <v>3657</v>
      </c>
      <c r="B27" s="3"/>
    </row>
    <row r="28" spans="1:2" ht="15">
      <c r="A28" s="128" t="s">
        <v>3658</v>
      </c>
      <c r="B28" s="3"/>
    </row>
    <row r="29" spans="1:2" ht="15">
      <c r="A29" s="129" t="s">
        <v>3659</v>
      </c>
      <c r="B29" s="3">
        <v>1</v>
      </c>
    </row>
    <row r="30" spans="1:2" ht="15">
      <c r="A30" s="126" t="s">
        <v>3393</v>
      </c>
      <c r="B30" s="3"/>
    </row>
    <row r="31" spans="1:2" ht="15">
      <c r="A31" s="127" t="s">
        <v>3660</v>
      </c>
      <c r="B31" s="3"/>
    </row>
    <row r="32" spans="1:2" ht="15">
      <c r="A32" s="128" t="s">
        <v>3661</v>
      </c>
      <c r="B32" s="3"/>
    </row>
    <row r="33" spans="1:2" ht="15">
      <c r="A33" s="129" t="s">
        <v>3662</v>
      </c>
      <c r="B33" s="3">
        <v>1</v>
      </c>
    </row>
    <row r="34" spans="1:2" ht="15">
      <c r="A34" s="126" t="s">
        <v>3412</v>
      </c>
      <c r="B34" s="3"/>
    </row>
    <row r="35" spans="1:2" ht="15">
      <c r="A35" s="127" t="s">
        <v>3657</v>
      </c>
      <c r="B35" s="3"/>
    </row>
    <row r="36" spans="1:2" ht="15">
      <c r="A36" s="128" t="s">
        <v>3663</v>
      </c>
      <c r="B36" s="3"/>
    </row>
    <row r="37" spans="1:2" ht="15">
      <c r="A37" s="129" t="s">
        <v>3664</v>
      </c>
      <c r="B37" s="3">
        <v>1</v>
      </c>
    </row>
    <row r="38" spans="1:2" ht="15">
      <c r="A38" s="127" t="s">
        <v>3665</v>
      </c>
      <c r="B38" s="3"/>
    </row>
    <row r="39" spans="1:2" ht="15">
      <c r="A39" s="128" t="s">
        <v>3666</v>
      </c>
      <c r="B39" s="3"/>
    </row>
    <row r="40" spans="1:2" ht="15">
      <c r="A40" s="129" t="s">
        <v>3667</v>
      </c>
      <c r="B40" s="3">
        <v>1</v>
      </c>
    </row>
    <row r="41" spans="1:2" ht="15">
      <c r="A41" s="129" t="s">
        <v>3668</v>
      </c>
      <c r="B41" s="3">
        <v>1</v>
      </c>
    </row>
    <row r="42" spans="1:2" ht="15">
      <c r="A42" s="129" t="s">
        <v>3669</v>
      </c>
      <c r="B42" s="3">
        <v>1</v>
      </c>
    </row>
    <row r="43" spans="1:2" ht="15">
      <c r="A43" s="129" t="s">
        <v>3670</v>
      </c>
      <c r="B43" s="3">
        <v>1</v>
      </c>
    </row>
    <row r="44" spans="1:2" ht="15">
      <c r="A44" s="128" t="s">
        <v>3671</v>
      </c>
      <c r="B44" s="3"/>
    </row>
    <row r="45" spans="1:2" ht="15">
      <c r="A45" s="129" t="s">
        <v>3669</v>
      </c>
      <c r="B45" s="3">
        <v>1</v>
      </c>
    </row>
    <row r="46" spans="1:2" ht="15">
      <c r="A46" s="128" t="s">
        <v>3672</v>
      </c>
      <c r="B46" s="3"/>
    </row>
    <row r="47" spans="1:2" ht="15">
      <c r="A47" s="129" t="s">
        <v>3673</v>
      </c>
      <c r="B47" s="3">
        <v>1</v>
      </c>
    </row>
    <row r="48" spans="1:2" ht="15">
      <c r="A48" s="129" t="s">
        <v>3664</v>
      </c>
      <c r="B48" s="3">
        <v>1</v>
      </c>
    </row>
    <row r="49" spans="1:2" ht="15">
      <c r="A49" s="129" t="s">
        <v>3662</v>
      </c>
      <c r="B49" s="3">
        <v>2</v>
      </c>
    </row>
    <row r="50" spans="1:2" ht="15">
      <c r="A50" s="128" t="s">
        <v>3674</v>
      </c>
      <c r="B50" s="3"/>
    </row>
    <row r="51" spans="1:2" ht="15">
      <c r="A51" s="129" t="s">
        <v>3673</v>
      </c>
      <c r="B51" s="3">
        <v>1</v>
      </c>
    </row>
    <row r="52" spans="1:2" ht="15">
      <c r="A52" s="129" t="s">
        <v>3664</v>
      </c>
      <c r="B52" s="3">
        <v>1</v>
      </c>
    </row>
    <row r="53" spans="1:2" ht="15">
      <c r="A53" s="129" t="s">
        <v>3675</v>
      </c>
      <c r="B53" s="3">
        <v>1</v>
      </c>
    </row>
    <row r="54" spans="1:2" ht="15">
      <c r="A54" s="129" t="s">
        <v>3662</v>
      </c>
      <c r="B54" s="3">
        <v>3</v>
      </c>
    </row>
    <row r="55" spans="1:2" ht="15">
      <c r="A55" s="129" t="s">
        <v>3670</v>
      </c>
      <c r="B55" s="3">
        <v>2</v>
      </c>
    </row>
    <row r="56" spans="1:2" ht="15">
      <c r="A56" s="128" t="s">
        <v>3676</v>
      </c>
      <c r="B56" s="3"/>
    </row>
    <row r="57" spans="1:2" ht="15">
      <c r="A57" s="129" t="s">
        <v>3664</v>
      </c>
      <c r="B57" s="3">
        <v>1</v>
      </c>
    </row>
    <row r="58" spans="1:2" ht="15">
      <c r="A58" s="129" t="s">
        <v>3677</v>
      </c>
      <c r="B58" s="3">
        <v>2</v>
      </c>
    </row>
    <row r="59" spans="1:2" ht="15">
      <c r="A59" s="129" t="s">
        <v>3678</v>
      </c>
      <c r="B59" s="3">
        <v>1</v>
      </c>
    </row>
    <row r="60" spans="1:2" ht="15">
      <c r="A60" s="129" t="s">
        <v>3675</v>
      </c>
      <c r="B60" s="3">
        <v>2</v>
      </c>
    </row>
    <row r="61" spans="1:2" ht="15">
      <c r="A61" s="129" t="s">
        <v>3662</v>
      </c>
      <c r="B61" s="3">
        <v>2</v>
      </c>
    </row>
    <row r="62" spans="1:2" ht="15">
      <c r="A62" s="128" t="s">
        <v>3679</v>
      </c>
      <c r="B62" s="3"/>
    </row>
    <row r="63" spans="1:2" ht="15">
      <c r="A63" s="129" t="s">
        <v>3680</v>
      </c>
      <c r="B63" s="3">
        <v>1</v>
      </c>
    </row>
    <row r="64" spans="1:2" ht="15">
      <c r="A64" s="129" t="s">
        <v>3681</v>
      </c>
      <c r="B64" s="3">
        <v>3</v>
      </c>
    </row>
    <row r="65" spans="1:2" ht="15">
      <c r="A65" s="129" t="s">
        <v>3673</v>
      </c>
      <c r="B65" s="3">
        <v>3</v>
      </c>
    </row>
    <row r="66" spans="1:2" ht="15">
      <c r="A66" s="129" t="s">
        <v>3664</v>
      </c>
      <c r="B66" s="3">
        <v>3</v>
      </c>
    </row>
    <row r="67" spans="1:2" ht="15">
      <c r="A67" s="129" t="s">
        <v>3677</v>
      </c>
      <c r="B67" s="3">
        <v>1</v>
      </c>
    </row>
    <row r="68" spans="1:2" ht="15">
      <c r="A68" s="129" t="s">
        <v>3678</v>
      </c>
      <c r="B68" s="3">
        <v>3</v>
      </c>
    </row>
    <row r="69" spans="1:2" ht="15">
      <c r="A69" s="129" t="s">
        <v>3662</v>
      </c>
      <c r="B69" s="3">
        <v>1</v>
      </c>
    </row>
    <row r="70" spans="1:2" ht="15">
      <c r="A70" s="129" t="s">
        <v>3669</v>
      </c>
      <c r="B70" s="3">
        <v>1</v>
      </c>
    </row>
    <row r="71" spans="1:2" ht="15">
      <c r="A71" s="128" t="s">
        <v>3682</v>
      </c>
      <c r="B71" s="3"/>
    </row>
    <row r="72" spans="1:2" ht="15">
      <c r="A72" s="129" t="s">
        <v>3675</v>
      </c>
      <c r="B72" s="3">
        <v>1</v>
      </c>
    </row>
    <row r="73" spans="1:2" ht="15">
      <c r="A73" s="128" t="s">
        <v>3683</v>
      </c>
      <c r="B73" s="3"/>
    </row>
    <row r="74" spans="1:2" ht="15">
      <c r="A74" s="129" t="s">
        <v>3664</v>
      </c>
      <c r="B74" s="3">
        <v>1</v>
      </c>
    </row>
    <row r="75" spans="1:2" ht="15">
      <c r="A75" s="129" t="s">
        <v>3677</v>
      </c>
      <c r="B75" s="3">
        <v>2</v>
      </c>
    </row>
    <row r="76" spans="1:2" ht="15">
      <c r="A76" s="129" t="s">
        <v>3670</v>
      </c>
      <c r="B76" s="3">
        <v>2</v>
      </c>
    </row>
    <row r="77" spans="1:2" ht="15">
      <c r="A77" s="128" t="s">
        <v>3684</v>
      </c>
      <c r="B77" s="3"/>
    </row>
    <row r="78" spans="1:2" ht="15">
      <c r="A78" s="129" t="s">
        <v>3685</v>
      </c>
      <c r="B78" s="3">
        <v>1</v>
      </c>
    </row>
    <row r="79" spans="1:2" ht="15">
      <c r="A79" s="129" t="s">
        <v>3681</v>
      </c>
      <c r="B79" s="3">
        <v>2</v>
      </c>
    </row>
    <row r="80" spans="1:2" ht="15">
      <c r="A80" s="128" t="s">
        <v>3686</v>
      </c>
      <c r="B80" s="3"/>
    </row>
    <row r="81" spans="1:2" ht="15">
      <c r="A81" s="129" t="s">
        <v>3664</v>
      </c>
      <c r="B81" s="3">
        <v>1</v>
      </c>
    </row>
    <row r="82" spans="1:2" ht="15">
      <c r="A82" s="129" t="s">
        <v>3677</v>
      </c>
      <c r="B82" s="3">
        <v>1</v>
      </c>
    </row>
    <row r="83" spans="1:2" ht="15">
      <c r="A83" s="129" t="s">
        <v>3678</v>
      </c>
      <c r="B83" s="3">
        <v>2</v>
      </c>
    </row>
    <row r="84" spans="1:2" ht="15">
      <c r="A84" s="129" t="s">
        <v>3668</v>
      </c>
      <c r="B84" s="3">
        <v>1</v>
      </c>
    </row>
    <row r="85" spans="1:2" ht="15">
      <c r="A85" s="129" t="s">
        <v>3675</v>
      </c>
      <c r="B85" s="3">
        <v>1</v>
      </c>
    </row>
    <row r="86" spans="1:2" ht="15">
      <c r="A86" s="129" t="s">
        <v>3662</v>
      </c>
      <c r="B86" s="3">
        <v>1</v>
      </c>
    </row>
    <row r="87" spans="1:2" ht="15">
      <c r="A87" s="129" t="s">
        <v>3670</v>
      </c>
      <c r="B87" s="3">
        <v>1</v>
      </c>
    </row>
    <row r="88" spans="1:2" ht="15">
      <c r="A88" s="128" t="s">
        <v>3687</v>
      </c>
      <c r="B88" s="3"/>
    </row>
    <row r="89" spans="1:2" ht="15">
      <c r="A89" s="129" t="s">
        <v>3685</v>
      </c>
      <c r="B89" s="3">
        <v>2</v>
      </c>
    </row>
    <row r="90" spans="1:2" ht="15">
      <c r="A90" s="129" t="s">
        <v>3673</v>
      </c>
      <c r="B90" s="3">
        <v>2</v>
      </c>
    </row>
    <row r="91" spans="1:2" ht="15">
      <c r="A91" s="128" t="s">
        <v>3688</v>
      </c>
      <c r="B91" s="3"/>
    </row>
    <row r="92" spans="1:2" ht="15">
      <c r="A92" s="129" t="s">
        <v>3669</v>
      </c>
      <c r="B92" s="3">
        <v>1</v>
      </c>
    </row>
    <row r="93" spans="1:2" ht="15">
      <c r="A93" s="128" t="s">
        <v>3689</v>
      </c>
      <c r="B93" s="3"/>
    </row>
    <row r="94" spans="1:2" ht="15">
      <c r="A94" s="129" t="s">
        <v>3690</v>
      </c>
      <c r="B94" s="3">
        <v>1</v>
      </c>
    </row>
    <row r="95" spans="1:2" ht="15">
      <c r="A95" s="129" t="s">
        <v>3681</v>
      </c>
      <c r="B95" s="3">
        <v>1</v>
      </c>
    </row>
    <row r="96" spans="1:2" ht="15">
      <c r="A96" s="128" t="s">
        <v>3691</v>
      </c>
      <c r="B96" s="3"/>
    </row>
    <row r="97" spans="1:2" ht="15">
      <c r="A97" s="129" t="s">
        <v>3659</v>
      </c>
      <c r="B97" s="3">
        <v>1</v>
      </c>
    </row>
    <row r="98" spans="1:2" ht="15">
      <c r="A98" s="129" t="s">
        <v>3673</v>
      </c>
      <c r="B98" s="3">
        <v>2</v>
      </c>
    </row>
    <row r="99" spans="1:2" ht="15">
      <c r="A99" s="129" t="s">
        <v>3677</v>
      </c>
      <c r="B99" s="3">
        <v>1</v>
      </c>
    </row>
    <row r="100" spans="1:2" ht="15">
      <c r="A100" s="128" t="s">
        <v>3692</v>
      </c>
      <c r="B100" s="3"/>
    </row>
    <row r="101" spans="1:2" ht="15">
      <c r="A101" s="129" t="s">
        <v>3681</v>
      </c>
      <c r="B101" s="3">
        <v>1</v>
      </c>
    </row>
    <row r="102" spans="1:2" ht="15">
      <c r="A102" s="129" t="s">
        <v>3664</v>
      </c>
      <c r="B102" s="3">
        <v>1</v>
      </c>
    </row>
    <row r="103" spans="1:2" ht="15">
      <c r="A103" s="129" t="s">
        <v>3662</v>
      </c>
      <c r="B103" s="3">
        <v>1</v>
      </c>
    </row>
    <row r="104" spans="1:2" ht="15">
      <c r="A104" s="128" t="s">
        <v>3693</v>
      </c>
      <c r="B104" s="3"/>
    </row>
    <row r="105" spans="1:2" ht="15">
      <c r="A105" s="129" t="s">
        <v>3659</v>
      </c>
      <c r="B105" s="3">
        <v>1</v>
      </c>
    </row>
    <row r="106" spans="1:2" ht="15">
      <c r="A106" s="129" t="s">
        <v>3677</v>
      </c>
      <c r="B106" s="3">
        <v>1</v>
      </c>
    </row>
    <row r="107" spans="1:2" ht="15">
      <c r="A107" s="129" t="s">
        <v>3668</v>
      </c>
      <c r="B107" s="3">
        <v>1</v>
      </c>
    </row>
    <row r="108" spans="1:2" ht="15">
      <c r="A108" s="128" t="s">
        <v>3694</v>
      </c>
      <c r="B108" s="3"/>
    </row>
    <row r="109" spans="1:2" ht="15">
      <c r="A109" s="129" t="s">
        <v>3669</v>
      </c>
      <c r="B109" s="3">
        <v>1</v>
      </c>
    </row>
    <row r="110" spans="1:2" ht="15">
      <c r="A110" s="128" t="s">
        <v>3695</v>
      </c>
      <c r="B110" s="3"/>
    </row>
    <row r="111" spans="1:2" ht="15">
      <c r="A111" s="129" t="s">
        <v>3668</v>
      </c>
      <c r="B111" s="3">
        <v>1</v>
      </c>
    </row>
    <row r="112" spans="1:2" ht="15">
      <c r="A112" s="128" t="s">
        <v>3696</v>
      </c>
      <c r="B112" s="3"/>
    </row>
    <row r="113" spans="1:2" ht="15">
      <c r="A113" s="129" t="s">
        <v>3675</v>
      </c>
      <c r="B113" s="3">
        <v>1</v>
      </c>
    </row>
    <row r="114" spans="1:2" ht="15">
      <c r="A114" s="128" t="s">
        <v>3697</v>
      </c>
      <c r="B114" s="3"/>
    </row>
    <row r="115" spans="1:2" ht="15">
      <c r="A115" s="129" t="s">
        <v>3664</v>
      </c>
      <c r="B115" s="3">
        <v>1</v>
      </c>
    </row>
    <row r="116" spans="1:2" ht="15">
      <c r="A116" s="129" t="s">
        <v>3677</v>
      </c>
      <c r="B116" s="3">
        <v>1</v>
      </c>
    </row>
    <row r="117" spans="1:2" ht="15">
      <c r="A117" s="128" t="s">
        <v>3698</v>
      </c>
      <c r="B117" s="3"/>
    </row>
    <row r="118" spans="1:2" ht="15">
      <c r="A118" s="129" t="s">
        <v>3681</v>
      </c>
      <c r="B118" s="3">
        <v>1</v>
      </c>
    </row>
    <row r="119" spans="1:2" ht="15">
      <c r="A119" s="129" t="s">
        <v>3677</v>
      </c>
      <c r="B119" s="3">
        <v>1</v>
      </c>
    </row>
    <row r="120" spans="1:2" ht="15">
      <c r="A120" s="127" t="s">
        <v>3699</v>
      </c>
      <c r="B120" s="3"/>
    </row>
    <row r="121" spans="1:2" ht="15">
      <c r="A121" s="128" t="s">
        <v>3700</v>
      </c>
      <c r="B121" s="3"/>
    </row>
    <row r="122" spans="1:2" ht="15">
      <c r="A122" s="129" t="s">
        <v>3664</v>
      </c>
      <c r="B122" s="3">
        <v>1</v>
      </c>
    </row>
    <row r="123" spans="1:2" ht="15">
      <c r="A123" s="128" t="s">
        <v>3701</v>
      </c>
      <c r="B123" s="3"/>
    </row>
    <row r="124" spans="1:2" ht="15">
      <c r="A124" s="129" t="s">
        <v>3702</v>
      </c>
      <c r="B124" s="3">
        <v>1</v>
      </c>
    </row>
    <row r="125" spans="1:2" ht="15">
      <c r="A125" s="128" t="s">
        <v>3703</v>
      </c>
      <c r="B125" s="3"/>
    </row>
    <row r="126" spans="1:2" ht="15">
      <c r="A126" s="129" t="s">
        <v>3677</v>
      </c>
      <c r="B126" s="3">
        <v>4</v>
      </c>
    </row>
    <row r="127" spans="1:2" ht="15">
      <c r="A127" s="128" t="s">
        <v>3704</v>
      </c>
      <c r="B127" s="3"/>
    </row>
    <row r="128" spans="1:2" ht="15">
      <c r="A128" s="129" t="s">
        <v>3677</v>
      </c>
      <c r="B128" s="3">
        <v>2</v>
      </c>
    </row>
    <row r="129" spans="1:2" ht="15">
      <c r="A129" s="128" t="s">
        <v>3705</v>
      </c>
      <c r="B129" s="3"/>
    </row>
    <row r="130" spans="1:2" ht="15">
      <c r="A130" s="129" t="s">
        <v>3659</v>
      </c>
      <c r="B130" s="3">
        <v>2</v>
      </c>
    </row>
    <row r="131" spans="1:2" ht="15">
      <c r="A131" s="129" t="s">
        <v>3667</v>
      </c>
      <c r="B131" s="3">
        <v>2</v>
      </c>
    </row>
    <row r="132" spans="1:2" ht="15">
      <c r="A132" s="129" t="s">
        <v>3664</v>
      </c>
      <c r="B132" s="3">
        <v>1</v>
      </c>
    </row>
    <row r="133" spans="1:2" ht="15">
      <c r="A133" s="128" t="s">
        <v>3706</v>
      </c>
      <c r="B133" s="3"/>
    </row>
    <row r="134" spans="1:2" ht="15">
      <c r="A134" s="129" t="s">
        <v>3677</v>
      </c>
      <c r="B134" s="3">
        <v>1</v>
      </c>
    </row>
    <row r="135" spans="1:2" ht="15">
      <c r="A135" s="129" t="s">
        <v>3662</v>
      </c>
      <c r="B135" s="3">
        <v>1</v>
      </c>
    </row>
    <row r="136" spans="1:2" ht="15">
      <c r="A136" s="128" t="s">
        <v>3707</v>
      </c>
      <c r="B136" s="3"/>
    </row>
    <row r="137" spans="1:2" ht="15">
      <c r="A137" s="129" t="s">
        <v>3664</v>
      </c>
      <c r="B137" s="3">
        <v>1</v>
      </c>
    </row>
    <row r="138" spans="1:2" ht="15">
      <c r="A138" s="129" t="s">
        <v>3668</v>
      </c>
      <c r="B138" s="3">
        <v>1</v>
      </c>
    </row>
    <row r="139" spans="1:2" ht="15">
      <c r="A139" s="128" t="s">
        <v>3708</v>
      </c>
      <c r="B139" s="3"/>
    </row>
    <row r="140" spans="1:2" ht="15">
      <c r="A140" s="129" t="s">
        <v>3669</v>
      </c>
      <c r="B140" s="3">
        <v>1</v>
      </c>
    </row>
    <row r="141" spans="1:2" ht="15">
      <c r="A141" s="128" t="s">
        <v>3709</v>
      </c>
      <c r="B141" s="3"/>
    </row>
    <row r="142" spans="1:2" ht="15">
      <c r="A142" s="129" t="s">
        <v>3668</v>
      </c>
      <c r="B142" s="3">
        <v>2</v>
      </c>
    </row>
    <row r="143" spans="1:2" ht="15">
      <c r="A143" s="128" t="s">
        <v>3710</v>
      </c>
      <c r="B143" s="3"/>
    </row>
    <row r="144" spans="1:2" ht="15">
      <c r="A144" s="129" t="s">
        <v>3711</v>
      </c>
      <c r="B144" s="3">
        <v>1</v>
      </c>
    </row>
    <row r="145" spans="1:2" ht="15">
      <c r="A145" s="129" t="s">
        <v>3673</v>
      </c>
      <c r="B145" s="3">
        <v>1</v>
      </c>
    </row>
    <row r="146" spans="1:2" ht="15">
      <c r="A146" s="129" t="s">
        <v>3664</v>
      </c>
      <c r="B146" s="3">
        <v>1</v>
      </c>
    </row>
    <row r="147" spans="1:2" ht="15">
      <c r="A147" s="129" t="s">
        <v>3678</v>
      </c>
      <c r="B147" s="3">
        <v>1</v>
      </c>
    </row>
    <row r="148" spans="1:2" ht="15">
      <c r="A148" s="129" t="s">
        <v>3668</v>
      </c>
      <c r="B148" s="3">
        <v>2</v>
      </c>
    </row>
    <row r="149" spans="1:2" ht="15">
      <c r="A149" s="129" t="s">
        <v>3675</v>
      </c>
      <c r="B149" s="3">
        <v>2</v>
      </c>
    </row>
    <row r="150" spans="1:2" ht="15">
      <c r="A150" s="129" t="s">
        <v>3662</v>
      </c>
      <c r="B150" s="3">
        <v>1</v>
      </c>
    </row>
    <row r="151" spans="1:2" ht="15">
      <c r="A151" s="128" t="s">
        <v>3712</v>
      </c>
      <c r="B151" s="3"/>
    </row>
    <row r="152" spans="1:2" ht="15">
      <c r="A152" s="129" t="s">
        <v>3713</v>
      </c>
      <c r="B152" s="3">
        <v>1</v>
      </c>
    </row>
    <row r="153" spans="1:2" ht="15">
      <c r="A153" s="129" t="s">
        <v>3673</v>
      </c>
      <c r="B153" s="3">
        <v>1</v>
      </c>
    </row>
    <row r="154" spans="1:2" ht="15">
      <c r="A154" s="129" t="s">
        <v>3664</v>
      </c>
      <c r="B154" s="3">
        <v>1</v>
      </c>
    </row>
    <row r="155" spans="1:2" ht="15">
      <c r="A155" s="128" t="s">
        <v>3714</v>
      </c>
      <c r="B155" s="3"/>
    </row>
    <row r="156" spans="1:2" ht="15">
      <c r="A156" s="129" t="s">
        <v>3677</v>
      </c>
      <c r="B156" s="3">
        <v>1</v>
      </c>
    </row>
    <row r="157" spans="1:2" ht="15">
      <c r="A157" s="129" t="s">
        <v>3668</v>
      </c>
      <c r="B157" s="3">
        <v>1</v>
      </c>
    </row>
    <row r="158" spans="1:2" ht="15">
      <c r="A158" s="128" t="s">
        <v>3715</v>
      </c>
      <c r="B158" s="3"/>
    </row>
    <row r="159" spans="1:2" ht="15">
      <c r="A159" s="129" t="s">
        <v>3675</v>
      </c>
      <c r="B159" s="3">
        <v>1</v>
      </c>
    </row>
    <row r="160" spans="1:2" ht="15">
      <c r="A160" s="129" t="s">
        <v>3662</v>
      </c>
      <c r="B160" s="3">
        <v>1</v>
      </c>
    </row>
    <row r="161" spans="1:2" ht="15">
      <c r="A161" s="128" t="s">
        <v>3716</v>
      </c>
      <c r="B161" s="3"/>
    </row>
    <row r="162" spans="1:2" ht="15">
      <c r="A162" s="129" t="s">
        <v>3690</v>
      </c>
      <c r="B162" s="3">
        <v>1</v>
      </c>
    </row>
    <row r="163" spans="1:2" ht="15">
      <c r="A163" s="129" t="s">
        <v>3673</v>
      </c>
      <c r="B163" s="3">
        <v>2</v>
      </c>
    </row>
    <row r="164" spans="1:2" ht="15">
      <c r="A164" s="128" t="s">
        <v>3717</v>
      </c>
      <c r="B164" s="3"/>
    </row>
    <row r="165" spans="1:2" ht="15">
      <c r="A165" s="129" t="s">
        <v>3718</v>
      </c>
      <c r="B165" s="3">
        <v>1</v>
      </c>
    </row>
    <row r="166" spans="1:2" ht="15">
      <c r="A166" s="129" t="s">
        <v>3690</v>
      </c>
      <c r="B166" s="3">
        <v>1</v>
      </c>
    </row>
    <row r="167" spans="1:2" ht="15">
      <c r="A167" s="129" t="s">
        <v>3677</v>
      </c>
      <c r="B167" s="3">
        <v>1</v>
      </c>
    </row>
    <row r="168" spans="1:2" ht="15">
      <c r="A168" s="129" t="s">
        <v>3678</v>
      </c>
      <c r="B168" s="3">
        <v>1</v>
      </c>
    </row>
    <row r="169" spans="1:2" ht="15">
      <c r="A169" s="128" t="s">
        <v>3719</v>
      </c>
      <c r="B169" s="3"/>
    </row>
    <row r="170" spans="1:2" ht="15">
      <c r="A170" s="129" t="s">
        <v>3690</v>
      </c>
      <c r="B170" s="3">
        <v>1</v>
      </c>
    </row>
    <row r="171" spans="1:2" ht="15">
      <c r="A171" s="129" t="s">
        <v>3669</v>
      </c>
      <c r="B171" s="3">
        <v>2</v>
      </c>
    </row>
    <row r="172" spans="1:2" ht="15">
      <c r="A172" s="128" t="s">
        <v>3720</v>
      </c>
      <c r="B172" s="3"/>
    </row>
    <row r="173" spans="1:2" ht="15">
      <c r="A173" s="129" t="s">
        <v>3667</v>
      </c>
      <c r="B173" s="3">
        <v>1</v>
      </c>
    </row>
    <row r="174" spans="1:2" ht="15">
      <c r="A174" s="129" t="s">
        <v>3673</v>
      </c>
      <c r="B174" s="3">
        <v>3</v>
      </c>
    </row>
    <row r="175" spans="1:2" ht="15">
      <c r="A175" s="129" t="s">
        <v>3664</v>
      </c>
      <c r="B175" s="3">
        <v>1</v>
      </c>
    </row>
    <row r="176" spans="1:2" ht="15">
      <c r="A176" s="128" t="s">
        <v>3721</v>
      </c>
      <c r="B176" s="3"/>
    </row>
    <row r="177" spans="1:2" ht="15">
      <c r="A177" s="129" t="s">
        <v>3677</v>
      </c>
      <c r="B177" s="3">
        <v>1</v>
      </c>
    </row>
    <row r="178" spans="1:2" ht="15">
      <c r="A178" s="128" t="s">
        <v>3722</v>
      </c>
      <c r="B178" s="3"/>
    </row>
    <row r="179" spans="1:2" ht="15">
      <c r="A179" s="129" t="s">
        <v>3677</v>
      </c>
      <c r="B179" s="3">
        <v>1</v>
      </c>
    </row>
    <row r="180" spans="1:2" ht="15">
      <c r="A180" s="129" t="s">
        <v>3668</v>
      </c>
      <c r="B180" s="3">
        <v>1</v>
      </c>
    </row>
    <row r="181" spans="1:2" ht="15">
      <c r="A181" s="129" t="s">
        <v>3675</v>
      </c>
      <c r="B181" s="3">
        <v>1</v>
      </c>
    </row>
    <row r="182" spans="1:2" ht="15">
      <c r="A182" s="128" t="s">
        <v>3723</v>
      </c>
      <c r="B182" s="3"/>
    </row>
    <row r="183" spans="1:2" ht="15">
      <c r="A183" s="129" t="s">
        <v>3664</v>
      </c>
      <c r="B183" s="3">
        <v>1</v>
      </c>
    </row>
    <row r="184" spans="1:2" ht="15">
      <c r="A184" s="129" t="s">
        <v>3675</v>
      </c>
      <c r="B184" s="3">
        <v>1</v>
      </c>
    </row>
    <row r="185" spans="1:2" ht="15">
      <c r="A185" s="128" t="s">
        <v>3724</v>
      </c>
      <c r="B185" s="3"/>
    </row>
    <row r="186" spans="1:2" ht="15">
      <c r="A186" s="129" t="s">
        <v>3680</v>
      </c>
      <c r="B186" s="3">
        <v>1</v>
      </c>
    </row>
    <row r="187" spans="1:2" ht="15">
      <c r="A187" s="127" t="s">
        <v>3725</v>
      </c>
      <c r="B187" s="3"/>
    </row>
    <row r="188" spans="1:2" ht="15">
      <c r="A188" s="128" t="s">
        <v>3726</v>
      </c>
      <c r="B188" s="3"/>
    </row>
    <row r="189" spans="1:2" ht="15">
      <c r="A189" s="129" t="s">
        <v>3668</v>
      </c>
      <c r="B189" s="3">
        <v>1</v>
      </c>
    </row>
    <row r="190" spans="1:2" ht="15">
      <c r="A190" s="128" t="s">
        <v>3727</v>
      </c>
      <c r="B190" s="3"/>
    </row>
    <row r="191" spans="1:2" ht="15">
      <c r="A191" s="129" t="s">
        <v>3677</v>
      </c>
      <c r="B191" s="3">
        <v>1</v>
      </c>
    </row>
    <row r="192" spans="1:2" ht="15">
      <c r="A192" s="129" t="s">
        <v>3670</v>
      </c>
      <c r="B192" s="3">
        <v>1</v>
      </c>
    </row>
    <row r="193" spans="1:2" ht="15">
      <c r="A193" s="129" t="s">
        <v>3728</v>
      </c>
      <c r="B193" s="3">
        <v>2</v>
      </c>
    </row>
    <row r="194" spans="1:2" ht="15">
      <c r="A194" s="128" t="s">
        <v>3729</v>
      </c>
      <c r="B194" s="3"/>
    </row>
    <row r="195" spans="1:2" ht="15">
      <c r="A195" s="129" t="s">
        <v>3730</v>
      </c>
      <c r="B195" s="3">
        <v>1</v>
      </c>
    </row>
    <row r="196" spans="1:2" ht="15">
      <c r="A196" s="129" t="s">
        <v>3673</v>
      </c>
      <c r="B196" s="3">
        <v>1</v>
      </c>
    </row>
    <row r="197" spans="1:2" ht="15">
      <c r="A197" s="129" t="s">
        <v>3668</v>
      </c>
      <c r="B197" s="3">
        <v>1</v>
      </c>
    </row>
    <row r="198" spans="1:2" ht="15">
      <c r="A198" s="129" t="s">
        <v>3662</v>
      </c>
      <c r="B198" s="3">
        <v>1</v>
      </c>
    </row>
    <row r="199" spans="1:2" ht="15">
      <c r="A199" s="129" t="s">
        <v>3669</v>
      </c>
      <c r="B199" s="3">
        <v>1</v>
      </c>
    </row>
    <row r="200" spans="1:2" ht="15">
      <c r="A200" s="128" t="s">
        <v>3731</v>
      </c>
      <c r="B200" s="3"/>
    </row>
    <row r="201" spans="1:2" ht="15">
      <c r="A201" s="129" t="s">
        <v>3669</v>
      </c>
      <c r="B201" s="3">
        <v>1</v>
      </c>
    </row>
    <row r="202" spans="1:2" ht="15">
      <c r="A202" s="128" t="s">
        <v>3732</v>
      </c>
      <c r="B202" s="3"/>
    </row>
    <row r="203" spans="1:2" ht="15">
      <c r="A203" s="129" t="s">
        <v>3664</v>
      </c>
      <c r="B203" s="3">
        <v>1</v>
      </c>
    </row>
    <row r="204" spans="1:2" ht="15">
      <c r="A204" s="129" t="s">
        <v>3677</v>
      </c>
      <c r="B204" s="3">
        <v>1</v>
      </c>
    </row>
    <row r="205" spans="1:2" ht="15">
      <c r="A205" s="128" t="s">
        <v>3733</v>
      </c>
      <c r="B205" s="3"/>
    </row>
    <row r="206" spans="1:2" ht="15">
      <c r="A206" s="129" t="s">
        <v>3659</v>
      </c>
      <c r="B206" s="3">
        <v>1</v>
      </c>
    </row>
    <row r="207" spans="1:2" ht="15">
      <c r="A207" s="129" t="s">
        <v>3734</v>
      </c>
      <c r="B207" s="3">
        <v>3</v>
      </c>
    </row>
    <row r="208" spans="1:2" ht="15">
      <c r="A208" s="129" t="s">
        <v>3735</v>
      </c>
      <c r="B208" s="3">
        <v>3</v>
      </c>
    </row>
    <row r="209" spans="1:2" ht="15">
      <c r="A209" s="129" t="s">
        <v>3702</v>
      </c>
      <c r="B209" s="3">
        <v>1</v>
      </c>
    </row>
    <row r="210" spans="1:2" ht="15">
      <c r="A210" s="129" t="s">
        <v>3681</v>
      </c>
      <c r="B210" s="3">
        <v>5</v>
      </c>
    </row>
    <row r="211" spans="1:2" ht="15">
      <c r="A211" s="129" t="s">
        <v>3673</v>
      </c>
      <c r="B211" s="3">
        <v>7</v>
      </c>
    </row>
    <row r="212" spans="1:2" ht="15">
      <c r="A212" s="129" t="s">
        <v>3664</v>
      </c>
      <c r="B212" s="3">
        <v>3</v>
      </c>
    </row>
    <row r="213" spans="1:2" ht="15">
      <c r="A213" s="129" t="s">
        <v>3678</v>
      </c>
      <c r="B213" s="3">
        <v>2</v>
      </c>
    </row>
    <row r="214" spans="1:2" ht="15">
      <c r="A214" s="129" t="s">
        <v>3675</v>
      </c>
      <c r="B214" s="3">
        <v>2</v>
      </c>
    </row>
    <row r="215" spans="1:2" ht="15">
      <c r="A215" s="128" t="s">
        <v>3736</v>
      </c>
      <c r="B215" s="3"/>
    </row>
    <row r="216" spans="1:2" ht="15">
      <c r="A216" s="129" t="s">
        <v>3680</v>
      </c>
      <c r="B216" s="3">
        <v>1</v>
      </c>
    </row>
    <row r="217" spans="1:2" ht="15">
      <c r="A217" s="129" t="s">
        <v>3730</v>
      </c>
      <c r="B217" s="3">
        <v>1</v>
      </c>
    </row>
    <row r="218" spans="1:2" ht="15">
      <c r="A218" s="129" t="s">
        <v>3673</v>
      </c>
      <c r="B218" s="3">
        <v>1</v>
      </c>
    </row>
    <row r="219" spans="1:2" ht="15">
      <c r="A219" s="129" t="s">
        <v>3668</v>
      </c>
      <c r="B219" s="3">
        <v>1</v>
      </c>
    </row>
    <row r="220" spans="1:2" ht="15">
      <c r="A220" s="129" t="s">
        <v>3675</v>
      </c>
      <c r="B220" s="3">
        <v>1</v>
      </c>
    </row>
    <row r="221" spans="1:2" ht="15">
      <c r="A221" s="129" t="s">
        <v>3662</v>
      </c>
      <c r="B221" s="3">
        <v>4</v>
      </c>
    </row>
    <row r="222" spans="1:2" ht="15">
      <c r="A222" s="129" t="s">
        <v>3670</v>
      </c>
      <c r="B222" s="3">
        <v>1</v>
      </c>
    </row>
    <row r="223" spans="1:2" ht="15">
      <c r="A223" s="128" t="s">
        <v>3737</v>
      </c>
      <c r="B223" s="3"/>
    </row>
    <row r="224" spans="1:2" ht="15">
      <c r="A224" s="129" t="s">
        <v>3685</v>
      </c>
      <c r="B224" s="3">
        <v>1</v>
      </c>
    </row>
    <row r="225" spans="1:2" ht="15">
      <c r="A225" s="129" t="s">
        <v>3673</v>
      </c>
      <c r="B225" s="3">
        <v>1</v>
      </c>
    </row>
    <row r="226" spans="1:2" ht="15">
      <c r="A226" s="129" t="s">
        <v>3664</v>
      </c>
      <c r="B226" s="3">
        <v>1</v>
      </c>
    </row>
    <row r="227" spans="1:2" ht="15">
      <c r="A227" s="129" t="s">
        <v>3677</v>
      </c>
      <c r="B227" s="3">
        <v>1</v>
      </c>
    </row>
    <row r="228" spans="1:2" ht="15">
      <c r="A228" s="129" t="s">
        <v>3668</v>
      </c>
      <c r="B228" s="3">
        <v>2</v>
      </c>
    </row>
    <row r="229" spans="1:2" ht="15">
      <c r="A229" s="128" t="s">
        <v>3738</v>
      </c>
      <c r="B229" s="3"/>
    </row>
    <row r="230" spans="1:2" ht="15">
      <c r="A230" s="129" t="s">
        <v>3668</v>
      </c>
      <c r="B230" s="3">
        <v>1</v>
      </c>
    </row>
    <row r="231" spans="1:2" ht="15">
      <c r="A231" s="128" t="s">
        <v>3739</v>
      </c>
      <c r="B231" s="3"/>
    </row>
    <row r="232" spans="1:2" ht="15">
      <c r="A232" s="129" t="s">
        <v>3680</v>
      </c>
      <c r="B232" s="3">
        <v>1</v>
      </c>
    </row>
    <row r="233" spans="1:2" ht="15">
      <c r="A233" s="129" t="s">
        <v>3702</v>
      </c>
      <c r="B233" s="3">
        <v>1</v>
      </c>
    </row>
    <row r="234" spans="1:2" ht="15">
      <c r="A234" s="129" t="s">
        <v>3673</v>
      </c>
      <c r="B234" s="3">
        <v>1</v>
      </c>
    </row>
    <row r="235" spans="1:2" ht="15">
      <c r="A235" s="129" t="s">
        <v>3677</v>
      </c>
      <c r="B235" s="3">
        <v>1</v>
      </c>
    </row>
    <row r="236" spans="1:2" ht="15">
      <c r="A236" s="128" t="s">
        <v>3740</v>
      </c>
      <c r="B236" s="3"/>
    </row>
    <row r="237" spans="1:2" ht="15">
      <c r="A237" s="129" t="s">
        <v>3673</v>
      </c>
      <c r="B237" s="3">
        <v>1</v>
      </c>
    </row>
    <row r="238" spans="1:2" ht="15">
      <c r="A238" s="128" t="s">
        <v>3741</v>
      </c>
      <c r="B238" s="3"/>
    </row>
    <row r="239" spans="1:2" ht="15">
      <c r="A239" s="129" t="s">
        <v>3734</v>
      </c>
      <c r="B239" s="3">
        <v>1</v>
      </c>
    </row>
    <row r="240" spans="1:2" ht="15">
      <c r="A240" s="129" t="s">
        <v>3677</v>
      </c>
      <c r="B240" s="3">
        <v>2</v>
      </c>
    </row>
    <row r="241" spans="1:2" ht="15">
      <c r="A241" s="129" t="s">
        <v>3675</v>
      </c>
      <c r="B241" s="3">
        <v>1</v>
      </c>
    </row>
    <row r="242" spans="1:2" ht="15">
      <c r="A242" s="129" t="s">
        <v>3669</v>
      </c>
      <c r="B242" s="3">
        <v>1</v>
      </c>
    </row>
    <row r="243" spans="1:2" ht="15">
      <c r="A243" s="128" t="s">
        <v>3742</v>
      </c>
      <c r="B243" s="3"/>
    </row>
    <row r="244" spans="1:2" ht="15">
      <c r="A244" s="129" t="s">
        <v>3743</v>
      </c>
      <c r="B244" s="3">
        <v>1</v>
      </c>
    </row>
    <row r="245" spans="1:2" ht="15">
      <c r="A245" s="129" t="s">
        <v>3681</v>
      </c>
      <c r="B245" s="3">
        <v>1</v>
      </c>
    </row>
    <row r="246" spans="1:2" ht="15">
      <c r="A246" s="129" t="s">
        <v>3677</v>
      </c>
      <c r="B246" s="3">
        <v>1</v>
      </c>
    </row>
    <row r="247" spans="1:2" ht="15">
      <c r="A247" s="128" t="s">
        <v>3744</v>
      </c>
      <c r="B247" s="3"/>
    </row>
    <row r="248" spans="1:2" ht="15">
      <c r="A248" s="129" t="s">
        <v>3713</v>
      </c>
      <c r="B248" s="3">
        <v>1</v>
      </c>
    </row>
    <row r="249" spans="1:2" ht="15">
      <c r="A249" s="128" t="s">
        <v>3745</v>
      </c>
      <c r="B249" s="3"/>
    </row>
    <row r="250" spans="1:2" ht="15">
      <c r="A250" s="129" t="s">
        <v>3668</v>
      </c>
      <c r="B250" s="3">
        <v>1</v>
      </c>
    </row>
    <row r="251" spans="1:2" ht="15">
      <c r="A251" s="129" t="s">
        <v>3669</v>
      </c>
      <c r="B251" s="3">
        <v>1</v>
      </c>
    </row>
    <row r="252" spans="1:2" ht="15">
      <c r="A252" s="129" t="s">
        <v>3670</v>
      </c>
      <c r="B252" s="3">
        <v>1</v>
      </c>
    </row>
    <row r="253" spans="1:2" ht="15">
      <c r="A253" s="128" t="s">
        <v>3746</v>
      </c>
      <c r="B253" s="3"/>
    </row>
    <row r="254" spans="1:2" ht="15">
      <c r="A254" s="129" t="s">
        <v>3690</v>
      </c>
      <c r="B254" s="3">
        <v>1</v>
      </c>
    </row>
    <row r="255" spans="1:2" ht="15">
      <c r="A255" s="129" t="s">
        <v>3681</v>
      </c>
      <c r="B255" s="3">
        <v>1</v>
      </c>
    </row>
    <row r="256" spans="1:2" ht="15">
      <c r="A256" s="129" t="s">
        <v>3664</v>
      </c>
      <c r="B256" s="3">
        <v>1</v>
      </c>
    </row>
    <row r="257" spans="1:2" ht="15">
      <c r="A257" s="129" t="s">
        <v>3668</v>
      </c>
      <c r="B257" s="3">
        <v>1</v>
      </c>
    </row>
    <row r="258" spans="1:2" ht="15">
      <c r="A258" s="129" t="s">
        <v>3728</v>
      </c>
      <c r="B258" s="3">
        <v>2</v>
      </c>
    </row>
    <row r="259" spans="1:2" ht="15">
      <c r="A259" s="126" t="s">
        <v>3655</v>
      </c>
      <c r="B259" s="3">
        <v>223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1345</v>
      </c>
      <c r="AE2" s="13" t="s">
        <v>1346</v>
      </c>
      <c r="AF2" s="13" t="s">
        <v>1347</v>
      </c>
      <c r="AG2" s="13" t="s">
        <v>1348</v>
      </c>
      <c r="AH2" s="13" t="s">
        <v>1349</v>
      </c>
      <c r="AI2" s="13" t="s">
        <v>1350</v>
      </c>
      <c r="AJ2" s="13" t="s">
        <v>1351</v>
      </c>
      <c r="AK2" s="13" t="s">
        <v>1352</v>
      </c>
      <c r="AL2" s="13" t="s">
        <v>1353</v>
      </c>
      <c r="AM2" s="13" t="s">
        <v>1354</v>
      </c>
      <c r="AN2" s="13" t="s">
        <v>1355</v>
      </c>
      <c r="AO2" s="13" t="s">
        <v>1356</v>
      </c>
      <c r="AP2" s="13" t="s">
        <v>1357</v>
      </c>
      <c r="AQ2" s="13" t="s">
        <v>1358</v>
      </c>
      <c r="AR2" s="13" t="s">
        <v>1359</v>
      </c>
      <c r="AS2" s="13" t="s">
        <v>192</v>
      </c>
      <c r="AT2" s="13" t="s">
        <v>1360</v>
      </c>
      <c r="AU2" s="13" t="s">
        <v>1361</v>
      </c>
      <c r="AV2" s="13" t="s">
        <v>1362</v>
      </c>
      <c r="AW2" s="13" t="s">
        <v>1363</v>
      </c>
      <c r="AX2" s="13" t="s">
        <v>1364</v>
      </c>
      <c r="AY2" s="13" t="s">
        <v>1365</v>
      </c>
      <c r="AZ2" s="13" t="s">
        <v>2775</v>
      </c>
      <c r="BA2" s="120" t="s">
        <v>3078</v>
      </c>
      <c r="BB2" s="120" t="s">
        <v>3090</v>
      </c>
      <c r="BC2" s="120" t="s">
        <v>3092</v>
      </c>
      <c r="BD2" s="120" t="s">
        <v>3100</v>
      </c>
      <c r="BE2" s="120" t="s">
        <v>3102</v>
      </c>
      <c r="BF2" s="120" t="s">
        <v>3106</v>
      </c>
      <c r="BG2" s="120" t="s">
        <v>3107</v>
      </c>
      <c r="BH2" s="120" t="s">
        <v>3183</v>
      </c>
      <c r="BI2" s="120" t="s">
        <v>3197</v>
      </c>
      <c r="BJ2" s="120" t="s">
        <v>3275</v>
      </c>
      <c r="BK2" s="120" t="s">
        <v>3640</v>
      </c>
      <c r="BL2" s="120" t="s">
        <v>3641</v>
      </c>
      <c r="BM2" s="120" t="s">
        <v>3642</v>
      </c>
      <c r="BN2" s="120" t="s">
        <v>3643</v>
      </c>
      <c r="BO2" s="120" t="s">
        <v>3644</v>
      </c>
      <c r="BP2" s="120" t="s">
        <v>3645</v>
      </c>
      <c r="BQ2" s="120" t="s">
        <v>3646</v>
      </c>
      <c r="BR2" s="120" t="s">
        <v>3647</v>
      </c>
      <c r="BS2" s="120" t="s">
        <v>3649</v>
      </c>
      <c r="BT2" s="3"/>
      <c r="BU2" s="3"/>
    </row>
    <row r="3" spans="1:73" ht="15" customHeight="1">
      <c r="A3" s="64" t="s">
        <v>212</v>
      </c>
      <c r="B3" s="65"/>
      <c r="C3" s="65" t="s">
        <v>64</v>
      </c>
      <c r="D3" s="66">
        <v>163.03166120015678</v>
      </c>
      <c r="E3" s="68"/>
      <c r="F3" s="101" t="s">
        <v>749</v>
      </c>
      <c r="G3" s="65"/>
      <c r="H3" s="69" t="s">
        <v>212</v>
      </c>
      <c r="I3" s="70"/>
      <c r="J3" s="70"/>
      <c r="K3" s="69" t="s">
        <v>2507</v>
      </c>
      <c r="L3" s="73">
        <v>1</v>
      </c>
      <c r="M3" s="74">
        <v>1707.272216796875</v>
      </c>
      <c r="N3" s="74">
        <v>6073.27783203125</v>
      </c>
      <c r="O3" s="75"/>
      <c r="P3" s="76"/>
      <c r="Q3" s="76"/>
      <c r="R3" s="48"/>
      <c r="S3" s="48">
        <v>0</v>
      </c>
      <c r="T3" s="48">
        <v>1</v>
      </c>
      <c r="U3" s="49">
        <v>0</v>
      </c>
      <c r="V3" s="49">
        <v>0.002053</v>
      </c>
      <c r="W3" s="49">
        <v>0.004626</v>
      </c>
      <c r="X3" s="49">
        <v>0.356448</v>
      </c>
      <c r="Y3" s="49">
        <v>0</v>
      </c>
      <c r="Z3" s="49">
        <v>0</v>
      </c>
      <c r="AA3" s="71">
        <v>3</v>
      </c>
      <c r="AB3" s="71"/>
      <c r="AC3" s="72"/>
      <c r="AD3" s="78" t="s">
        <v>1366</v>
      </c>
      <c r="AE3" s="78">
        <v>5020</v>
      </c>
      <c r="AF3" s="78">
        <v>1492</v>
      </c>
      <c r="AG3" s="78">
        <v>1354</v>
      </c>
      <c r="AH3" s="78">
        <v>2918</v>
      </c>
      <c r="AI3" s="78"/>
      <c r="AJ3" s="78" t="s">
        <v>1564</v>
      </c>
      <c r="AK3" s="78"/>
      <c r="AL3" s="83" t="s">
        <v>1846</v>
      </c>
      <c r="AM3" s="78"/>
      <c r="AN3" s="80">
        <v>43160.94641203704</v>
      </c>
      <c r="AO3" s="83" t="s">
        <v>1999</v>
      </c>
      <c r="AP3" s="78" t="b">
        <v>1</v>
      </c>
      <c r="AQ3" s="78" t="b">
        <v>0</v>
      </c>
      <c r="AR3" s="78" t="b">
        <v>1</v>
      </c>
      <c r="AS3" s="78" t="s">
        <v>1302</v>
      </c>
      <c r="AT3" s="78">
        <v>0</v>
      </c>
      <c r="AU3" s="78"/>
      <c r="AV3" s="78" t="b">
        <v>0</v>
      </c>
      <c r="AW3" s="78" t="s">
        <v>2301</v>
      </c>
      <c r="AX3" s="83" t="s">
        <v>2302</v>
      </c>
      <c r="AY3" s="78" t="s">
        <v>66</v>
      </c>
      <c r="AZ3" s="78" t="str">
        <f>REPLACE(INDEX(GroupVertices[Group],MATCH(Vertices[[#This Row],[Vertex]],GroupVertices[Vertex],0)),1,1,"")</f>
        <v>1</v>
      </c>
      <c r="BA3" s="48"/>
      <c r="BB3" s="48"/>
      <c r="BC3" s="48"/>
      <c r="BD3" s="48"/>
      <c r="BE3" s="48" t="s">
        <v>702</v>
      </c>
      <c r="BF3" s="48" t="s">
        <v>702</v>
      </c>
      <c r="BG3" s="121" t="s">
        <v>3108</v>
      </c>
      <c r="BH3" s="121" t="s">
        <v>3108</v>
      </c>
      <c r="BI3" s="121" t="s">
        <v>3198</v>
      </c>
      <c r="BJ3" s="121" t="s">
        <v>3198</v>
      </c>
      <c r="BK3" s="121">
        <v>0</v>
      </c>
      <c r="BL3" s="124">
        <v>0</v>
      </c>
      <c r="BM3" s="121">
        <v>0</v>
      </c>
      <c r="BN3" s="124">
        <v>0</v>
      </c>
      <c r="BO3" s="121">
        <v>0</v>
      </c>
      <c r="BP3" s="124">
        <v>0</v>
      </c>
      <c r="BQ3" s="121">
        <v>4</v>
      </c>
      <c r="BR3" s="124">
        <v>100</v>
      </c>
      <c r="BS3" s="121">
        <v>4</v>
      </c>
      <c r="BT3" s="3"/>
      <c r="BU3" s="3"/>
    </row>
    <row r="4" spans="1:76" ht="15">
      <c r="A4" s="64" t="s">
        <v>292</v>
      </c>
      <c r="B4" s="65"/>
      <c r="C4" s="65" t="s">
        <v>64</v>
      </c>
      <c r="D4" s="66">
        <v>165.3584305959527</v>
      </c>
      <c r="E4" s="68"/>
      <c r="F4" s="101" t="s">
        <v>816</v>
      </c>
      <c r="G4" s="65"/>
      <c r="H4" s="69" t="s">
        <v>292</v>
      </c>
      <c r="I4" s="70"/>
      <c r="J4" s="70"/>
      <c r="K4" s="69" t="s">
        <v>2508</v>
      </c>
      <c r="L4" s="73">
        <v>9999</v>
      </c>
      <c r="M4" s="74">
        <v>1114.689697265625</v>
      </c>
      <c r="N4" s="74">
        <v>3580.406494140625</v>
      </c>
      <c r="O4" s="75"/>
      <c r="P4" s="76"/>
      <c r="Q4" s="76"/>
      <c r="R4" s="87"/>
      <c r="S4" s="48">
        <v>78</v>
      </c>
      <c r="T4" s="48">
        <v>39</v>
      </c>
      <c r="U4" s="49">
        <v>31081.129563</v>
      </c>
      <c r="V4" s="49">
        <v>0.003436</v>
      </c>
      <c r="W4" s="49">
        <v>0.061823</v>
      </c>
      <c r="X4" s="49">
        <v>25.259565</v>
      </c>
      <c r="Y4" s="49">
        <v>0.011707595659623073</v>
      </c>
      <c r="Z4" s="49">
        <v>0.11650485436893204</v>
      </c>
      <c r="AA4" s="71">
        <v>4</v>
      </c>
      <c r="AB4" s="71"/>
      <c r="AC4" s="72"/>
      <c r="AD4" s="78" t="s">
        <v>1367</v>
      </c>
      <c r="AE4" s="78">
        <v>210</v>
      </c>
      <c r="AF4" s="78">
        <v>4857</v>
      </c>
      <c r="AG4" s="78">
        <v>6008</v>
      </c>
      <c r="AH4" s="78">
        <v>2516</v>
      </c>
      <c r="AI4" s="78"/>
      <c r="AJ4" s="78" t="s">
        <v>1565</v>
      </c>
      <c r="AK4" s="78" t="s">
        <v>1741</v>
      </c>
      <c r="AL4" s="83" t="s">
        <v>1847</v>
      </c>
      <c r="AM4" s="78"/>
      <c r="AN4" s="80">
        <v>41627.70511574074</v>
      </c>
      <c r="AO4" s="83" t="s">
        <v>2000</v>
      </c>
      <c r="AP4" s="78" t="b">
        <v>0</v>
      </c>
      <c r="AQ4" s="78" t="b">
        <v>0</v>
      </c>
      <c r="AR4" s="78" t="b">
        <v>1</v>
      </c>
      <c r="AS4" s="78" t="s">
        <v>1302</v>
      </c>
      <c r="AT4" s="78">
        <v>207</v>
      </c>
      <c r="AU4" s="83" t="s">
        <v>2159</v>
      </c>
      <c r="AV4" s="78" t="b">
        <v>1</v>
      </c>
      <c r="AW4" s="78" t="s">
        <v>2301</v>
      </c>
      <c r="AX4" s="83" t="s">
        <v>2303</v>
      </c>
      <c r="AY4" s="78" t="s">
        <v>66</v>
      </c>
      <c r="AZ4" s="78" t="str">
        <f>REPLACE(INDEX(GroupVertices[Group],MATCH(Vertices[[#This Row],[Vertex]],GroupVertices[Vertex],0)),1,1,"")</f>
        <v>1</v>
      </c>
      <c r="BA4" s="48" t="s">
        <v>3079</v>
      </c>
      <c r="BB4" s="48" t="s">
        <v>3079</v>
      </c>
      <c r="BC4" s="48" t="s">
        <v>3093</v>
      </c>
      <c r="BD4" s="48" t="s">
        <v>3093</v>
      </c>
      <c r="BE4" s="48" t="s">
        <v>3103</v>
      </c>
      <c r="BF4" s="48" t="s">
        <v>3103</v>
      </c>
      <c r="BG4" s="121" t="s">
        <v>3109</v>
      </c>
      <c r="BH4" s="121" t="s">
        <v>3184</v>
      </c>
      <c r="BI4" s="121" t="s">
        <v>3199</v>
      </c>
      <c r="BJ4" s="121" t="s">
        <v>3199</v>
      </c>
      <c r="BK4" s="121">
        <v>23</v>
      </c>
      <c r="BL4" s="124">
        <v>3.062583222370173</v>
      </c>
      <c r="BM4" s="121">
        <v>7</v>
      </c>
      <c r="BN4" s="124">
        <v>0.9320905459387483</v>
      </c>
      <c r="BO4" s="121">
        <v>0</v>
      </c>
      <c r="BP4" s="124">
        <v>0</v>
      </c>
      <c r="BQ4" s="121">
        <v>721</v>
      </c>
      <c r="BR4" s="124">
        <v>96.00532623169107</v>
      </c>
      <c r="BS4" s="121">
        <v>751</v>
      </c>
      <c r="BT4" s="2"/>
      <c r="BU4" s="3"/>
      <c r="BV4" s="3"/>
      <c r="BW4" s="3"/>
      <c r="BX4" s="3"/>
    </row>
    <row r="5" spans="1:76" ht="15">
      <c r="A5" s="64" t="s">
        <v>213</v>
      </c>
      <c r="B5" s="65"/>
      <c r="C5" s="65" t="s">
        <v>64</v>
      </c>
      <c r="D5" s="66">
        <v>162.0013829238608</v>
      </c>
      <c r="E5" s="68"/>
      <c r="F5" s="101" t="s">
        <v>750</v>
      </c>
      <c r="G5" s="65"/>
      <c r="H5" s="69" t="s">
        <v>213</v>
      </c>
      <c r="I5" s="70"/>
      <c r="J5" s="70"/>
      <c r="K5" s="69" t="s">
        <v>2509</v>
      </c>
      <c r="L5" s="73">
        <v>1</v>
      </c>
      <c r="M5" s="74">
        <v>978.1071166992188</v>
      </c>
      <c r="N5" s="74">
        <v>1532.4029541015625</v>
      </c>
      <c r="O5" s="75"/>
      <c r="P5" s="76"/>
      <c r="Q5" s="76"/>
      <c r="R5" s="87"/>
      <c r="S5" s="48">
        <v>0</v>
      </c>
      <c r="T5" s="48">
        <v>1</v>
      </c>
      <c r="U5" s="49">
        <v>0</v>
      </c>
      <c r="V5" s="49">
        <v>0.002053</v>
      </c>
      <c r="W5" s="49">
        <v>0.004626</v>
      </c>
      <c r="X5" s="49">
        <v>0.356448</v>
      </c>
      <c r="Y5" s="49">
        <v>0</v>
      </c>
      <c r="Z5" s="49">
        <v>0</v>
      </c>
      <c r="AA5" s="71">
        <v>5</v>
      </c>
      <c r="AB5" s="71"/>
      <c r="AC5" s="72"/>
      <c r="AD5" s="78" t="s">
        <v>1368</v>
      </c>
      <c r="AE5" s="78">
        <v>22</v>
      </c>
      <c r="AF5" s="78">
        <v>2</v>
      </c>
      <c r="AG5" s="78">
        <v>83</v>
      </c>
      <c r="AH5" s="78">
        <v>12</v>
      </c>
      <c r="AI5" s="78"/>
      <c r="AJ5" s="78"/>
      <c r="AK5" s="78"/>
      <c r="AL5" s="78"/>
      <c r="AM5" s="78"/>
      <c r="AN5" s="80">
        <v>43487.432337962964</v>
      </c>
      <c r="AO5" s="78"/>
      <c r="AP5" s="78" t="b">
        <v>1</v>
      </c>
      <c r="AQ5" s="78" t="b">
        <v>1</v>
      </c>
      <c r="AR5" s="78" t="b">
        <v>1</v>
      </c>
      <c r="AS5" s="78" t="s">
        <v>2154</v>
      </c>
      <c r="AT5" s="78">
        <v>0</v>
      </c>
      <c r="AU5" s="78"/>
      <c r="AV5" s="78" t="b">
        <v>0</v>
      </c>
      <c r="AW5" s="78" t="s">
        <v>2301</v>
      </c>
      <c r="AX5" s="83" t="s">
        <v>2304</v>
      </c>
      <c r="AY5" s="78" t="s">
        <v>66</v>
      </c>
      <c r="AZ5" s="78" t="str">
        <f>REPLACE(INDEX(GroupVertices[Group],MATCH(Vertices[[#This Row],[Vertex]],GroupVertices[Vertex],0)),1,1,"")</f>
        <v>1</v>
      </c>
      <c r="BA5" s="48"/>
      <c r="BB5" s="48"/>
      <c r="BC5" s="48"/>
      <c r="BD5" s="48"/>
      <c r="BE5" s="48"/>
      <c r="BF5" s="48"/>
      <c r="BG5" s="121" t="s">
        <v>1289</v>
      </c>
      <c r="BH5" s="121" t="s">
        <v>1289</v>
      </c>
      <c r="BI5" s="121" t="s">
        <v>1289</v>
      </c>
      <c r="BJ5" s="121" t="s">
        <v>1289</v>
      </c>
      <c r="BK5" s="121">
        <v>0</v>
      </c>
      <c r="BL5" s="124">
        <v>0</v>
      </c>
      <c r="BM5" s="121">
        <v>0</v>
      </c>
      <c r="BN5" s="124">
        <v>0</v>
      </c>
      <c r="BO5" s="121">
        <v>0</v>
      </c>
      <c r="BP5" s="124">
        <v>0</v>
      </c>
      <c r="BQ5" s="121">
        <v>1</v>
      </c>
      <c r="BR5" s="124">
        <v>100</v>
      </c>
      <c r="BS5" s="121">
        <v>1</v>
      </c>
      <c r="BT5" s="2"/>
      <c r="BU5" s="3"/>
      <c r="BV5" s="3"/>
      <c r="BW5" s="3"/>
      <c r="BX5" s="3"/>
    </row>
    <row r="6" spans="1:76" ht="15">
      <c r="A6" s="64" t="s">
        <v>214</v>
      </c>
      <c r="B6" s="65"/>
      <c r="C6" s="65" t="s">
        <v>64</v>
      </c>
      <c r="D6" s="66">
        <v>162.038030406172</v>
      </c>
      <c r="E6" s="68"/>
      <c r="F6" s="101" t="s">
        <v>751</v>
      </c>
      <c r="G6" s="65"/>
      <c r="H6" s="69" t="s">
        <v>214</v>
      </c>
      <c r="I6" s="70"/>
      <c r="J6" s="70"/>
      <c r="K6" s="69" t="s">
        <v>2510</v>
      </c>
      <c r="L6" s="73">
        <v>1</v>
      </c>
      <c r="M6" s="74">
        <v>1704.5882568359375</v>
      </c>
      <c r="N6" s="74">
        <v>1171.7032470703125</v>
      </c>
      <c r="O6" s="75"/>
      <c r="P6" s="76"/>
      <c r="Q6" s="76"/>
      <c r="R6" s="87"/>
      <c r="S6" s="48">
        <v>0</v>
      </c>
      <c r="T6" s="48">
        <v>1</v>
      </c>
      <c r="U6" s="49">
        <v>0</v>
      </c>
      <c r="V6" s="49">
        <v>0.002053</v>
      </c>
      <c r="W6" s="49">
        <v>0.004626</v>
      </c>
      <c r="X6" s="49">
        <v>0.356448</v>
      </c>
      <c r="Y6" s="49">
        <v>0</v>
      </c>
      <c r="Z6" s="49">
        <v>0</v>
      </c>
      <c r="AA6" s="71">
        <v>6</v>
      </c>
      <c r="AB6" s="71"/>
      <c r="AC6" s="72"/>
      <c r="AD6" s="78" t="s">
        <v>1369</v>
      </c>
      <c r="AE6" s="78">
        <v>262</v>
      </c>
      <c r="AF6" s="78">
        <v>55</v>
      </c>
      <c r="AG6" s="78">
        <v>472</v>
      </c>
      <c r="AH6" s="78">
        <v>96</v>
      </c>
      <c r="AI6" s="78"/>
      <c r="AJ6" s="78" t="s">
        <v>1566</v>
      </c>
      <c r="AK6" s="78" t="s">
        <v>1742</v>
      </c>
      <c r="AL6" s="78"/>
      <c r="AM6" s="78"/>
      <c r="AN6" s="80">
        <v>42966.86332175926</v>
      </c>
      <c r="AO6" s="78"/>
      <c r="AP6" s="78" t="b">
        <v>1</v>
      </c>
      <c r="AQ6" s="78" t="b">
        <v>0</v>
      </c>
      <c r="AR6" s="78" t="b">
        <v>1</v>
      </c>
      <c r="AS6" s="78" t="s">
        <v>2155</v>
      </c>
      <c r="AT6" s="78">
        <v>0</v>
      </c>
      <c r="AU6" s="78"/>
      <c r="AV6" s="78" t="b">
        <v>0</v>
      </c>
      <c r="AW6" s="78" t="s">
        <v>2301</v>
      </c>
      <c r="AX6" s="83" t="s">
        <v>2305</v>
      </c>
      <c r="AY6" s="78" t="s">
        <v>66</v>
      </c>
      <c r="AZ6" s="78" t="str">
        <f>REPLACE(INDEX(GroupVertices[Group],MATCH(Vertices[[#This Row],[Vertex]],GroupVertices[Vertex],0)),1,1,"")</f>
        <v>1</v>
      </c>
      <c r="BA6" s="48"/>
      <c r="BB6" s="48"/>
      <c r="BC6" s="48"/>
      <c r="BD6" s="48"/>
      <c r="BE6" s="48"/>
      <c r="BF6" s="48"/>
      <c r="BG6" s="121" t="s">
        <v>1289</v>
      </c>
      <c r="BH6" s="121" t="s">
        <v>1289</v>
      </c>
      <c r="BI6" s="121" t="s">
        <v>1289</v>
      </c>
      <c r="BJ6" s="121" t="s">
        <v>1289</v>
      </c>
      <c r="BK6" s="121">
        <v>0</v>
      </c>
      <c r="BL6" s="124">
        <v>0</v>
      </c>
      <c r="BM6" s="121">
        <v>0</v>
      </c>
      <c r="BN6" s="124">
        <v>0</v>
      </c>
      <c r="BO6" s="121">
        <v>0</v>
      </c>
      <c r="BP6" s="124">
        <v>0</v>
      </c>
      <c r="BQ6" s="121">
        <v>1</v>
      </c>
      <c r="BR6" s="124">
        <v>100</v>
      </c>
      <c r="BS6" s="121">
        <v>1</v>
      </c>
      <c r="BT6" s="2"/>
      <c r="BU6" s="3"/>
      <c r="BV6" s="3"/>
      <c r="BW6" s="3"/>
      <c r="BX6" s="3"/>
    </row>
    <row r="7" spans="1:76" ht="15">
      <c r="A7" s="64" t="s">
        <v>215</v>
      </c>
      <c r="B7" s="65"/>
      <c r="C7" s="65" t="s">
        <v>64</v>
      </c>
      <c r="D7" s="66">
        <v>162.1458984673144</v>
      </c>
      <c r="E7" s="68"/>
      <c r="F7" s="101" t="s">
        <v>752</v>
      </c>
      <c r="G7" s="65"/>
      <c r="H7" s="69" t="s">
        <v>215</v>
      </c>
      <c r="I7" s="70"/>
      <c r="J7" s="70"/>
      <c r="K7" s="69" t="s">
        <v>2511</v>
      </c>
      <c r="L7" s="73">
        <v>1</v>
      </c>
      <c r="M7" s="74">
        <v>8537.158203125</v>
      </c>
      <c r="N7" s="74">
        <v>1999.800048828125</v>
      </c>
      <c r="O7" s="75"/>
      <c r="P7" s="76"/>
      <c r="Q7" s="76"/>
      <c r="R7" s="87"/>
      <c r="S7" s="48">
        <v>1</v>
      </c>
      <c r="T7" s="48">
        <v>1</v>
      </c>
      <c r="U7" s="49">
        <v>0</v>
      </c>
      <c r="V7" s="49">
        <v>0</v>
      </c>
      <c r="W7" s="49">
        <v>0</v>
      </c>
      <c r="X7" s="49">
        <v>0.999997</v>
      </c>
      <c r="Y7" s="49">
        <v>0</v>
      </c>
      <c r="Z7" s="49" t="s">
        <v>3651</v>
      </c>
      <c r="AA7" s="71">
        <v>7</v>
      </c>
      <c r="AB7" s="71"/>
      <c r="AC7" s="72"/>
      <c r="AD7" s="78" t="s">
        <v>1370</v>
      </c>
      <c r="AE7" s="78">
        <v>248</v>
      </c>
      <c r="AF7" s="78">
        <v>211</v>
      </c>
      <c r="AG7" s="78">
        <v>1550</v>
      </c>
      <c r="AH7" s="78">
        <v>265</v>
      </c>
      <c r="AI7" s="78"/>
      <c r="AJ7" s="78" t="s">
        <v>1567</v>
      </c>
      <c r="AK7" s="78"/>
      <c r="AL7" s="83" t="s">
        <v>1848</v>
      </c>
      <c r="AM7" s="78"/>
      <c r="AN7" s="80">
        <v>39791.846597222226</v>
      </c>
      <c r="AO7" s="83" t="s">
        <v>2001</v>
      </c>
      <c r="AP7" s="78" t="b">
        <v>0</v>
      </c>
      <c r="AQ7" s="78" t="b">
        <v>0</v>
      </c>
      <c r="AR7" s="78" t="b">
        <v>1</v>
      </c>
      <c r="AS7" s="78" t="s">
        <v>1302</v>
      </c>
      <c r="AT7" s="78">
        <v>23</v>
      </c>
      <c r="AU7" s="83" t="s">
        <v>2160</v>
      </c>
      <c r="AV7" s="78" t="b">
        <v>0</v>
      </c>
      <c r="AW7" s="78" t="s">
        <v>2301</v>
      </c>
      <c r="AX7" s="83" t="s">
        <v>2306</v>
      </c>
      <c r="AY7" s="78" t="s">
        <v>66</v>
      </c>
      <c r="AZ7" s="78" t="str">
        <f>REPLACE(INDEX(GroupVertices[Group],MATCH(Vertices[[#This Row],[Vertex]],GroupVertices[Vertex],0)),1,1,"")</f>
        <v>11</v>
      </c>
      <c r="BA7" s="48" t="s">
        <v>600</v>
      </c>
      <c r="BB7" s="48" t="s">
        <v>600</v>
      </c>
      <c r="BC7" s="48" t="s">
        <v>671</v>
      </c>
      <c r="BD7" s="48" t="s">
        <v>671</v>
      </c>
      <c r="BE7" s="48"/>
      <c r="BF7" s="48"/>
      <c r="BG7" s="121" t="s">
        <v>3110</v>
      </c>
      <c r="BH7" s="121" t="s">
        <v>3110</v>
      </c>
      <c r="BI7" s="121" t="s">
        <v>3200</v>
      </c>
      <c r="BJ7" s="121" t="s">
        <v>3200</v>
      </c>
      <c r="BK7" s="121">
        <v>0</v>
      </c>
      <c r="BL7" s="124">
        <v>0</v>
      </c>
      <c r="BM7" s="121">
        <v>0</v>
      </c>
      <c r="BN7" s="124">
        <v>0</v>
      </c>
      <c r="BO7" s="121">
        <v>0</v>
      </c>
      <c r="BP7" s="124">
        <v>0</v>
      </c>
      <c r="BQ7" s="121">
        <v>28</v>
      </c>
      <c r="BR7" s="124">
        <v>100</v>
      </c>
      <c r="BS7" s="121">
        <v>28</v>
      </c>
      <c r="BT7" s="2"/>
      <c r="BU7" s="3"/>
      <c r="BV7" s="3"/>
      <c r="BW7" s="3"/>
      <c r="BX7" s="3"/>
    </row>
    <row r="8" spans="1:76" ht="15">
      <c r="A8" s="64" t="s">
        <v>216</v>
      </c>
      <c r="B8" s="65"/>
      <c r="C8" s="65" t="s">
        <v>64</v>
      </c>
      <c r="D8" s="66">
        <v>164.58330177197433</v>
      </c>
      <c r="E8" s="68"/>
      <c r="F8" s="101" t="s">
        <v>753</v>
      </c>
      <c r="G8" s="65"/>
      <c r="H8" s="69" t="s">
        <v>216</v>
      </c>
      <c r="I8" s="70"/>
      <c r="J8" s="70"/>
      <c r="K8" s="69" t="s">
        <v>2512</v>
      </c>
      <c r="L8" s="73">
        <v>3.1107960718422363</v>
      </c>
      <c r="M8" s="74">
        <v>5052.44677734375</v>
      </c>
      <c r="N8" s="74">
        <v>8061.43505859375</v>
      </c>
      <c r="O8" s="75"/>
      <c r="P8" s="76"/>
      <c r="Q8" s="76"/>
      <c r="R8" s="87"/>
      <c r="S8" s="48">
        <v>0</v>
      </c>
      <c r="T8" s="48">
        <v>4</v>
      </c>
      <c r="U8" s="49">
        <v>6.561905</v>
      </c>
      <c r="V8" s="49">
        <v>0.001582</v>
      </c>
      <c r="W8" s="49">
        <v>0.003223</v>
      </c>
      <c r="X8" s="49">
        <v>0.809089</v>
      </c>
      <c r="Y8" s="49">
        <v>0.4166666666666667</v>
      </c>
      <c r="Z8" s="49">
        <v>0</v>
      </c>
      <c r="AA8" s="71">
        <v>8</v>
      </c>
      <c r="AB8" s="71"/>
      <c r="AC8" s="72"/>
      <c r="AD8" s="78" t="s">
        <v>1371</v>
      </c>
      <c r="AE8" s="78">
        <v>5035</v>
      </c>
      <c r="AF8" s="78">
        <v>3736</v>
      </c>
      <c r="AG8" s="78">
        <v>107587</v>
      </c>
      <c r="AH8" s="78">
        <v>124816</v>
      </c>
      <c r="AI8" s="78"/>
      <c r="AJ8" s="78" t="s">
        <v>1568</v>
      </c>
      <c r="AK8" s="78" t="s">
        <v>1743</v>
      </c>
      <c r="AL8" s="83" t="s">
        <v>1849</v>
      </c>
      <c r="AM8" s="78"/>
      <c r="AN8" s="80">
        <v>40653.02329861111</v>
      </c>
      <c r="AO8" s="83" t="s">
        <v>2002</v>
      </c>
      <c r="AP8" s="78" t="b">
        <v>0</v>
      </c>
      <c r="AQ8" s="78" t="b">
        <v>0</v>
      </c>
      <c r="AR8" s="78" t="b">
        <v>1</v>
      </c>
      <c r="AS8" s="78" t="s">
        <v>2155</v>
      </c>
      <c r="AT8" s="78">
        <v>218</v>
      </c>
      <c r="AU8" s="83" t="s">
        <v>2161</v>
      </c>
      <c r="AV8" s="78" t="b">
        <v>0</v>
      </c>
      <c r="AW8" s="78" t="s">
        <v>2301</v>
      </c>
      <c r="AX8" s="83" t="s">
        <v>2307</v>
      </c>
      <c r="AY8" s="78" t="s">
        <v>66</v>
      </c>
      <c r="AZ8" s="78" t="str">
        <f>REPLACE(INDEX(GroupVertices[Group],MATCH(Vertices[[#This Row],[Vertex]],GroupVertices[Vertex],0)),1,1,"")</f>
        <v>2</v>
      </c>
      <c r="BA8" s="48"/>
      <c r="BB8" s="48"/>
      <c r="BC8" s="48"/>
      <c r="BD8" s="48"/>
      <c r="BE8" s="48"/>
      <c r="BF8" s="48"/>
      <c r="BG8" s="121" t="s">
        <v>3111</v>
      </c>
      <c r="BH8" s="121" t="s">
        <v>3111</v>
      </c>
      <c r="BI8" s="121" t="s">
        <v>3201</v>
      </c>
      <c r="BJ8" s="121" t="s">
        <v>3201</v>
      </c>
      <c r="BK8" s="121">
        <v>0</v>
      </c>
      <c r="BL8" s="124">
        <v>0</v>
      </c>
      <c r="BM8" s="121">
        <v>0</v>
      </c>
      <c r="BN8" s="124">
        <v>0</v>
      </c>
      <c r="BO8" s="121">
        <v>0</v>
      </c>
      <c r="BP8" s="124">
        <v>0</v>
      </c>
      <c r="BQ8" s="121">
        <v>20</v>
      </c>
      <c r="BR8" s="124">
        <v>100</v>
      </c>
      <c r="BS8" s="121">
        <v>20</v>
      </c>
      <c r="BT8" s="2"/>
      <c r="BU8" s="3"/>
      <c r="BV8" s="3"/>
      <c r="BW8" s="3"/>
      <c r="BX8" s="3"/>
    </row>
    <row r="9" spans="1:76" ht="15">
      <c r="A9" s="64" t="s">
        <v>315</v>
      </c>
      <c r="B9" s="65"/>
      <c r="C9" s="65" t="s">
        <v>64</v>
      </c>
      <c r="D9" s="66">
        <v>169.58810322420942</v>
      </c>
      <c r="E9" s="68"/>
      <c r="F9" s="101" t="s">
        <v>2188</v>
      </c>
      <c r="G9" s="65"/>
      <c r="H9" s="69" t="s">
        <v>315</v>
      </c>
      <c r="I9" s="70"/>
      <c r="J9" s="70"/>
      <c r="K9" s="69" t="s">
        <v>2513</v>
      </c>
      <c r="L9" s="73">
        <v>1.965022842532269</v>
      </c>
      <c r="M9" s="74">
        <v>5645.958984375</v>
      </c>
      <c r="N9" s="74">
        <v>7517.36474609375</v>
      </c>
      <c r="O9" s="75"/>
      <c r="P9" s="76"/>
      <c r="Q9" s="76"/>
      <c r="R9" s="87"/>
      <c r="S9" s="48">
        <v>5</v>
      </c>
      <c r="T9" s="48">
        <v>0</v>
      </c>
      <c r="U9" s="49">
        <v>3</v>
      </c>
      <c r="V9" s="49">
        <v>0.001538</v>
      </c>
      <c r="W9" s="49">
        <v>0.001779</v>
      </c>
      <c r="X9" s="49">
        <v>0.998079</v>
      </c>
      <c r="Y9" s="49">
        <v>0.2</v>
      </c>
      <c r="Z9" s="49">
        <v>0</v>
      </c>
      <c r="AA9" s="71">
        <v>9</v>
      </c>
      <c r="AB9" s="71"/>
      <c r="AC9" s="72"/>
      <c r="AD9" s="78" t="s">
        <v>1372</v>
      </c>
      <c r="AE9" s="78">
        <v>778</v>
      </c>
      <c r="AF9" s="78">
        <v>10974</v>
      </c>
      <c r="AG9" s="78">
        <v>3544</v>
      </c>
      <c r="AH9" s="78">
        <v>594</v>
      </c>
      <c r="AI9" s="78"/>
      <c r="AJ9" s="78" t="s">
        <v>1569</v>
      </c>
      <c r="AK9" s="78" t="s">
        <v>1741</v>
      </c>
      <c r="AL9" s="83" t="s">
        <v>1850</v>
      </c>
      <c r="AM9" s="78"/>
      <c r="AN9" s="80">
        <v>40804.67309027778</v>
      </c>
      <c r="AO9" s="83" t="s">
        <v>2003</v>
      </c>
      <c r="AP9" s="78" t="b">
        <v>0</v>
      </c>
      <c r="AQ9" s="78" t="b">
        <v>0</v>
      </c>
      <c r="AR9" s="78" t="b">
        <v>1</v>
      </c>
      <c r="AS9" s="78" t="s">
        <v>1302</v>
      </c>
      <c r="AT9" s="78">
        <v>169</v>
      </c>
      <c r="AU9" s="83" t="s">
        <v>2159</v>
      </c>
      <c r="AV9" s="78" t="b">
        <v>0</v>
      </c>
      <c r="AW9" s="78" t="s">
        <v>2301</v>
      </c>
      <c r="AX9" s="83" t="s">
        <v>2308</v>
      </c>
      <c r="AY9" s="78" t="s">
        <v>65</v>
      </c>
      <c r="AZ9" s="78"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297</v>
      </c>
      <c r="B10" s="65"/>
      <c r="C10" s="65" t="s">
        <v>64</v>
      </c>
      <c r="D10" s="66">
        <v>162.0089890050952</v>
      </c>
      <c r="E10" s="68"/>
      <c r="F10" s="101" t="s">
        <v>820</v>
      </c>
      <c r="G10" s="65"/>
      <c r="H10" s="69" t="s">
        <v>297</v>
      </c>
      <c r="I10" s="70"/>
      <c r="J10" s="70"/>
      <c r="K10" s="69" t="s">
        <v>2514</v>
      </c>
      <c r="L10" s="73">
        <v>175.98161822330678</v>
      </c>
      <c r="M10" s="74">
        <v>4700.79443359375</v>
      </c>
      <c r="N10" s="74">
        <v>7964.70361328125</v>
      </c>
      <c r="O10" s="75"/>
      <c r="P10" s="76"/>
      <c r="Q10" s="76"/>
      <c r="R10" s="87"/>
      <c r="S10" s="48">
        <v>9</v>
      </c>
      <c r="T10" s="48">
        <v>4</v>
      </c>
      <c r="U10" s="49">
        <v>543.971429</v>
      </c>
      <c r="V10" s="49">
        <v>0.002198</v>
      </c>
      <c r="W10" s="49">
        <v>0.013453</v>
      </c>
      <c r="X10" s="49">
        <v>2.351416</v>
      </c>
      <c r="Y10" s="49">
        <v>0.19696969696969696</v>
      </c>
      <c r="Z10" s="49">
        <v>0.08333333333333333</v>
      </c>
      <c r="AA10" s="71">
        <v>10</v>
      </c>
      <c r="AB10" s="71"/>
      <c r="AC10" s="72"/>
      <c r="AD10" s="78" t="s">
        <v>1373</v>
      </c>
      <c r="AE10" s="78">
        <v>2</v>
      </c>
      <c r="AF10" s="78">
        <v>13</v>
      </c>
      <c r="AG10" s="78">
        <v>3</v>
      </c>
      <c r="AH10" s="78">
        <v>0</v>
      </c>
      <c r="AI10" s="78"/>
      <c r="AJ10" s="78" t="s">
        <v>1570</v>
      </c>
      <c r="AK10" s="78" t="s">
        <v>1744</v>
      </c>
      <c r="AL10" s="83" t="s">
        <v>1851</v>
      </c>
      <c r="AM10" s="78"/>
      <c r="AN10" s="80">
        <v>43376.65269675926</v>
      </c>
      <c r="AO10" s="78"/>
      <c r="AP10" s="78" t="b">
        <v>1</v>
      </c>
      <c r="AQ10" s="78" t="b">
        <v>0</v>
      </c>
      <c r="AR10" s="78" t="b">
        <v>0</v>
      </c>
      <c r="AS10" s="78" t="s">
        <v>1302</v>
      </c>
      <c r="AT10" s="78">
        <v>0</v>
      </c>
      <c r="AU10" s="78"/>
      <c r="AV10" s="78" t="b">
        <v>0</v>
      </c>
      <c r="AW10" s="78" t="s">
        <v>2301</v>
      </c>
      <c r="AX10" s="83" t="s">
        <v>2309</v>
      </c>
      <c r="AY10" s="78" t="s">
        <v>66</v>
      </c>
      <c r="AZ10" s="78" t="str">
        <f>REPLACE(INDEX(GroupVertices[Group],MATCH(Vertices[[#This Row],[Vertex]],GroupVertices[Vertex],0)),1,1,"")</f>
        <v>2</v>
      </c>
      <c r="BA10" s="48" t="s">
        <v>640</v>
      </c>
      <c r="BB10" s="48" t="s">
        <v>640</v>
      </c>
      <c r="BC10" s="48" t="s">
        <v>694</v>
      </c>
      <c r="BD10" s="48" t="s">
        <v>694</v>
      </c>
      <c r="BE10" s="48" t="s">
        <v>717</v>
      </c>
      <c r="BF10" s="48" t="s">
        <v>717</v>
      </c>
      <c r="BG10" s="121" t="s">
        <v>3112</v>
      </c>
      <c r="BH10" s="121" t="s">
        <v>3112</v>
      </c>
      <c r="BI10" s="121" t="s">
        <v>3202</v>
      </c>
      <c r="BJ10" s="121" t="s">
        <v>3202</v>
      </c>
      <c r="BK10" s="121">
        <v>1</v>
      </c>
      <c r="BL10" s="124">
        <v>6.25</v>
      </c>
      <c r="BM10" s="121">
        <v>0</v>
      </c>
      <c r="BN10" s="124">
        <v>0</v>
      </c>
      <c r="BO10" s="121">
        <v>0</v>
      </c>
      <c r="BP10" s="124">
        <v>0</v>
      </c>
      <c r="BQ10" s="121">
        <v>15</v>
      </c>
      <c r="BR10" s="124">
        <v>93.75</v>
      </c>
      <c r="BS10" s="121">
        <v>16</v>
      </c>
      <c r="BT10" s="2"/>
      <c r="BU10" s="3"/>
      <c r="BV10" s="3"/>
      <c r="BW10" s="3"/>
      <c r="BX10" s="3"/>
    </row>
    <row r="11" spans="1:76" ht="15">
      <c r="A11" s="64" t="s">
        <v>309</v>
      </c>
      <c r="B11" s="65"/>
      <c r="C11" s="65" t="s">
        <v>64</v>
      </c>
      <c r="D11" s="66">
        <v>162.7440130371104</v>
      </c>
      <c r="E11" s="68"/>
      <c r="F11" s="101" t="s">
        <v>831</v>
      </c>
      <c r="G11" s="65"/>
      <c r="H11" s="69" t="s">
        <v>309</v>
      </c>
      <c r="I11" s="70"/>
      <c r="J11" s="70"/>
      <c r="K11" s="69" t="s">
        <v>2515</v>
      </c>
      <c r="L11" s="73">
        <v>234.9041769122334</v>
      </c>
      <c r="M11" s="74">
        <v>4606.2822265625</v>
      </c>
      <c r="N11" s="74">
        <v>7089.47705078125</v>
      </c>
      <c r="O11" s="75"/>
      <c r="P11" s="76"/>
      <c r="Q11" s="76"/>
      <c r="R11" s="87"/>
      <c r="S11" s="48">
        <v>14</v>
      </c>
      <c r="T11" s="48">
        <v>7</v>
      </c>
      <c r="U11" s="49">
        <v>727.146032</v>
      </c>
      <c r="V11" s="49">
        <v>0.002257</v>
      </c>
      <c r="W11" s="49">
        <v>0.016955</v>
      </c>
      <c r="X11" s="49">
        <v>3.058891</v>
      </c>
      <c r="Y11" s="49">
        <v>0.1625</v>
      </c>
      <c r="Z11" s="49">
        <v>0.3125</v>
      </c>
      <c r="AA11" s="71">
        <v>11</v>
      </c>
      <c r="AB11" s="71"/>
      <c r="AC11" s="72"/>
      <c r="AD11" s="78" t="s">
        <v>1374</v>
      </c>
      <c r="AE11" s="78">
        <v>403</v>
      </c>
      <c r="AF11" s="78">
        <v>1076</v>
      </c>
      <c r="AG11" s="78">
        <v>930</v>
      </c>
      <c r="AH11" s="78">
        <v>344</v>
      </c>
      <c r="AI11" s="78"/>
      <c r="AJ11" s="78" t="s">
        <v>1571</v>
      </c>
      <c r="AK11" s="78" t="s">
        <v>1745</v>
      </c>
      <c r="AL11" s="78"/>
      <c r="AM11" s="78"/>
      <c r="AN11" s="80">
        <v>40298.767222222225</v>
      </c>
      <c r="AO11" s="83" t="s">
        <v>2004</v>
      </c>
      <c r="AP11" s="78" t="b">
        <v>0</v>
      </c>
      <c r="AQ11" s="78" t="b">
        <v>0</v>
      </c>
      <c r="AR11" s="78" t="b">
        <v>0</v>
      </c>
      <c r="AS11" s="78" t="s">
        <v>1302</v>
      </c>
      <c r="AT11" s="78">
        <v>34</v>
      </c>
      <c r="AU11" s="83" t="s">
        <v>2159</v>
      </c>
      <c r="AV11" s="78" t="b">
        <v>0</v>
      </c>
      <c r="AW11" s="78" t="s">
        <v>2301</v>
      </c>
      <c r="AX11" s="83" t="s">
        <v>2310</v>
      </c>
      <c r="AY11" s="78" t="s">
        <v>66</v>
      </c>
      <c r="AZ11" s="78" t="str">
        <f>REPLACE(INDEX(GroupVertices[Group],MATCH(Vertices[[#This Row],[Vertex]],GroupVertices[Vertex],0)),1,1,"")</f>
        <v>2</v>
      </c>
      <c r="BA11" s="48" t="s">
        <v>3080</v>
      </c>
      <c r="BB11" s="48" t="s">
        <v>3080</v>
      </c>
      <c r="BC11" s="48" t="s">
        <v>3094</v>
      </c>
      <c r="BD11" s="48" t="s">
        <v>3094</v>
      </c>
      <c r="BE11" s="48"/>
      <c r="BF11" s="48"/>
      <c r="BG11" s="121" t="s">
        <v>3113</v>
      </c>
      <c r="BH11" s="121" t="s">
        <v>3185</v>
      </c>
      <c r="BI11" s="121" t="s">
        <v>3203</v>
      </c>
      <c r="BJ11" s="121" t="s">
        <v>3203</v>
      </c>
      <c r="BK11" s="121">
        <v>0</v>
      </c>
      <c r="BL11" s="124">
        <v>0</v>
      </c>
      <c r="BM11" s="121">
        <v>0</v>
      </c>
      <c r="BN11" s="124">
        <v>0</v>
      </c>
      <c r="BO11" s="121">
        <v>0</v>
      </c>
      <c r="BP11" s="124">
        <v>0</v>
      </c>
      <c r="BQ11" s="121">
        <v>102</v>
      </c>
      <c r="BR11" s="124">
        <v>100</v>
      </c>
      <c r="BS11" s="121">
        <v>102</v>
      </c>
      <c r="BT11" s="2"/>
      <c r="BU11" s="3"/>
      <c r="BV11" s="3"/>
      <c r="BW11" s="3"/>
      <c r="BX11" s="3"/>
    </row>
    <row r="12" spans="1:76" ht="15">
      <c r="A12" s="64" t="s">
        <v>288</v>
      </c>
      <c r="B12" s="65"/>
      <c r="C12" s="65" t="s">
        <v>64</v>
      </c>
      <c r="D12" s="66">
        <v>176.10374899436846</v>
      </c>
      <c r="E12" s="68"/>
      <c r="F12" s="101" t="s">
        <v>812</v>
      </c>
      <c r="G12" s="65"/>
      <c r="H12" s="69" t="s">
        <v>288</v>
      </c>
      <c r="I12" s="70"/>
      <c r="J12" s="70"/>
      <c r="K12" s="69" t="s">
        <v>2516</v>
      </c>
      <c r="L12" s="73">
        <v>259.2084557306345</v>
      </c>
      <c r="M12" s="74">
        <v>4762.30126953125</v>
      </c>
      <c r="N12" s="74">
        <v>7458.9072265625</v>
      </c>
      <c r="O12" s="75"/>
      <c r="P12" s="76"/>
      <c r="Q12" s="76"/>
      <c r="R12" s="87"/>
      <c r="S12" s="48">
        <v>5</v>
      </c>
      <c r="T12" s="48">
        <v>4</v>
      </c>
      <c r="U12" s="49">
        <v>802.701587</v>
      </c>
      <c r="V12" s="49">
        <v>0.002183</v>
      </c>
      <c r="W12" s="49">
        <v>0.010877</v>
      </c>
      <c r="X12" s="49">
        <v>1.697863</v>
      </c>
      <c r="Y12" s="49">
        <v>0.3055555555555556</v>
      </c>
      <c r="Z12" s="49">
        <v>0</v>
      </c>
      <c r="AA12" s="71">
        <v>12</v>
      </c>
      <c r="AB12" s="71"/>
      <c r="AC12" s="72"/>
      <c r="AD12" s="78" t="s">
        <v>1375</v>
      </c>
      <c r="AE12" s="78">
        <v>291</v>
      </c>
      <c r="AF12" s="78">
        <v>20397</v>
      </c>
      <c r="AG12" s="78">
        <v>1498</v>
      </c>
      <c r="AH12" s="78">
        <v>986</v>
      </c>
      <c r="AI12" s="78"/>
      <c r="AJ12" s="78" t="s">
        <v>1572</v>
      </c>
      <c r="AK12" s="78" t="s">
        <v>1746</v>
      </c>
      <c r="AL12" s="83" t="s">
        <v>1850</v>
      </c>
      <c r="AM12" s="78"/>
      <c r="AN12" s="80">
        <v>39711.92387731482</v>
      </c>
      <c r="AO12" s="83" t="s">
        <v>2005</v>
      </c>
      <c r="AP12" s="78" t="b">
        <v>0</v>
      </c>
      <c r="AQ12" s="78" t="b">
        <v>0</v>
      </c>
      <c r="AR12" s="78" t="b">
        <v>1</v>
      </c>
      <c r="AS12" s="78" t="s">
        <v>1302</v>
      </c>
      <c r="AT12" s="78">
        <v>138</v>
      </c>
      <c r="AU12" s="83" t="s">
        <v>2162</v>
      </c>
      <c r="AV12" s="78" t="b">
        <v>0</v>
      </c>
      <c r="AW12" s="78" t="s">
        <v>2301</v>
      </c>
      <c r="AX12" s="83" t="s">
        <v>2311</v>
      </c>
      <c r="AY12" s="78" t="s">
        <v>66</v>
      </c>
      <c r="AZ12" s="78" t="str">
        <f>REPLACE(INDEX(GroupVertices[Group],MATCH(Vertices[[#This Row],[Vertex]],GroupVertices[Vertex],0)),1,1,"")</f>
        <v>2</v>
      </c>
      <c r="BA12" s="48" t="s">
        <v>629</v>
      </c>
      <c r="BB12" s="48" t="s">
        <v>629</v>
      </c>
      <c r="BC12" s="48" t="s">
        <v>671</v>
      </c>
      <c r="BD12" s="48" t="s">
        <v>671</v>
      </c>
      <c r="BE12" s="48"/>
      <c r="BF12" s="48"/>
      <c r="BG12" s="121" t="s">
        <v>3114</v>
      </c>
      <c r="BH12" s="121" t="s">
        <v>3114</v>
      </c>
      <c r="BI12" s="121" t="s">
        <v>3204</v>
      </c>
      <c r="BJ12" s="121" t="s">
        <v>3204</v>
      </c>
      <c r="BK12" s="121">
        <v>1</v>
      </c>
      <c r="BL12" s="124">
        <v>2.7027027027027026</v>
      </c>
      <c r="BM12" s="121">
        <v>0</v>
      </c>
      <c r="BN12" s="124">
        <v>0</v>
      </c>
      <c r="BO12" s="121">
        <v>0</v>
      </c>
      <c r="BP12" s="124">
        <v>0</v>
      </c>
      <c r="BQ12" s="121">
        <v>36</v>
      </c>
      <c r="BR12" s="124">
        <v>97.29729729729729</v>
      </c>
      <c r="BS12" s="121">
        <v>37</v>
      </c>
      <c r="BT12" s="2"/>
      <c r="BU12" s="3"/>
      <c r="BV12" s="3"/>
      <c r="BW12" s="3"/>
      <c r="BX12" s="3"/>
    </row>
    <row r="13" spans="1:76" ht="15">
      <c r="A13" s="64" t="s">
        <v>217</v>
      </c>
      <c r="B13" s="65"/>
      <c r="C13" s="65" t="s">
        <v>64</v>
      </c>
      <c r="D13" s="66">
        <v>162.3934418383976</v>
      </c>
      <c r="E13" s="68"/>
      <c r="F13" s="101" t="s">
        <v>754</v>
      </c>
      <c r="G13" s="65"/>
      <c r="H13" s="69" t="s">
        <v>217</v>
      </c>
      <c r="I13" s="70"/>
      <c r="J13" s="70"/>
      <c r="K13" s="69" t="s">
        <v>2517</v>
      </c>
      <c r="L13" s="73">
        <v>1</v>
      </c>
      <c r="M13" s="74">
        <v>740.7171630859375</v>
      </c>
      <c r="N13" s="74">
        <v>2481.9775390625</v>
      </c>
      <c r="O13" s="75"/>
      <c r="P13" s="76"/>
      <c r="Q13" s="76"/>
      <c r="R13" s="87"/>
      <c r="S13" s="48">
        <v>0</v>
      </c>
      <c r="T13" s="48">
        <v>1</v>
      </c>
      <c r="U13" s="49">
        <v>0</v>
      </c>
      <c r="V13" s="49">
        <v>0.002053</v>
      </c>
      <c r="W13" s="49">
        <v>0.004626</v>
      </c>
      <c r="X13" s="49">
        <v>0.356448</v>
      </c>
      <c r="Y13" s="49">
        <v>0</v>
      </c>
      <c r="Z13" s="49">
        <v>0</v>
      </c>
      <c r="AA13" s="71">
        <v>13</v>
      </c>
      <c r="AB13" s="71"/>
      <c r="AC13" s="72"/>
      <c r="AD13" s="78" t="s">
        <v>1376</v>
      </c>
      <c r="AE13" s="78">
        <v>196</v>
      </c>
      <c r="AF13" s="78">
        <v>569</v>
      </c>
      <c r="AG13" s="78">
        <v>2402</v>
      </c>
      <c r="AH13" s="78">
        <v>275</v>
      </c>
      <c r="AI13" s="78"/>
      <c r="AJ13" s="78" t="s">
        <v>1573</v>
      </c>
      <c r="AK13" s="78" t="s">
        <v>1747</v>
      </c>
      <c r="AL13" s="83" t="s">
        <v>1852</v>
      </c>
      <c r="AM13" s="78"/>
      <c r="AN13" s="80">
        <v>40287.94305555556</v>
      </c>
      <c r="AO13" s="83" t="s">
        <v>2006</v>
      </c>
      <c r="AP13" s="78" t="b">
        <v>0</v>
      </c>
      <c r="AQ13" s="78" t="b">
        <v>0</v>
      </c>
      <c r="AR13" s="78" t="b">
        <v>0</v>
      </c>
      <c r="AS13" s="78" t="s">
        <v>1302</v>
      </c>
      <c r="AT13" s="78">
        <v>44</v>
      </c>
      <c r="AU13" s="83" t="s">
        <v>2159</v>
      </c>
      <c r="AV13" s="78" t="b">
        <v>0</v>
      </c>
      <c r="AW13" s="78" t="s">
        <v>2301</v>
      </c>
      <c r="AX13" s="83" t="s">
        <v>2312</v>
      </c>
      <c r="AY13" s="78" t="s">
        <v>66</v>
      </c>
      <c r="AZ13" s="78" t="str">
        <f>REPLACE(INDEX(GroupVertices[Group],MATCH(Vertices[[#This Row],[Vertex]],GroupVertices[Vertex],0)),1,1,"")</f>
        <v>1</v>
      </c>
      <c r="BA13" s="48" t="s">
        <v>601</v>
      </c>
      <c r="BB13" s="48" t="s">
        <v>601</v>
      </c>
      <c r="BC13" s="48" t="s">
        <v>671</v>
      </c>
      <c r="BD13" s="48" t="s">
        <v>671</v>
      </c>
      <c r="BE13" s="48"/>
      <c r="BF13" s="48"/>
      <c r="BG13" s="121" t="s">
        <v>3115</v>
      </c>
      <c r="BH13" s="121" t="s">
        <v>3115</v>
      </c>
      <c r="BI13" s="121" t="s">
        <v>3205</v>
      </c>
      <c r="BJ13" s="121" t="s">
        <v>3205</v>
      </c>
      <c r="BK13" s="121">
        <v>0</v>
      </c>
      <c r="BL13" s="124">
        <v>0</v>
      </c>
      <c r="BM13" s="121">
        <v>0</v>
      </c>
      <c r="BN13" s="124">
        <v>0</v>
      </c>
      <c r="BO13" s="121">
        <v>0</v>
      </c>
      <c r="BP13" s="124">
        <v>0</v>
      </c>
      <c r="BQ13" s="121">
        <v>14</v>
      </c>
      <c r="BR13" s="124">
        <v>100</v>
      </c>
      <c r="BS13" s="121">
        <v>14</v>
      </c>
      <c r="BT13" s="2"/>
      <c r="BU13" s="3"/>
      <c r="BV13" s="3"/>
      <c r="BW13" s="3"/>
      <c r="BX13" s="3"/>
    </row>
    <row r="14" spans="1:76" ht="15">
      <c r="A14" s="64" t="s">
        <v>218</v>
      </c>
      <c r="B14" s="65"/>
      <c r="C14" s="65" t="s">
        <v>64</v>
      </c>
      <c r="D14" s="66">
        <v>163.73556944530395</v>
      </c>
      <c r="E14" s="68"/>
      <c r="F14" s="101" t="s">
        <v>755</v>
      </c>
      <c r="G14" s="65"/>
      <c r="H14" s="69" t="s">
        <v>218</v>
      </c>
      <c r="I14" s="70"/>
      <c r="J14" s="70"/>
      <c r="K14" s="69" t="s">
        <v>2518</v>
      </c>
      <c r="L14" s="73">
        <v>1</v>
      </c>
      <c r="M14" s="74">
        <v>1179.6805419921875</v>
      </c>
      <c r="N14" s="74">
        <v>6546.37255859375</v>
      </c>
      <c r="O14" s="75"/>
      <c r="P14" s="76"/>
      <c r="Q14" s="76"/>
      <c r="R14" s="87"/>
      <c r="S14" s="48">
        <v>0</v>
      </c>
      <c r="T14" s="48">
        <v>1</v>
      </c>
      <c r="U14" s="49">
        <v>0</v>
      </c>
      <c r="V14" s="49">
        <v>0.002053</v>
      </c>
      <c r="W14" s="49">
        <v>0.004626</v>
      </c>
      <c r="X14" s="49">
        <v>0.356448</v>
      </c>
      <c r="Y14" s="49">
        <v>0</v>
      </c>
      <c r="Z14" s="49">
        <v>0</v>
      </c>
      <c r="AA14" s="71">
        <v>14</v>
      </c>
      <c r="AB14" s="71"/>
      <c r="AC14" s="72"/>
      <c r="AD14" s="78" t="s">
        <v>1377</v>
      </c>
      <c r="AE14" s="78">
        <v>1350</v>
      </c>
      <c r="AF14" s="78">
        <v>2510</v>
      </c>
      <c r="AG14" s="78">
        <v>2565</v>
      </c>
      <c r="AH14" s="78">
        <v>60</v>
      </c>
      <c r="AI14" s="78"/>
      <c r="AJ14" s="78" t="s">
        <v>1574</v>
      </c>
      <c r="AK14" s="78" t="s">
        <v>1748</v>
      </c>
      <c r="AL14" s="83" t="s">
        <v>1853</v>
      </c>
      <c r="AM14" s="78"/>
      <c r="AN14" s="80">
        <v>40406.579363425924</v>
      </c>
      <c r="AO14" s="78"/>
      <c r="AP14" s="78" t="b">
        <v>0</v>
      </c>
      <c r="AQ14" s="78" t="b">
        <v>0</v>
      </c>
      <c r="AR14" s="78" t="b">
        <v>1</v>
      </c>
      <c r="AS14" s="78" t="s">
        <v>1302</v>
      </c>
      <c r="AT14" s="78">
        <v>76</v>
      </c>
      <c r="AU14" s="83" t="s">
        <v>2163</v>
      </c>
      <c r="AV14" s="78" t="b">
        <v>0</v>
      </c>
      <c r="AW14" s="78" t="s">
        <v>2301</v>
      </c>
      <c r="AX14" s="83" t="s">
        <v>2313</v>
      </c>
      <c r="AY14" s="78" t="s">
        <v>66</v>
      </c>
      <c r="AZ14" s="78" t="str">
        <f>REPLACE(INDEX(GroupVertices[Group],MATCH(Vertices[[#This Row],[Vertex]],GroupVertices[Vertex],0)),1,1,"")</f>
        <v>1</v>
      </c>
      <c r="BA14" s="48" t="s">
        <v>601</v>
      </c>
      <c r="BB14" s="48" t="s">
        <v>601</v>
      </c>
      <c r="BC14" s="48" t="s">
        <v>671</v>
      </c>
      <c r="BD14" s="48" t="s">
        <v>671</v>
      </c>
      <c r="BE14" s="48"/>
      <c r="BF14" s="48"/>
      <c r="BG14" s="121" t="s">
        <v>3115</v>
      </c>
      <c r="BH14" s="121" t="s">
        <v>3115</v>
      </c>
      <c r="BI14" s="121" t="s">
        <v>3205</v>
      </c>
      <c r="BJ14" s="121" t="s">
        <v>3205</v>
      </c>
      <c r="BK14" s="121">
        <v>0</v>
      </c>
      <c r="BL14" s="124">
        <v>0</v>
      </c>
      <c r="BM14" s="121">
        <v>0</v>
      </c>
      <c r="BN14" s="124">
        <v>0</v>
      </c>
      <c r="BO14" s="121">
        <v>0</v>
      </c>
      <c r="BP14" s="124">
        <v>0</v>
      </c>
      <c r="BQ14" s="121">
        <v>12</v>
      </c>
      <c r="BR14" s="124">
        <v>100</v>
      </c>
      <c r="BS14" s="121">
        <v>12</v>
      </c>
      <c r="BT14" s="2"/>
      <c r="BU14" s="3"/>
      <c r="BV14" s="3"/>
      <c r="BW14" s="3"/>
      <c r="BX14" s="3"/>
    </row>
    <row r="15" spans="1:76" ht="15">
      <c r="A15" s="64" t="s">
        <v>219</v>
      </c>
      <c r="B15" s="65"/>
      <c r="C15" s="65" t="s">
        <v>64</v>
      </c>
      <c r="D15" s="66">
        <v>163.11878540338716</v>
      </c>
      <c r="E15" s="68"/>
      <c r="F15" s="101" t="s">
        <v>756</v>
      </c>
      <c r="G15" s="65"/>
      <c r="H15" s="69" t="s">
        <v>219</v>
      </c>
      <c r="I15" s="70"/>
      <c r="J15" s="70"/>
      <c r="K15" s="69" t="s">
        <v>2519</v>
      </c>
      <c r="L15" s="73">
        <v>1</v>
      </c>
      <c r="M15" s="74">
        <v>4144.47900390625</v>
      </c>
      <c r="N15" s="74">
        <v>4594.5947265625</v>
      </c>
      <c r="O15" s="75"/>
      <c r="P15" s="76"/>
      <c r="Q15" s="76"/>
      <c r="R15" s="87"/>
      <c r="S15" s="48">
        <v>0</v>
      </c>
      <c r="T15" s="48">
        <v>1</v>
      </c>
      <c r="U15" s="49">
        <v>0</v>
      </c>
      <c r="V15" s="49">
        <v>0.00155</v>
      </c>
      <c r="W15" s="49">
        <v>0.000911</v>
      </c>
      <c r="X15" s="49">
        <v>0.364392</v>
      </c>
      <c r="Y15" s="49">
        <v>0</v>
      </c>
      <c r="Z15" s="49">
        <v>0</v>
      </c>
      <c r="AA15" s="71">
        <v>15</v>
      </c>
      <c r="AB15" s="71"/>
      <c r="AC15" s="72"/>
      <c r="AD15" s="78" t="s">
        <v>1378</v>
      </c>
      <c r="AE15" s="78">
        <v>1352</v>
      </c>
      <c r="AF15" s="78">
        <v>1618</v>
      </c>
      <c r="AG15" s="78">
        <v>40708</v>
      </c>
      <c r="AH15" s="78">
        <v>34408</v>
      </c>
      <c r="AI15" s="78"/>
      <c r="AJ15" s="78" t="s">
        <v>1575</v>
      </c>
      <c r="AK15" s="78" t="s">
        <v>1749</v>
      </c>
      <c r="AL15" s="83" t="s">
        <v>1854</v>
      </c>
      <c r="AM15" s="78"/>
      <c r="AN15" s="80">
        <v>40091.00625</v>
      </c>
      <c r="AO15" s="83" t="s">
        <v>2007</v>
      </c>
      <c r="AP15" s="78" t="b">
        <v>0</v>
      </c>
      <c r="AQ15" s="78" t="b">
        <v>0</v>
      </c>
      <c r="AR15" s="78" t="b">
        <v>0</v>
      </c>
      <c r="AS15" s="78" t="s">
        <v>1302</v>
      </c>
      <c r="AT15" s="78">
        <v>185</v>
      </c>
      <c r="AU15" s="83" t="s">
        <v>2164</v>
      </c>
      <c r="AV15" s="78" t="b">
        <v>0</v>
      </c>
      <c r="AW15" s="78" t="s">
        <v>2301</v>
      </c>
      <c r="AX15" s="83" t="s">
        <v>2314</v>
      </c>
      <c r="AY15" s="78" t="s">
        <v>66</v>
      </c>
      <c r="AZ15" s="78" t="str">
        <f>REPLACE(INDEX(GroupVertices[Group],MATCH(Vertices[[#This Row],[Vertex]],GroupVertices[Vertex],0)),1,1,"")</f>
        <v>2</v>
      </c>
      <c r="BA15" s="48"/>
      <c r="BB15" s="48"/>
      <c r="BC15" s="48"/>
      <c r="BD15" s="48"/>
      <c r="BE15" s="48"/>
      <c r="BF15" s="48"/>
      <c r="BG15" s="121" t="s">
        <v>3116</v>
      </c>
      <c r="BH15" s="121" t="s">
        <v>3116</v>
      </c>
      <c r="BI15" s="121" t="s">
        <v>3206</v>
      </c>
      <c r="BJ15" s="121" t="s">
        <v>3206</v>
      </c>
      <c r="BK15" s="121">
        <v>1</v>
      </c>
      <c r="BL15" s="124">
        <v>4.761904761904762</v>
      </c>
      <c r="BM15" s="121">
        <v>0</v>
      </c>
      <c r="BN15" s="124">
        <v>0</v>
      </c>
      <c r="BO15" s="121">
        <v>0</v>
      </c>
      <c r="BP15" s="124">
        <v>0</v>
      </c>
      <c r="BQ15" s="121">
        <v>20</v>
      </c>
      <c r="BR15" s="124">
        <v>95.23809523809524</v>
      </c>
      <c r="BS15" s="121">
        <v>21</v>
      </c>
      <c r="BT15" s="2"/>
      <c r="BU15" s="3"/>
      <c r="BV15" s="3"/>
      <c r="BW15" s="3"/>
      <c r="BX15" s="3"/>
    </row>
    <row r="16" spans="1:76" ht="15">
      <c r="A16" s="64" t="s">
        <v>301</v>
      </c>
      <c r="B16" s="65"/>
      <c r="C16" s="65" t="s">
        <v>64</v>
      </c>
      <c r="D16" s="66">
        <v>162.1189314520288</v>
      </c>
      <c r="E16" s="68"/>
      <c r="F16" s="101" t="s">
        <v>823</v>
      </c>
      <c r="G16" s="65"/>
      <c r="H16" s="69" t="s">
        <v>301</v>
      </c>
      <c r="I16" s="70"/>
      <c r="J16" s="70"/>
      <c r="K16" s="69" t="s">
        <v>2520</v>
      </c>
      <c r="L16" s="73">
        <v>634.6166382890993</v>
      </c>
      <c r="M16" s="74">
        <v>4333.8251953125</v>
      </c>
      <c r="N16" s="74">
        <v>5831.08154296875</v>
      </c>
      <c r="O16" s="75"/>
      <c r="P16" s="76"/>
      <c r="Q16" s="76"/>
      <c r="R16" s="87"/>
      <c r="S16" s="48">
        <v>2</v>
      </c>
      <c r="T16" s="48">
        <v>11</v>
      </c>
      <c r="U16" s="49">
        <v>1969.746032</v>
      </c>
      <c r="V16" s="49">
        <v>0.002227</v>
      </c>
      <c r="W16" s="49">
        <v>0.012168</v>
      </c>
      <c r="X16" s="49">
        <v>3.026716</v>
      </c>
      <c r="Y16" s="49">
        <v>0.14393939393939395</v>
      </c>
      <c r="Z16" s="49">
        <v>0.08333333333333333</v>
      </c>
      <c r="AA16" s="71">
        <v>16</v>
      </c>
      <c r="AB16" s="71"/>
      <c r="AC16" s="72"/>
      <c r="AD16" s="78" t="s">
        <v>1379</v>
      </c>
      <c r="AE16" s="78">
        <v>876</v>
      </c>
      <c r="AF16" s="78">
        <v>172</v>
      </c>
      <c r="AG16" s="78">
        <v>469</v>
      </c>
      <c r="AH16" s="78">
        <v>1212</v>
      </c>
      <c r="AI16" s="78"/>
      <c r="AJ16" s="78" t="s">
        <v>1576</v>
      </c>
      <c r="AK16" s="78" t="s">
        <v>1750</v>
      </c>
      <c r="AL16" s="83" t="s">
        <v>1855</v>
      </c>
      <c r="AM16" s="78"/>
      <c r="AN16" s="80">
        <v>42756.60108796296</v>
      </c>
      <c r="AO16" s="83" t="s">
        <v>2008</v>
      </c>
      <c r="AP16" s="78" t="b">
        <v>1</v>
      </c>
      <c r="AQ16" s="78" t="b">
        <v>0</v>
      </c>
      <c r="AR16" s="78" t="b">
        <v>0</v>
      </c>
      <c r="AS16" s="78" t="s">
        <v>1302</v>
      </c>
      <c r="AT16" s="78">
        <v>3</v>
      </c>
      <c r="AU16" s="78"/>
      <c r="AV16" s="78" t="b">
        <v>0</v>
      </c>
      <c r="AW16" s="78" t="s">
        <v>2301</v>
      </c>
      <c r="AX16" s="83" t="s">
        <v>2315</v>
      </c>
      <c r="AY16" s="78" t="s">
        <v>66</v>
      </c>
      <c r="AZ16" s="78" t="str">
        <f>REPLACE(INDEX(GroupVertices[Group],MATCH(Vertices[[#This Row],[Vertex]],GroupVertices[Vertex],0)),1,1,"")</f>
        <v>2</v>
      </c>
      <c r="BA16" s="48" t="s">
        <v>3081</v>
      </c>
      <c r="BB16" s="48" t="s">
        <v>3081</v>
      </c>
      <c r="BC16" s="48" t="s">
        <v>3095</v>
      </c>
      <c r="BD16" s="48" t="s">
        <v>3095</v>
      </c>
      <c r="BE16" s="48" t="s">
        <v>3104</v>
      </c>
      <c r="BF16" s="48" t="s">
        <v>3104</v>
      </c>
      <c r="BG16" s="121" t="s">
        <v>3117</v>
      </c>
      <c r="BH16" s="121" t="s">
        <v>3186</v>
      </c>
      <c r="BI16" s="121" t="s">
        <v>3207</v>
      </c>
      <c r="BJ16" s="121" t="s">
        <v>3207</v>
      </c>
      <c r="BK16" s="121">
        <v>4</v>
      </c>
      <c r="BL16" s="124">
        <v>1.5037593984962405</v>
      </c>
      <c r="BM16" s="121">
        <v>0</v>
      </c>
      <c r="BN16" s="124">
        <v>0</v>
      </c>
      <c r="BO16" s="121">
        <v>0</v>
      </c>
      <c r="BP16" s="124">
        <v>0</v>
      </c>
      <c r="BQ16" s="121">
        <v>262</v>
      </c>
      <c r="BR16" s="124">
        <v>98.49624060150376</v>
      </c>
      <c r="BS16" s="121">
        <v>266</v>
      </c>
      <c r="BT16" s="2"/>
      <c r="BU16" s="3"/>
      <c r="BV16" s="3"/>
      <c r="BW16" s="3"/>
      <c r="BX16" s="3"/>
    </row>
    <row r="17" spans="1:76" ht="15">
      <c r="A17" s="64" t="s">
        <v>220</v>
      </c>
      <c r="B17" s="65"/>
      <c r="C17" s="65" t="s">
        <v>64</v>
      </c>
      <c r="D17" s="66">
        <v>162.0200523959816</v>
      </c>
      <c r="E17" s="68"/>
      <c r="F17" s="101" t="s">
        <v>757</v>
      </c>
      <c r="G17" s="65"/>
      <c r="H17" s="69" t="s">
        <v>220</v>
      </c>
      <c r="I17" s="70"/>
      <c r="J17" s="70"/>
      <c r="K17" s="69" t="s">
        <v>2521</v>
      </c>
      <c r="L17" s="73">
        <v>1</v>
      </c>
      <c r="M17" s="74">
        <v>1125.737060546875</v>
      </c>
      <c r="N17" s="74">
        <v>5576.42138671875</v>
      </c>
      <c r="O17" s="75"/>
      <c r="P17" s="76"/>
      <c r="Q17" s="76"/>
      <c r="R17" s="87"/>
      <c r="S17" s="48">
        <v>0</v>
      </c>
      <c r="T17" s="48">
        <v>1</v>
      </c>
      <c r="U17" s="49">
        <v>0</v>
      </c>
      <c r="V17" s="49">
        <v>0.002053</v>
      </c>
      <c r="W17" s="49">
        <v>0.004626</v>
      </c>
      <c r="X17" s="49">
        <v>0.356448</v>
      </c>
      <c r="Y17" s="49">
        <v>0</v>
      </c>
      <c r="Z17" s="49">
        <v>0</v>
      </c>
      <c r="AA17" s="71">
        <v>17</v>
      </c>
      <c r="AB17" s="71"/>
      <c r="AC17" s="72"/>
      <c r="AD17" s="78" t="s">
        <v>1380</v>
      </c>
      <c r="AE17" s="78">
        <v>52</v>
      </c>
      <c r="AF17" s="78">
        <v>29</v>
      </c>
      <c r="AG17" s="78">
        <v>327</v>
      </c>
      <c r="AH17" s="78">
        <v>40</v>
      </c>
      <c r="AI17" s="78"/>
      <c r="AJ17" s="78" t="s">
        <v>1577</v>
      </c>
      <c r="AK17" s="78" t="s">
        <v>1751</v>
      </c>
      <c r="AL17" s="83" t="s">
        <v>1856</v>
      </c>
      <c r="AM17" s="78"/>
      <c r="AN17" s="80">
        <v>39948.88297453704</v>
      </c>
      <c r="AO17" s="83" t="s">
        <v>2009</v>
      </c>
      <c r="AP17" s="78" t="b">
        <v>1</v>
      </c>
      <c r="AQ17" s="78" t="b">
        <v>0</v>
      </c>
      <c r="AR17" s="78" t="b">
        <v>1</v>
      </c>
      <c r="AS17" s="78" t="s">
        <v>1302</v>
      </c>
      <c r="AT17" s="78">
        <v>1</v>
      </c>
      <c r="AU17" s="83" t="s">
        <v>2159</v>
      </c>
      <c r="AV17" s="78" t="b">
        <v>0</v>
      </c>
      <c r="AW17" s="78" t="s">
        <v>2301</v>
      </c>
      <c r="AX17" s="83" t="s">
        <v>2316</v>
      </c>
      <c r="AY17" s="78" t="s">
        <v>66</v>
      </c>
      <c r="AZ17" s="78" t="str">
        <f>REPLACE(INDEX(GroupVertices[Group],MATCH(Vertices[[#This Row],[Vertex]],GroupVertices[Vertex],0)),1,1,"")</f>
        <v>1</v>
      </c>
      <c r="BA17" s="48"/>
      <c r="BB17" s="48"/>
      <c r="BC17" s="48"/>
      <c r="BD17" s="48"/>
      <c r="BE17" s="48"/>
      <c r="BF17" s="48"/>
      <c r="BG17" s="121" t="s">
        <v>1289</v>
      </c>
      <c r="BH17" s="121" t="s">
        <v>1289</v>
      </c>
      <c r="BI17" s="121" t="s">
        <v>1289</v>
      </c>
      <c r="BJ17" s="121" t="s">
        <v>1289</v>
      </c>
      <c r="BK17" s="121">
        <v>0</v>
      </c>
      <c r="BL17" s="124">
        <v>0</v>
      </c>
      <c r="BM17" s="121">
        <v>0</v>
      </c>
      <c r="BN17" s="124">
        <v>0</v>
      </c>
      <c r="BO17" s="121">
        <v>0</v>
      </c>
      <c r="BP17" s="124">
        <v>0</v>
      </c>
      <c r="BQ17" s="121">
        <v>1</v>
      </c>
      <c r="BR17" s="124">
        <v>100</v>
      </c>
      <c r="BS17" s="121">
        <v>1</v>
      </c>
      <c r="BT17" s="2"/>
      <c r="BU17" s="3"/>
      <c r="BV17" s="3"/>
      <c r="BW17" s="3"/>
      <c r="BX17" s="3"/>
    </row>
    <row r="18" spans="1:76" ht="15">
      <c r="A18" s="64" t="s">
        <v>221</v>
      </c>
      <c r="B18" s="65"/>
      <c r="C18" s="65" t="s">
        <v>64</v>
      </c>
      <c r="D18" s="66">
        <v>162.4342380922912</v>
      </c>
      <c r="E18" s="68"/>
      <c r="F18" s="101" t="s">
        <v>758</v>
      </c>
      <c r="G18" s="65"/>
      <c r="H18" s="69" t="s">
        <v>221</v>
      </c>
      <c r="I18" s="70"/>
      <c r="J18" s="70"/>
      <c r="K18" s="69" t="s">
        <v>2522</v>
      </c>
      <c r="L18" s="73">
        <v>146.0536369442951</v>
      </c>
      <c r="M18" s="74">
        <v>8347.416015625</v>
      </c>
      <c r="N18" s="74">
        <v>4797.25</v>
      </c>
      <c r="O18" s="75"/>
      <c r="P18" s="76"/>
      <c r="Q18" s="76"/>
      <c r="R18" s="87"/>
      <c r="S18" s="48">
        <v>0</v>
      </c>
      <c r="T18" s="48">
        <v>4</v>
      </c>
      <c r="U18" s="49">
        <v>450.933275</v>
      </c>
      <c r="V18" s="49">
        <v>0.002079</v>
      </c>
      <c r="W18" s="49">
        <v>0.005305</v>
      </c>
      <c r="X18" s="49">
        <v>1.057705</v>
      </c>
      <c r="Y18" s="49">
        <v>0.16666666666666666</v>
      </c>
      <c r="Z18" s="49">
        <v>0</v>
      </c>
      <c r="AA18" s="71">
        <v>18</v>
      </c>
      <c r="AB18" s="71"/>
      <c r="AC18" s="72"/>
      <c r="AD18" s="78" t="s">
        <v>1381</v>
      </c>
      <c r="AE18" s="78">
        <v>666</v>
      </c>
      <c r="AF18" s="78">
        <v>628</v>
      </c>
      <c r="AG18" s="78">
        <v>4747</v>
      </c>
      <c r="AH18" s="78">
        <v>96</v>
      </c>
      <c r="AI18" s="78"/>
      <c r="AJ18" s="78" t="s">
        <v>1578</v>
      </c>
      <c r="AK18" s="78" t="s">
        <v>1752</v>
      </c>
      <c r="AL18" s="78"/>
      <c r="AM18" s="78"/>
      <c r="AN18" s="80">
        <v>39905.71226851852</v>
      </c>
      <c r="AO18" s="78"/>
      <c r="AP18" s="78" t="b">
        <v>0</v>
      </c>
      <c r="AQ18" s="78" t="b">
        <v>0</v>
      </c>
      <c r="AR18" s="78" t="b">
        <v>0</v>
      </c>
      <c r="AS18" s="78" t="s">
        <v>1302</v>
      </c>
      <c r="AT18" s="78">
        <v>29</v>
      </c>
      <c r="AU18" s="83" t="s">
        <v>2159</v>
      </c>
      <c r="AV18" s="78" t="b">
        <v>0</v>
      </c>
      <c r="AW18" s="78" t="s">
        <v>2301</v>
      </c>
      <c r="AX18" s="83" t="s">
        <v>2317</v>
      </c>
      <c r="AY18" s="78" t="s">
        <v>66</v>
      </c>
      <c r="AZ18" s="78" t="str">
        <f>REPLACE(INDEX(GroupVertices[Group],MATCH(Vertices[[#This Row],[Vertex]],GroupVertices[Vertex],0)),1,1,"")</f>
        <v>7</v>
      </c>
      <c r="BA18" s="48"/>
      <c r="BB18" s="48"/>
      <c r="BC18" s="48"/>
      <c r="BD18" s="48"/>
      <c r="BE18" s="48"/>
      <c r="BF18" s="48"/>
      <c r="BG18" s="121" t="s">
        <v>3118</v>
      </c>
      <c r="BH18" s="121" t="s">
        <v>3118</v>
      </c>
      <c r="BI18" s="121" t="s">
        <v>3208</v>
      </c>
      <c r="BJ18" s="121" t="s">
        <v>3208</v>
      </c>
      <c r="BK18" s="121">
        <v>1</v>
      </c>
      <c r="BL18" s="124">
        <v>4.166666666666667</v>
      </c>
      <c r="BM18" s="121">
        <v>0</v>
      </c>
      <c r="BN18" s="124">
        <v>0</v>
      </c>
      <c r="BO18" s="121">
        <v>0</v>
      </c>
      <c r="BP18" s="124">
        <v>0</v>
      </c>
      <c r="BQ18" s="121">
        <v>23</v>
      </c>
      <c r="BR18" s="124">
        <v>95.83333333333333</v>
      </c>
      <c r="BS18" s="121">
        <v>24</v>
      </c>
      <c r="BT18" s="2"/>
      <c r="BU18" s="3"/>
      <c r="BV18" s="3"/>
      <c r="BW18" s="3"/>
      <c r="BX18" s="3"/>
    </row>
    <row r="19" spans="1:76" ht="15">
      <c r="A19" s="64" t="s">
        <v>316</v>
      </c>
      <c r="B19" s="65"/>
      <c r="C19" s="65" t="s">
        <v>64</v>
      </c>
      <c r="D19" s="66">
        <v>198.07426037089755</v>
      </c>
      <c r="E19" s="68"/>
      <c r="F19" s="101" t="s">
        <v>2189</v>
      </c>
      <c r="G19" s="65"/>
      <c r="H19" s="69" t="s">
        <v>316</v>
      </c>
      <c r="I19" s="70"/>
      <c r="J19" s="70"/>
      <c r="K19" s="69" t="s">
        <v>2523</v>
      </c>
      <c r="L19" s="73">
        <v>1</v>
      </c>
      <c r="M19" s="74">
        <v>8641.111328125</v>
      </c>
      <c r="N19" s="74">
        <v>5540.62255859375</v>
      </c>
      <c r="O19" s="75"/>
      <c r="P19" s="76"/>
      <c r="Q19" s="76"/>
      <c r="R19" s="87"/>
      <c r="S19" s="48">
        <v>1</v>
      </c>
      <c r="T19" s="48">
        <v>0</v>
      </c>
      <c r="U19" s="49">
        <v>0</v>
      </c>
      <c r="V19" s="49">
        <v>0.001477</v>
      </c>
      <c r="W19" s="49">
        <v>0.000397</v>
      </c>
      <c r="X19" s="49">
        <v>0.374762</v>
      </c>
      <c r="Y19" s="49">
        <v>0</v>
      </c>
      <c r="Z19" s="49">
        <v>0</v>
      </c>
      <c r="AA19" s="71">
        <v>19</v>
      </c>
      <c r="AB19" s="71"/>
      <c r="AC19" s="72"/>
      <c r="AD19" s="78" t="s">
        <v>1382</v>
      </c>
      <c r="AE19" s="78">
        <v>594</v>
      </c>
      <c r="AF19" s="78">
        <v>52171</v>
      </c>
      <c r="AG19" s="78">
        <v>6909</v>
      </c>
      <c r="AH19" s="78">
        <v>31</v>
      </c>
      <c r="AI19" s="78">
        <v>-18000</v>
      </c>
      <c r="AJ19" s="78" t="s">
        <v>1579</v>
      </c>
      <c r="AK19" s="78" t="s">
        <v>1753</v>
      </c>
      <c r="AL19" s="83" t="s">
        <v>1857</v>
      </c>
      <c r="AM19" s="78" t="s">
        <v>1995</v>
      </c>
      <c r="AN19" s="80">
        <v>39786.00295138889</v>
      </c>
      <c r="AO19" s="83" t="s">
        <v>2010</v>
      </c>
      <c r="AP19" s="78" t="b">
        <v>0</v>
      </c>
      <c r="AQ19" s="78" t="b">
        <v>0</v>
      </c>
      <c r="AR19" s="78" t="b">
        <v>0</v>
      </c>
      <c r="AS19" s="78" t="s">
        <v>1302</v>
      </c>
      <c r="AT19" s="78">
        <v>613</v>
      </c>
      <c r="AU19" s="83" t="s">
        <v>2165</v>
      </c>
      <c r="AV19" s="78" t="b">
        <v>1</v>
      </c>
      <c r="AW19" s="78" t="s">
        <v>2301</v>
      </c>
      <c r="AX19" s="83" t="s">
        <v>2318</v>
      </c>
      <c r="AY19" s="78" t="s">
        <v>65</v>
      </c>
      <c r="AZ19" s="78" t="str">
        <f>REPLACE(INDEX(GroupVertices[Group],MATCH(Vertices[[#This Row],[Vertex]],GroupVertices[Vertex],0)),1,1,"")</f>
        <v>7</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222</v>
      </c>
      <c r="B20" s="65"/>
      <c r="C20" s="65" t="s">
        <v>64</v>
      </c>
      <c r="D20" s="66">
        <v>162.4231747014048</v>
      </c>
      <c r="E20" s="68"/>
      <c r="F20" s="101" t="s">
        <v>2190</v>
      </c>
      <c r="G20" s="65"/>
      <c r="H20" s="69" t="s">
        <v>222</v>
      </c>
      <c r="I20" s="70"/>
      <c r="J20" s="70"/>
      <c r="K20" s="69" t="s">
        <v>2524</v>
      </c>
      <c r="L20" s="73">
        <v>34.15132420034693</v>
      </c>
      <c r="M20" s="74">
        <v>8272.52734375</v>
      </c>
      <c r="N20" s="74">
        <v>3578.50244140625</v>
      </c>
      <c r="O20" s="75"/>
      <c r="P20" s="76"/>
      <c r="Q20" s="76"/>
      <c r="R20" s="87"/>
      <c r="S20" s="48">
        <v>1</v>
      </c>
      <c r="T20" s="48">
        <v>3</v>
      </c>
      <c r="U20" s="49">
        <v>103.058672</v>
      </c>
      <c r="V20" s="49">
        <v>0.002079</v>
      </c>
      <c r="W20" s="49">
        <v>0.00566</v>
      </c>
      <c r="X20" s="49">
        <v>0.936675</v>
      </c>
      <c r="Y20" s="49">
        <v>0.16666666666666666</v>
      </c>
      <c r="Z20" s="49">
        <v>0</v>
      </c>
      <c r="AA20" s="71">
        <v>20</v>
      </c>
      <c r="AB20" s="71"/>
      <c r="AC20" s="72"/>
      <c r="AD20" s="78" t="s">
        <v>1383</v>
      </c>
      <c r="AE20" s="78">
        <v>837</v>
      </c>
      <c r="AF20" s="78">
        <v>612</v>
      </c>
      <c r="AG20" s="78">
        <v>2097</v>
      </c>
      <c r="AH20" s="78">
        <v>110</v>
      </c>
      <c r="AI20" s="78"/>
      <c r="AJ20" s="78" t="s">
        <v>1580</v>
      </c>
      <c r="AK20" s="78" t="s">
        <v>1754</v>
      </c>
      <c r="AL20" s="83" t="s">
        <v>1858</v>
      </c>
      <c r="AM20" s="78"/>
      <c r="AN20" s="80">
        <v>41355.687523148146</v>
      </c>
      <c r="AO20" s="83" t="s">
        <v>2011</v>
      </c>
      <c r="AP20" s="78" t="b">
        <v>0</v>
      </c>
      <c r="AQ20" s="78" t="b">
        <v>0</v>
      </c>
      <c r="AR20" s="78" t="b">
        <v>1</v>
      </c>
      <c r="AS20" s="78" t="s">
        <v>1302</v>
      </c>
      <c r="AT20" s="78">
        <v>69</v>
      </c>
      <c r="AU20" s="83" t="s">
        <v>2159</v>
      </c>
      <c r="AV20" s="78" t="b">
        <v>0</v>
      </c>
      <c r="AW20" s="78" t="s">
        <v>2301</v>
      </c>
      <c r="AX20" s="83" t="s">
        <v>2319</v>
      </c>
      <c r="AY20" s="78" t="s">
        <v>66</v>
      </c>
      <c r="AZ20" s="78" t="str">
        <f>REPLACE(INDEX(GroupVertices[Group],MATCH(Vertices[[#This Row],[Vertex]],GroupVertices[Vertex],0)),1,1,"")</f>
        <v>7</v>
      </c>
      <c r="BA20" s="48"/>
      <c r="BB20" s="48"/>
      <c r="BC20" s="48"/>
      <c r="BD20" s="48"/>
      <c r="BE20" s="48"/>
      <c r="BF20" s="48"/>
      <c r="BG20" s="121" t="s">
        <v>3119</v>
      </c>
      <c r="BH20" s="121" t="s">
        <v>3119</v>
      </c>
      <c r="BI20" s="121" t="s">
        <v>3209</v>
      </c>
      <c r="BJ20" s="121" t="s">
        <v>3209</v>
      </c>
      <c r="BK20" s="121">
        <v>1</v>
      </c>
      <c r="BL20" s="124">
        <v>3.7037037037037037</v>
      </c>
      <c r="BM20" s="121">
        <v>0</v>
      </c>
      <c r="BN20" s="124">
        <v>0</v>
      </c>
      <c r="BO20" s="121">
        <v>0</v>
      </c>
      <c r="BP20" s="124">
        <v>0</v>
      </c>
      <c r="BQ20" s="121">
        <v>26</v>
      </c>
      <c r="BR20" s="124">
        <v>96.29629629629629</v>
      </c>
      <c r="BS20" s="121">
        <v>27</v>
      </c>
      <c r="BT20" s="2"/>
      <c r="BU20" s="3"/>
      <c r="BV20" s="3"/>
      <c r="BW20" s="3"/>
      <c r="BX20" s="3"/>
    </row>
    <row r="21" spans="1:76" ht="15">
      <c r="A21" s="64" t="s">
        <v>317</v>
      </c>
      <c r="B21" s="65"/>
      <c r="C21" s="65" t="s">
        <v>64</v>
      </c>
      <c r="D21" s="66">
        <v>182.43270004331953</v>
      </c>
      <c r="E21" s="68"/>
      <c r="F21" s="101" t="s">
        <v>2191</v>
      </c>
      <c r="G21" s="65"/>
      <c r="H21" s="69" t="s">
        <v>317</v>
      </c>
      <c r="I21" s="70"/>
      <c r="J21" s="70"/>
      <c r="K21" s="69" t="s">
        <v>2525</v>
      </c>
      <c r="L21" s="73">
        <v>5.771501725295903</v>
      </c>
      <c r="M21" s="74">
        <v>7893.74658203125</v>
      </c>
      <c r="N21" s="74">
        <v>3129.098876953125</v>
      </c>
      <c r="O21" s="75"/>
      <c r="P21" s="76"/>
      <c r="Q21" s="76"/>
      <c r="R21" s="87"/>
      <c r="S21" s="48">
        <v>5</v>
      </c>
      <c r="T21" s="48">
        <v>0</v>
      </c>
      <c r="U21" s="49">
        <v>14.833333</v>
      </c>
      <c r="V21" s="49">
        <v>0.001751</v>
      </c>
      <c r="W21" s="49">
        <v>0.005493</v>
      </c>
      <c r="X21" s="49">
        <v>1.010581</v>
      </c>
      <c r="Y21" s="49">
        <v>0.35</v>
      </c>
      <c r="Z21" s="49">
        <v>0</v>
      </c>
      <c r="AA21" s="71">
        <v>21</v>
      </c>
      <c r="AB21" s="71"/>
      <c r="AC21" s="72"/>
      <c r="AD21" s="78" t="s">
        <v>1384</v>
      </c>
      <c r="AE21" s="78">
        <v>26392</v>
      </c>
      <c r="AF21" s="78">
        <v>29550</v>
      </c>
      <c r="AG21" s="78">
        <v>19784</v>
      </c>
      <c r="AH21" s="78">
        <v>14920</v>
      </c>
      <c r="AI21" s="78"/>
      <c r="AJ21" s="78" t="s">
        <v>1581</v>
      </c>
      <c r="AK21" s="78" t="s">
        <v>1754</v>
      </c>
      <c r="AL21" s="83" t="s">
        <v>1859</v>
      </c>
      <c r="AM21" s="78"/>
      <c r="AN21" s="80">
        <v>41132.94899305556</v>
      </c>
      <c r="AO21" s="83" t="s">
        <v>2012</v>
      </c>
      <c r="AP21" s="78" t="b">
        <v>0</v>
      </c>
      <c r="AQ21" s="78" t="b">
        <v>0</v>
      </c>
      <c r="AR21" s="78" t="b">
        <v>0</v>
      </c>
      <c r="AS21" s="78" t="s">
        <v>1302</v>
      </c>
      <c r="AT21" s="78">
        <v>1059</v>
      </c>
      <c r="AU21" s="83" t="s">
        <v>2166</v>
      </c>
      <c r="AV21" s="78" t="b">
        <v>0</v>
      </c>
      <c r="AW21" s="78" t="s">
        <v>2301</v>
      </c>
      <c r="AX21" s="83" t="s">
        <v>2320</v>
      </c>
      <c r="AY21" s="78" t="s">
        <v>65</v>
      </c>
      <c r="AZ21" s="78" t="str">
        <f>REPLACE(INDEX(GroupVertices[Group],MATCH(Vertices[[#This Row],[Vertex]],GroupVertices[Vertex],0)),1,1,"")</f>
        <v>7</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318</v>
      </c>
      <c r="B22" s="65"/>
      <c r="C22" s="65" t="s">
        <v>64</v>
      </c>
      <c r="D22" s="66">
        <v>165.11641892031273</v>
      </c>
      <c r="E22" s="68"/>
      <c r="F22" s="101" t="s">
        <v>2192</v>
      </c>
      <c r="G22" s="65"/>
      <c r="H22" s="69" t="s">
        <v>318</v>
      </c>
      <c r="I22" s="70"/>
      <c r="J22" s="70"/>
      <c r="K22" s="69" t="s">
        <v>2526</v>
      </c>
      <c r="L22" s="73">
        <v>4.431192436228384</v>
      </c>
      <c r="M22" s="74">
        <v>8003.74462890625</v>
      </c>
      <c r="N22" s="74">
        <v>4645.47607421875</v>
      </c>
      <c r="O22" s="75"/>
      <c r="P22" s="76"/>
      <c r="Q22" s="76"/>
      <c r="R22" s="87"/>
      <c r="S22" s="48">
        <v>5</v>
      </c>
      <c r="T22" s="48">
        <v>0</v>
      </c>
      <c r="U22" s="49">
        <v>10.666667</v>
      </c>
      <c r="V22" s="49">
        <v>0.001536</v>
      </c>
      <c r="W22" s="49">
        <v>0.003013</v>
      </c>
      <c r="X22" s="49">
        <v>1.080389</v>
      </c>
      <c r="Y22" s="49">
        <v>0.25</v>
      </c>
      <c r="Z22" s="49">
        <v>0</v>
      </c>
      <c r="AA22" s="71">
        <v>22</v>
      </c>
      <c r="AB22" s="71"/>
      <c r="AC22" s="72"/>
      <c r="AD22" s="78" t="s">
        <v>1385</v>
      </c>
      <c r="AE22" s="78">
        <v>2489</v>
      </c>
      <c r="AF22" s="78">
        <v>4507</v>
      </c>
      <c r="AG22" s="78">
        <v>7799</v>
      </c>
      <c r="AH22" s="78">
        <v>2659</v>
      </c>
      <c r="AI22" s="78"/>
      <c r="AJ22" s="78" t="s">
        <v>1582</v>
      </c>
      <c r="AK22" s="78" t="s">
        <v>1755</v>
      </c>
      <c r="AL22" s="83" t="s">
        <v>1860</v>
      </c>
      <c r="AM22" s="78"/>
      <c r="AN22" s="80">
        <v>40637.57815972222</v>
      </c>
      <c r="AO22" s="83" t="s">
        <v>2013</v>
      </c>
      <c r="AP22" s="78" t="b">
        <v>0</v>
      </c>
      <c r="AQ22" s="78" t="b">
        <v>0</v>
      </c>
      <c r="AR22" s="78" t="b">
        <v>1</v>
      </c>
      <c r="AS22" s="78" t="s">
        <v>1302</v>
      </c>
      <c r="AT22" s="78">
        <v>341</v>
      </c>
      <c r="AU22" s="83" t="s">
        <v>2159</v>
      </c>
      <c r="AV22" s="78" t="b">
        <v>0</v>
      </c>
      <c r="AW22" s="78" t="s">
        <v>2301</v>
      </c>
      <c r="AX22" s="83" t="s">
        <v>2321</v>
      </c>
      <c r="AY22" s="78" t="s">
        <v>65</v>
      </c>
      <c r="AZ22" s="78" t="str">
        <f>REPLACE(INDEX(GroupVertices[Group],MATCH(Vertices[[#This Row],[Vertex]],GroupVertices[Vertex],0)),1,1,"")</f>
        <v>7</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223</v>
      </c>
      <c r="B23" s="65"/>
      <c r="C23" s="65" t="s">
        <v>64</v>
      </c>
      <c r="D23" s="66">
        <v>162.61540111805598</v>
      </c>
      <c r="E23" s="68"/>
      <c r="F23" s="101" t="s">
        <v>2193</v>
      </c>
      <c r="G23" s="65"/>
      <c r="H23" s="69" t="s">
        <v>223</v>
      </c>
      <c r="I23" s="70"/>
      <c r="J23" s="70"/>
      <c r="K23" s="69" t="s">
        <v>2527</v>
      </c>
      <c r="L23" s="73">
        <v>83.40326192291676</v>
      </c>
      <c r="M23" s="74">
        <v>7685.08203125</v>
      </c>
      <c r="N23" s="74">
        <v>4173.193359375</v>
      </c>
      <c r="O23" s="75"/>
      <c r="P23" s="76"/>
      <c r="Q23" s="76"/>
      <c r="R23" s="87"/>
      <c r="S23" s="48">
        <v>2</v>
      </c>
      <c r="T23" s="48">
        <v>6</v>
      </c>
      <c r="U23" s="49">
        <v>256.16988</v>
      </c>
      <c r="V23" s="49">
        <v>0.00216</v>
      </c>
      <c r="W23" s="49">
        <v>0.009766</v>
      </c>
      <c r="X23" s="49">
        <v>1.390621</v>
      </c>
      <c r="Y23" s="49">
        <v>0.3333333333333333</v>
      </c>
      <c r="Z23" s="49">
        <v>0.14285714285714285</v>
      </c>
      <c r="AA23" s="71">
        <v>23</v>
      </c>
      <c r="AB23" s="71"/>
      <c r="AC23" s="72"/>
      <c r="AD23" s="78" t="s">
        <v>1386</v>
      </c>
      <c r="AE23" s="78">
        <v>3157</v>
      </c>
      <c r="AF23" s="78">
        <v>890</v>
      </c>
      <c r="AG23" s="78">
        <v>996</v>
      </c>
      <c r="AH23" s="78">
        <v>1739</v>
      </c>
      <c r="AI23" s="78"/>
      <c r="AJ23" s="78" t="s">
        <v>1583</v>
      </c>
      <c r="AK23" s="78" t="s">
        <v>1754</v>
      </c>
      <c r="AL23" s="83" t="s">
        <v>1861</v>
      </c>
      <c r="AM23" s="78"/>
      <c r="AN23" s="80">
        <v>42572.85744212963</v>
      </c>
      <c r="AO23" s="83" t="s">
        <v>2014</v>
      </c>
      <c r="AP23" s="78" t="b">
        <v>0</v>
      </c>
      <c r="AQ23" s="78" t="b">
        <v>0</v>
      </c>
      <c r="AR23" s="78" t="b">
        <v>0</v>
      </c>
      <c r="AS23" s="78" t="s">
        <v>1302</v>
      </c>
      <c r="AT23" s="78">
        <v>54</v>
      </c>
      <c r="AU23" s="83" t="s">
        <v>2159</v>
      </c>
      <c r="AV23" s="78" t="b">
        <v>0</v>
      </c>
      <c r="AW23" s="78" t="s">
        <v>2301</v>
      </c>
      <c r="AX23" s="83" t="s">
        <v>2322</v>
      </c>
      <c r="AY23" s="78" t="s">
        <v>66</v>
      </c>
      <c r="AZ23" s="78" t="str">
        <f>REPLACE(INDEX(GroupVertices[Group],MATCH(Vertices[[#This Row],[Vertex]],GroupVertices[Vertex],0)),1,1,"")</f>
        <v>7</v>
      </c>
      <c r="BA23" s="48"/>
      <c r="BB23" s="48"/>
      <c r="BC23" s="48"/>
      <c r="BD23" s="48"/>
      <c r="BE23" s="48"/>
      <c r="BF23" s="48"/>
      <c r="BG23" s="121" t="s">
        <v>3120</v>
      </c>
      <c r="BH23" s="121" t="s">
        <v>3120</v>
      </c>
      <c r="BI23" s="121" t="s">
        <v>3210</v>
      </c>
      <c r="BJ23" s="121" t="s">
        <v>3210</v>
      </c>
      <c r="BK23" s="121">
        <v>1</v>
      </c>
      <c r="BL23" s="124">
        <v>2.7027027027027026</v>
      </c>
      <c r="BM23" s="121">
        <v>0</v>
      </c>
      <c r="BN23" s="124">
        <v>0</v>
      </c>
      <c r="BO23" s="121">
        <v>0</v>
      </c>
      <c r="BP23" s="124">
        <v>0</v>
      </c>
      <c r="BQ23" s="121">
        <v>36</v>
      </c>
      <c r="BR23" s="124">
        <v>97.29729729729729</v>
      </c>
      <c r="BS23" s="121">
        <v>37</v>
      </c>
      <c r="BT23" s="2"/>
      <c r="BU23" s="3"/>
      <c r="BV23" s="3"/>
      <c r="BW23" s="3"/>
      <c r="BX23" s="3"/>
    </row>
    <row r="24" spans="1:76" ht="15">
      <c r="A24" s="64" t="s">
        <v>224</v>
      </c>
      <c r="B24" s="65"/>
      <c r="C24" s="65" t="s">
        <v>64</v>
      </c>
      <c r="D24" s="66">
        <v>175.76908142005487</v>
      </c>
      <c r="E24" s="68"/>
      <c r="F24" s="101" t="s">
        <v>759</v>
      </c>
      <c r="G24" s="65"/>
      <c r="H24" s="69" t="s">
        <v>224</v>
      </c>
      <c r="I24" s="70"/>
      <c r="J24" s="70"/>
      <c r="K24" s="69" t="s">
        <v>2528</v>
      </c>
      <c r="L24" s="73">
        <v>83.40326192291676</v>
      </c>
      <c r="M24" s="74">
        <v>7678.2216796875</v>
      </c>
      <c r="N24" s="74">
        <v>4807.38330078125</v>
      </c>
      <c r="O24" s="75"/>
      <c r="P24" s="76"/>
      <c r="Q24" s="76"/>
      <c r="R24" s="87"/>
      <c r="S24" s="48">
        <v>2</v>
      </c>
      <c r="T24" s="48">
        <v>6</v>
      </c>
      <c r="U24" s="49">
        <v>256.16988</v>
      </c>
      <c r="V24" s="49">
        <v>0.00216</v>
      </c>
      <c r="W24" s="49">
        <v>0.009766</v>
      </c>
      <c r="X24" s="49">
        <v>1.390621</v>
      </c>
      <c r="Y24" s="49">
        <v>0.3333333333333333</v>
      </c>
      <c r="Z24" s="49">
        <v>0.14285714285714285</v>
      </c>
      <c r="AA24" s="71">
        <v>24</v>
      </c>
      <c r="AB24" s="71"/>
      <c r="AC24" s="72"/>
      <c r="AD24" s="78" t="s">
        <v>1387</v>
      </c>
      <c r="AE24" s="78">
        <v>3710</v>
      </c>
      <c r="AF24" s="78">
        <v>19913</v>
      </c>
      <c r="AG24" s="78">
        <v>9332</v>
      </c>
      <c r="AH24" s="78">
        <v>91136</v>
      </c>
      <c r="AI24" s="78"/>
      <c r="AJ24" s="78" t="s">
        <v>1584</v>
      </c>
      <c r="AK24" s="78" t="s">
        <v>1756</v>
      </c>
      <c r="AL24" s="83" t="s">
        <v>1862</v>
      </c>
      <c r="AM24" s="78"/>
      <c r="AN24" s="80">
        <v>40695.285462962966</v>
      </c>
      <c r="AO24" s="83" t="s">
        <v>2015</v>
      </c>
      <c r="AP24" s="78" t="b">
        <v>0</v>
      </c>
      <c r="AQ24" s="78" t="b">
        <v>0</v>
      </c>
      <c r="AR24" s="78" t="b">
        <v>1</v>
      </c>
      <c r="AS24" s="78" t="s">
        <v>1302</v>
      </c>
      <c r="AT24" s="78">
        <v>771</v>
      </c>
      <c r="AU24" s="83" t="s">
        <v>2159</v>
      </c>
      <c r="AV24" s="78" t="b">
        <v>1</v>
      </c>
      <c r="AW24" s="78" t="s">
        <v>2301</v>
      </c>
      <c r="AX24" s="83" t="s">
        <v>2323</v>
      </c>
      <c r="AY24" s="78" t="s">
        <v>66</v>
      </c>
      <c r="AZ24" s="78" t="str">
        <f>REPLACE(INDEX(GroupVertices[Group],MATCH(Vertices[[#This Row],[Vertex]],GroupVertices[Vertex],0)),1,1,"")</f>
        <v>7</v>
      </c>
      <c r="BA24" s="48"/>
      <c r="BB24" s="48"/>
      <c r="BC24" s="48"/>
      <c r="BD24" s="48"/>
      <c r="BE24" s="48"/>
      <c r="BF24" s="48"/>
      <c r="BG24" s="121" t="s">
        <v>3121</v>
      </c>
      <c r="BH24" s="121" t="s">
        <v>3121</v>
      </c>
      <c r="BI24" s="121" t="s">
        <v>3211</v>
      </c>
      <c r="BJ24" s="121" t="s">
        <v>3211</v>
      </c>
      <c r="BK24" s="121">
        <v>0</v>
      </c>
      <c r="BL24" s="124">
        <v>0</v>
      </c>
      <c r="BM24" s="121">
        <v>0</v>
      </c>
      <c r="BN24" s="124">
        <v>0</v>
      </c>
      <c r="BO24" s="121">
        <v>0</v>
      </c>
      <c r="BP24" s="124">
        <v>0</v>
      </c>
      <c r="BQ24" s="121">
        <v>20</v>
      </c>
      <c r="BR24" s="124">
        <v>100</v>
      </c>
      <c r="BS24" s="121">
        <v>20</v>
      </c>
      <c r="BT24" s="2"/>
      <c r="BU24" s="3"/>
      <c r="BV24" s="3"/>
      <c r="BW24" s="3"/>
      <c r="BX24" s="3"/>
    </row>
    <row r="25" spans="1:76" ht="15">
      <c r="A25" s="64" t="s">
        <v>303</v>
      </c>
      <c r="B25" s="65"/>
      <c r="C25" s="65" t="s">
        <v>64</v>
      </c>
      <c r="D25" s="66">
        <v>164.09305526332076</v>
      </c>
      <c r="E25" s="68"/>
      <c r="F25" s="101" t="s">
        <v>825</v>
      </c>
      <c r="G25" s="65"/>
      <c r="H25" s="69" t="s">
        <v>303</v>
      </c>
      <c r="I25" s="70"/>
      <c r="J25" s="70"/>
      <c r="K25" s="69" t="s">
        <v>2529</v>
      </c>
      <c r="L25" s="73">
        <v>2127.9886575098153</v>
      </c>
      <c r="M25" s="74">
        <v>4097.9091796875</v>
      </c>
      <c r="N25" s="74">
        <v>7072.3701171875</v>
      </c>
      <c r="O25" s="75"/>
      <c r="P25" s="76"/>
      <c r="Q25" s="76"/>
      <c r="R25" s="87"/>
      <c r="S25" s="48">
        <v>18</v>
      </c>
      <c r="T25" s="48">
        <v>34</v>
      </c>
      <c r="U25" s="49">
        <v>6612.243453</v>
      </c>
      <c r="V25" s="49">
        <v>0.002604</v>
      </c>
      <c r="W25" s="49">
        <v>0.038451</v>
      </c>
      <c r="X25" s="49">
        <v>8.385763</v>
      </c>
      <c r="Y25" s="49">
        <v>0.05404040404040404</v>
      </c>
      <c r="Z25" s="49">
        <v>0.1111111111111111</v>
      </c>
      <c r="AA25" s="71">
        <v>25</v>
      </c>
      <c r="AB25" s="71"/>
      <c r="AC25" s="72"/>
      <c r="AD25" s="78" t="s">
        <v>1388</v>
      </c>
      <c r="AE25" s="78">
        <v>1769</v>
      </c>
      <c r="AF25" s="78">
        <v>3027</v>
      </c>
      <c r="AG25" s="78">
        <v>6870</v>
      </c>
      <c r="AH25" s="78">
        <v>3657</v>
      </c>
      <c r="AI25" s="78"/>
      <c r="AJ25" s="78" t="s">
        <v>1585</v>
      </c>
      <c r="AK25" s="78" t="s">
        <v>1752</v>
      </c>
      <c r="AL25" s="78"/>
      <c r="AM25" s="78"/>
      <c r="AN25" s="80">
        <v>39568.88245370371</v>
      </c>
      <c r="AO25" s="83" t="s">
        <v>2016</v>
      </c>
      <c r="AP25" s="78" t="b">
        <v>0</v>
      </c>
      <c r="AQ25" s="78" t="b">
        <v>0</v>
      </c>
      <c r="AR25" s="78" t="b">
        <v>1</v>
      </c>
      <c r="AS25" s="78" t="s">
        <v>1302</v>
      </c>
      <c r="AT25" s="78">
        <v>313</v>
      </c>
      <c r="AU25" s="83" t="s">
        <v>2159</v>
      </c>
      <c r="AV25" s="78" t="b">
        <v>0</v>
      </c>
      <c r="AW25" s="78" t="s">
        <v>2301</v>
      </c>
      <c r="AX25" s="83" t="s">
        <v>2324</v>
      </c>
      <c r="AY25" s="78" t="s">
        <v>66</v>
      </c>
      <c r="AZ25" s="78" t="str">
        <f>REPLACE(INDEX(GroupVertices[Group],MATCH(Vertices[[#This Row],[Vertex]],GroupVertices[Vertex],0)),1,1,"")</f>
        <v>2</v>
      </c>
      <c r="BA25" s="48" t="s">
        <v>3082</v>
      </c>
      <c r="BB25" s="48" t="s">
        <v>3082</v>
      </c>
      <c r="BC25" s="48" t="s">
        <v>3096</v>
      </c>
      <c r="BD25" s="48" t="s">
        <v>3096</v>
      </c>
      <c r="BE25" s="48" t="s">
        <v>3105</v>
      </c>
      <c r="BF25" s="48" t="s">
        <v>3105</v>
      </c>
      <c r="BG25" s="121" t="s">
        <v>3122</v>
      </c>
      <c r="BH25" s="121" t="s">
        <v>3187</v>
      </c>
      <c r="BI25" s="121" t="s">
        <v>3212</v>
      </c>
      <c r="BJ25" s="121" t="s">
        <v>3212</v>
      </c>
      <c r="BK25" s="121">
        <v>14</v>
      </c>
      <c r="BL25" s="124">
        <v>2.857142857142857</v>
      </c>
      <c r="BM25" s="121">
        <v>8</v>
      </c>
      <c r="BN25" s="124">
        <v>1.6326530612244898</v>
      </c>
      <c r="BO25" s="121">
        <v>0</v>
      </c>
      <c r="BP25" s="124">
        <v>0</v>
      </c>
      <c r="BQ25" s="121">
        <v>468</v>
      </c>
      <c r="BR25" s="124">
        <v>95.51020408163265</v>
      </c>
      <c r="BS25" s="121">
        <v>490</v>
      </c>
      <c r="BT25" s="2"/>
      <c r="BU25" s="3"/>
      <c r="BV25" s="3"/>
      <c r="BW25" s="3"/>
      <c r="BX25" s="3"/>
    </row>
    <row r="26" spans="1:76" ht="15">
      <c r="A26" s="64" t="s">
        <v>319</v>
      </c>
      <c r="B26" s="65"/>
      <c r="C26" s="65" t="s">
        <v>64</v>
      </c>
      <c r="D26" s="66">
        <v>162.1099424469336</v>
      </c>
      <c r="E26" s="68"/>
      <c r="F26" s="101" t="s">
        <v>2194</v>
      </c>
      <c r="G26" s="65"/>
      <c r="H26" s="69" t="s">
        <v>319</v>
      </c>
      <c r="I26" s="70"/>
      <c r="J26" s="70"/>
      <c r="K26" s="69" t="s">
        <v>2530</v>
      </c>
      <c r="L26" s="73">
        <v>1</v>
      </c>
      <c r="M26" s="74">
        <v>7335.19873046875</v>
      </c>
      <c r="N26" s="74">
        <v>4329.15869140625</v>
      </c>
      <c r="O26" s="75"/>
      <c r="P26" s="76"/>
      <c r="Q26" s="76"/>
      <c r="R26" s="87"/>
      <c r="S26" s="48">
        <v>3</v>
      </c>
      <c r="T26" s="48">
        <v>0</v>
      </c>
      <c r="U26" s="49">
        <v>0</v>
      </c>
      <c r="V26" s="49">
        <v>0.001522</v>
      </c>
      <c r="W26" s="49">
        <v>0.002193</v>
      </c>
      <c r="X26" s="49">
        <v>0.656583</v>
      </c>
      <c r="Y26" s="49">
        <v>0.6666666666666666</v>
      </c>
      <c r="Z26" s="49">
        <v>0</v>
      </c>
      <c r="AA26" s="71">
        <v>26</v>
      </c>
      <c r="AB26" s="71"/>
      <c r="AC26" s="72"/>
      <c r="AD26" s="78" t="s">
        <v>1389</v>
      </c>
      <c r="AE26" s="78">
        <v>390</v>
      </c>
      <c r="AF26" s="78">
        <v>159</v>
      </c>
      <c r="AG26" s="78">
        <v>313</v>
      </c>
      <c r="AH26" s="78">
        <v>264</v>
      </c>
      <c r="AI26" s="78">
        <v>-14400</v>
      </c>
      <c r="AJ26" s="78" t="s">
        <v>1586</v>
      </c>
      <c r="AK26" s="78" t="s">
        <v>1752</v>
      </c>
      <c r="AL26" s="83" t="s">
        <v>1863</v>
      </c>
      <c r="AM26" s="78" t="s">
        <v>1996</v>
      </c>
      <c r="AN26" s="80">
        <v>41068.83125</v>
      </c>
      <c r="AO26" s="83" t="s">
        <v>2017</v>
      </c>
      <c r="AP26" s="78" t="b">
        <v>1</v>
      </c>
      <c r="AQ26" s="78" t="b">
        <v>0</v>
      </c>
      <c r="AR26" s="78" t="b">
        <v>1</v>
      </c>
      <c r="AS26" s="78" t="s">
        <v>1302</v>
      </c>
      <c r="AT26" s="78">
        <v>10</v>
      </c>
      <c r="AU26" s="83" t="s">
        <v>2159</v>
      </c>
      <c r="AV26" s="78" t="b">
        <v>0</v>
      </c>
      <c r="AW26" s="78" t="s">
        <v>2301</v>
      </c>
      <c r="AX26" s="83" t="s">
        <v>2325</v>
      </c>
      <c r="AY26" s="78" t="s">
        <v>65</v>
      </c>
      <c r="AZ26" s="78" t="str">
        <f>REPLACE(INDEX(GroupVertices[Group],MATCH(Vertices[[#This Row],[Vertex]],GroupVertices[Vertex],0)),1,1,"")</f>
        <v>7</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225</v>
      </c>
      <c r="B27" s="65"/>
      <c r="C27" s="65" t="s">
        <v>64</v>
      </c>
      <c r="D27" s="66">
        <v>163.27298141386638</v>
      </c>
      <c r="E27" s="68"/>
      <c r="F27" s="101" t="s">
        <v>760</v>
      </c>
      <c r="G27" s="65"/>
      <c r="H27" s="69" t="s">
        <v>225</v>
      </c>
      <c r="I27" s="70"/>
      <c r="J27" s="70"/>
      <c r="K27" s="69" t="s">
        <v>2531</v>
      </c>
      <c r="L27" s="73">
        <v>83.40326192291676</v>
      </c>
      <c r="M27" s="74">
        <v>7649.37109375</v>
      </c>
      <c r="N27" s="74">
        <v>3566.698486328125</v>
      </c>
      <c r="O27" s="75"/>
      <c r="P27" s="76"/>
      <c r="Q27" s="76"/>
      <c r="R27" s="87"/>
      <c r="S27" s="48">
        <v>0</v>
      </c>
      <c r="T27" s="48">
        <v>7</v>
      </c>
      <c r="U27" s="49">
        <v>256.16988</v>
      </c>
      <c r="V27" s="49">
        <v>0.00216</v>
      </c>
      <c r="W27" s="49">
        <v>0.009766</v>
      </c>
      <c r="X27" s="49">
        <v>1.390621</v>
      </c>
      <c r="Y27" s="49">
        <v>0.35714285714285715</v>
      </c>
      <c r="Z27" s="49">
        <v>0</v>
      </c>
      <c r="AA27" s="71">
        <v>27</v>
      </c>
      <c r="AB27" s="71"/>
      <c r="AC27" s="72"/>
      <c r="AD27" s="78" t="s">
        <v>1390</v>
      </c>
      <c r="AE27" s="78">
        <v>2406</v>
      </c>
      <c r="AF27" s="78">
        <v>1841</v>
      </c>
      <c r="AG27" s="78">
        <v>71345</v>
      </c>
      <c r="AH27" s="78">
        <v>229903</v>
      </c>
      <c r="AI27" s="78"/>
      <c r="AJ27" s="78" t="s">
        <v>1587</v>
      </c>
      <c r="AK27" s="78" t="s">
        <v>1757</v>
      </c>
      <c r="AL27" s="83" t="s">
        <v>1864</v>
      </c>
      <c r="AM27" s="78"/>
      <c r="AN27" s="80">
        <v>41313.73060185185</v>
      </c>
      <c r="AO27" s="83" t="s">
        <v>2018</v>
      </c>
      <c r="AP27" s="78" t="b">
        <v>0</v>
      </c>
      <c r="AQ27" s="78" t="b">
        <v>0</v>
      </c>
      <c r="AR27" s="78" t="b">
        <v>1</v>
      </c>
      <c r="AS27" s="78" t="s">
        <v>1302</v>
      </c>
      <c r="AT27" s="78">
        <v>1353</v>
      </c>
      <c r="AU27" s="83" t="s">
        <v>2159</v>
      </c>
      <c r="AV27" s="78" t="b">
        <v>0</v>
      </c>
      <c r="AW27" s="78" t="s">
        <v>2301</v>
      </c>
      <c r="AX27" s="83" t="s">
        <v>2326</v>
      </c>
      <c r="AY27" s="78" t="s">
        <v>66</v>
      </c>
      <c r="AZ27" s="78" t="str">
        <f>REPLACE(INDEX(GroupVertices[Group],MATCH(Vertices[[#This Row],[Vertex]],GroupVertices[Vertex],0)),1,1,"")</f>
        <v>7</v>
      </c>
      <c r="BA27" s="48"/>
      <c r="BB27" s="48"/>
      <c r="BC27" s="48"/>
      <c r="BD27" s="48"/>
      <c r="BE27" s="48"/>
      <c r="BF27" s="48"/>
      <c r="BG27" s="121" t="s">
        <v>3121</v>
      </c>
      <c r="BH27" s="121" t="s">
        <v>3121</v>
      </c>
      <c r="BI27" s="121" t="s">
        <v>3211</v>
      </c>
      <c r="BJ27" s="121" t="s">
        <v>3211</v>
      </c>
      <c r="BK27" s="121">
        <v>0</v>
      </c>
      <c r="BL27" s="124">
        <v>0</v>
      </c>
      <c r="BM27" s="121">
        <v>0</v>
      </c>
      <c r="BN27" s="124">
        <v>0</v>
      </c>
      <c r="BO27" s="121">
        <v>0</v>
      </c>
      <c r="BP27" s="124">
        <v>0</v>
      </c>
      <c r="BQ27" s="121">
        <v>20</v>
      </c>
      <c r="BR27" s="124">
        <v>100</v>
      </c>
      <c r="BS27" s="121">
        <v>20</v>
      </c>
      <c r="BT27" s="2"/>
      <c r="BU27" s="3"/>
      <c r="BV27" s="3"/>
      <c r="BW27" s="3"/>
      <c r="BX27" s="3"/>
    </row>
    <row r="28" spans="1:76" ht="15">
      <c r="A28" s="64" t="s">
        <v>226</v>
      </c>
      <c r="B28" s="65"/>
      <c r="C28" s="65" t="s">
        <v>64</v>
      </c>
      <c r="D28" s="66">
        <v>162.2841908533944</v>
      </c>
      <c r="E28" s="68"/>
      <c r="F28" s="101" t="s">
        <v>761</v>
      </c>
      <c r="G28" s="65"/>
      <c r="H28" s="69" t="s">
        <v>226</v>
      </c>
      <c r="I28" s="70"/>
      <c r="J28" s="70"/>
      <c r="K28" s="69" t="s">
        <v>2532</v>
      </c>
      <c r="L28" s="73">
        <v>1</v>
      </c>
      <c r="M28" s="74">
        <v>3213.4716796875</v>
      </c>
      <c r="N28" s="74">
        <v>5009.6630859375</v>
      </c>
      <c r="O28" s="75"/>
      <c r="P28" s="76"/>
      <c r="Q28" s="76"/>
      <c r="R28" s="87"/>
      <c r="S28" s="48">
        <v>0</v>
      </c>
      <c r="T28" s="48">
        <v>2</v>
      </c>
      <c r="U28" s="49">
        <v>0</v>
      </c>
      <c r="V28" s="49">
        <v>0.001546</v>
      </c>
      <c r="W28" s="49">
        <v>0.001812</v>
      </c>
      <c r="X28" s="49">
        <v>0.528509</v>
      </c>
      <c r="Y28" s="49">
        <v>1</v>
      </c>
      <c r="Z28" s="49">
        <v>0</v>
      </c>
      <c r="AA28" s="71">
        <v>28</v>
      </c>
      <c r="AB28" s="71"/>
      <c r="AC28" s="72"/>
      <c r="AD28" s="78" t="s">
        <v>1391</v>
      </c>
      <c r="AE28" s="78">
        <v>576</v>
      </c>
      <c r="AF28" s="78">
        <v>411</v>
      </c>
      <c r="AG28" s="78">
        <v>5684</v>
      </c>
      <c r="AH28" s="78">
        <v>6019</v>
      </c>
      <c r="AI28" s="78"/>
      <c r="AJ28" s="78" t="s">
        <v>1588</v>
      </c>
      <c r="AK28" s="78" t="s">
        <v>1758</v>
      </c>
      <c r="AL28" s="78"/>
      <c r="AM28" s="78"/>
      <c r="AN28" s="80">
        <v>39883.12997685185</v>
      </c>
      <c r="AO28" s="83" t="s">
        <v>2019</v>
      </c>
      <c r="AP28" s="78" t="b">
        <v>0</v>
      </c>
      <c r="AQ28" s="78" t="b">
        <v>0</v>
      </c>
      <c r="AR28" s="78" t="b">
        <v>1</v>
      </c>
      <c r="AS28" s="78" t="s">
        <v>1302</v>
      </c>
      <c r="AT28" s="78">
        <v>21</v>
      </c>
      <c r="AU28" s="83" t="s">
        <v>2166</v>
      </c>
      <c r="AV28" s="78" t="b">
        <v>0</v>
      </c>
      <c r="AW28" s="78" t="s">
        <v>2301</v>
      </c>
      <c r="AX28" s="83" t="s">
        <v>2327</v>
      </c>
      <c r="AY28" s="78" t="s">
        <v>66</v>
      </c>
      <c r="AZ28" s="78" t="str">
        <f>REPLACE(INDEX(GroupVertices[Group],MATCH(Vertices[[#This Row],[Vertex]],GroupVertices[Vertex],0)),1,1,"")</f>
        <v>2</v>
      </c>
      <c r="BA28" s="48" t="s">
        <v>602</v>
      </c>
      <c r="BB28" s="48" t="s">
        <v>602</v>
      </c>
      <c r="BC28" s="48" t="s">
        <v>672</v>
      </c>
      <c r="BD28" s="48" t="s">
        <v>672</v>
      </c>
      <c r="BE28" s="48" t="s">
        <v>703</v>
      </c>
      <c r="BF28" s="48" t="s">
        <v>703</v>
      </c>
      <c r="BG28" s="121" t="s">
        <v>3123</v>
      </c>
      <c r="BH28" s="121" t="s">
        <v>3123</v>
      </c>
      <c r="BI28" s="121" t="s">
        <v>3213</v>
      </c>
      <c r="BJ28" s="121" t="s">
        <v>3213</v>
      </c>
      <c r="BK28" s="121">
        <v>0</v>
      </c>
      <c r="BL28" s="124">
        <v>0</v>
      </c>
      <c r="BM28" s="121">
        <v>0</v>
      </c>
      <c r="BN28" s="124">
        <v>0</v>
      </c>
      <c r="BO28" s="121">
        <v>0</v>
      </c>
      <c r="BP28" s="124">
        <v>0</v>
      </c>
      <c r="BQ28" s="121">
        <v>14</v>
      </c>
      <c r="BR28" s="124">
        <v>100</v>
      </c>
      <c r="BS28" s="121">
        <v>14</v>
      </c>
      <c r="BT28" s="2"/>
      <c r="BU28" s="3"/>
      <c r="BV28" s="3"/>
      <c r="BW28" s="3"/>
      <c r="BX28" s="3"/>
    </row>
    <row r="29" spans="1:76" ht="15">
      <c r="A29" s="64" t="s">
        <v>304</v>
      </c>
      <c r="B29" s="65"/>
      <c r="C29" s="65" t="s">
        <v>64</v>
      </c>
      <c r="D29" s="66">
        <v>167.62919157538627</v>
      </c>
      <c r="E29" s="68"/>
      <c r="F29" s="101" t="s">
        <v>826</v>
      </c>
      <c r="G29" s="65"/>
      <c r="H29" s="69" t="s">
        <v>304</v>
      </c>
      <c r="I29" s="70"/>
      <c r="J29" s="70"/>
      <c r="K29" s="69" t="s">
        <v>2533</v>
      </c>
      <c r="L29" s="73">
        <v>183.43986610011356</v>
      </c>
      <c r="M29" s="74">
        <v>3699.1826171875</v>
      </c>
      <c r="N29" s="74">
        <v>5923.66064453125</v>
      </c>
      <c r="O29" s="75"/>
      <c r="P29" s="76"/>
      <c r="Q29" s="76"/>
      <c r="R29" s="87"/>
      <c r="S29" s="48">
        <v>6</v>
      </c>
      <c r="T29" s="48">
        <v>1</v>
      </c>
      <c r="U29" s="49">
        <v>567.157143</v>
      </c>
      <c r="V29" s="49">
        <v>0.002179</v>
      </c>
      <c r="W29" s="49">
        <v>0.009691</v>
      </c>
      <c r="X29" s="49">
        <v>1.426114</v>
      </c>
      <c r="Y29" s="49">
        <v>0.3333333333333333</v>
      </c>
      <c r="Z29" s="49">
        <v>0.16666666666666666</v>
      </c>
      <c r="AA29" s="71">
        <v>29</v>
      </c>
      <c r="AB29" s="71"/>
      <c r="AC29" s="72"/>
      <c r="AD29" s="78" t="s">
        <v>1392</v>
      </c>
      <c r="AE29" s="78">
        <v>7799</v>
      </c>
      <c r="AF29" s="78">
        <v>8141</v>
      </c>
      <c r="AG29" s="78">
        <v>5105</v>
      </c>
      <c r="AH29" s="78">
        <v>1901</v>
      </c>
      <c r="AI29" s="78"/>
      <c r="AJ29" s="78" t="s">
        <v>1589</v>
      </c>
      <c r="AK29" s="78" t="s">
        <v>1759</v>
      </c>
      <c r="AL29" s="83" t="s">
        <v>1865</v>
      </c>
      <c r="AM29" s="78"/>
      <c r="AN29" s="80">
        <v>39514.92084490741</v>
      </c>
      <c r="AO29" s="83" t="s">
        <v>2020</v>
      </c>
      <c r="AP29" s="78" t="b">
        <v>0</v>
      </c>
      <c r="AQ29" s="78" t="b">
        <v>0</v>
      </c>
      <c r="AR29" s="78" t="b">
        <v>1</v>
      </c>
      <c r="AS29" s="78" t="s">
        <v>1302</v>
      </c>
      <c r="AT29" s="78">
        <v>84</v>
      </c>
      <c r="AU29" s="83" t="s">
        <v>2167</v>
      </c>
      <c r="AV29" s="78" t="b">
        <v>1</v>
      </c>
      <c r="AW29" s="78" t="s">
        <v>2301</v>
      </c>
      <c r="AX29" s="83" t="s">
        <v>2328</v>
      </c>
      <c r="AY29" s="78" t="s">
        <v>66</v>
      </c>
      <c r="AZ29" s="78" t="str">
        <f>REPLACE(INDEX(GroupVertices[Group],MATCH(Vertices[[#This Row],[Vertex]],GroupVertices[Vertex],0)),1,1,"")</f>
        <v>2</v>
      </c>
      <c r="BA29" s="48" t="s">
        <v>602</v>
      </c>
      <c r="BB29" s="48" t="s">
        <v>602</v>
      </c>
      <c r="BC29" s="48" t="s">
        <v>672</v>
      </c>
      <c r="BD29" s="48" t="s">
        <v>672</v>
      </c>
      <c r="BE29" s="48" t="s">
        <v>703</v>
      </c>
      <c r="BF29" s="48" t="s">
        <v>703</v>
      </c>
      <c r="BG29" s="121" t="s">
        <v>3123</v>
      </c>
      <c r="BH29" s="121" t="s">
        <v>3123</v>
      </c>
      <c r="BI29" s="121" t="s">
        <v>3213</v>
      </c>
      <c r="BJ29" s="121" t="s">
        <v>3213</v>
      </c>
      <c r="BK29" s="121">
        <v>0</v>
      </c>
      <c r="BL29" s="124">
        <v>0</v>
      </c>
      <c r="BM29" s="121">
        <v>0</v>
      </c>
      <c r="BN29" s="124">
        <v>0</v>
      </c>
      <c r="BO29" s="121">
        <v>0</v>
      </c>
      <c r="BP29" s="124">
        <v>0</v>
      </c>
      <c r="BQ29" s="121">
        <v>14</v>
      </c>
      <c r="BR29" s="124">
        <v>100</v>
      </c>
      <c r="BS29" s="121">
        <v>14</v>
      </c>
      <c r="BT29" s="2"/>
      <c r="BU29" s="3"/>
      <c r="BV29" s="3"/>
      <c r="BW29" s="3"/>
      <c r="BX29" s="3"/>
    </row>
    <row r="30" spans="1:76" ht="15">
      <c r="A30" s="64" t="s">
        <v>305</v>
      </c>
      <c r="B30" s="65"/>
      <c r="C30" s="65" t="s">
        <v>64</v>
      </c>
      <c r="D30" s="66">
        <v>240.09440188130452</v>
      </c>
      <c r="E30" s="68"/>
      <c r="F30" s="101" t="s">
        <v>827</v>
      </c>
      <c r="G30" s="65"/>
      <c r="H30" s="69" t="s">
        <v>305</v>
      </c>
      <c r="I30" s="70"/>
      <c r="J30" s="70"/>
      <c r="K30" s="69" t="s">
        <v>2534</v>
      </c>
      <c r="L30" s="73">
        <v>94.9051472278051</v>
      </c>
      <c r="M30" s="74">
        <v>3897.229736328125</v>
      </c>
      <c r="N30" s="74">
        <v>5945.7763671875</v>
      </c>
      <c r="O30" s="75"/>
      <c r="P30" s="76"/>
      <c r="Q30" s="76"/>
      <c r="R30" s="87"/>
      <c r="S30" s="48">
        <v>8</v>
      </c>
      <c r="T30" s="48">
        <v>4</v>
      </c>
      <c r="U30" s="49">
        <v>291.92619</v>
      </c>
      <c r="V30" s="49">
        <v>0.002208</v>
      </c>
      <c r="W30" s="49">
        <v>0.014521</v>
      </c>
      <c r="X30" s="49">
        <v>2.076188</v>
      </c>
      <c r="Y30" s="49">
        <v>0.26666666666666666</v>
      </c>
      <c r="Z30" s="49">
        <v>0.2</v>
      </c>
      <c r="AA30" s="71">
        <v>30</v>
      </c>
      <c r="AB30" s="71"/>
      <c r="AC30" s="72"/>
      <c r="AD30" s="78" t="s">
        <v>1319</v>
      </c>
      <c r="AE30" s="78">
        <v>946</v>
      </c>
      <c r="AF30" s="78">
        <v>112941</v>
      </c>
      <c r="AG30" s="78">
        <v>200529</v>
      </c>
      <c r="AH30" s="78">
        <v>17860</v>
      </c>
      <c r="AI30" s="78"/>
      <c r="AJ30" s="78" t="s">
        <v>1590</v>
      </c>
      <c r="AK30" s="78" t="s">
        <v>1758</v>
      </c>
      <c r="AL30" s="83" t="s">
        <v>1866</v>
      </c>
      <c r="AM30" s="78"/>
      <c r="AN30" s="80">
        <v>39575.615335648145</v>
      </c>
      <c r="AO30" s="83" t="s">
        <v>2021</v>
      </c>
      <c r="AP30" s="78" t="b">
        <v>0</v>
      </c>
      <c r="AQ30" s="78" t="b">
        <v>0</v>
      </c>
      <c r="AR30" s="78" t="b">
        <v>1</v>
      </c>
      <c r="AS30" s="78" t="s">
        <v>1302</v>
      </c>
      <c r="AT30" s="78">
        <v>5785</v>
      </c>
      <c r="AU30" s="83" t="s">
        <v>2159</v>
      </c>
      <c r="AV30" s="78" t="b">
        <v>0</v>
      </c>
      <c r="AW30" s="78" t="s">
        <v>2301</v>
      </c>
      <c r="AX30" s="83" t="s">
        <v>2329</v>
      </c>
      <c r="AY30" s="78" t="s">
        <v>66</v>
      </c>
      <c r="AZ30" s="78" t="str">
        <f>REPLACE(INDEX(GroupVertices[Group],MATCH(Vertices[[#This Row],[Vertex]],GroupVertices[Vertex],0)),1,1,"")</f>
        <v>2</v>
      </c>
      <c r="BA30" s="48" t="s">
        <v>3083</v>
      </c>
      <c r="BB30" s="48" t="s">
        <v>3091</v>
      </c>
      <c r="BC30" s="48" t="s">
        <v>672</v>
      </c>
      <c r="BD30" s="48" t="s">
        <v>672</v>
      </c>
      <c r="BE30" s="48" t="s">
        <v>703</v>
      </c>
      <c r="BF30" s="48" t="s">
        <v>703</v>
      </c>
      <c r="BG30" s="121" t="s">
        <v>3124</v>
      </c>
      <c r="BH30" s="121" t="s">
        <v>3188</v>
      </c>
      <c r="BI30" s="121" t="s">
        <v>3214</v>
      </c>
      <c r="BJ30" s="121" t="s">
        <v>3276</v>
      </c>
      <c r="BK30" s="121">
        <v>0</v>
      </c>
      <c r="BL30" s="124">
        <v>0</v>
      </c>
      <c r="BM30" s="121">
        <v>0</v>
      </c>
      <c r="BN30" s="124">
        <v>0</v>
      </c>
      <c r="BO30" s="121">
        <v>0</v>
      </c>
      <c r="BP30" s="124">
        <v>0</v>
      </c>
      <c r="BQ30" s="121">
        <v>33</v>
      </c>
      <c r="BR30" s="124">
        <v>100</v>
      </c>
      <c r="BS30" s="121">
        <v>33</v>
      </c>
      <c r="BT30" s="2"/>
      <c r="BU30" s="3"/>
      <c r="BV30" s="3"/>
      <c r="BW30" s="3"/>
      <c r="BX30" s="3"/>
    </row>
    <row r="31" spans="1:76" ht="15">
      <c r="A31" s="64" t="s">
        <v>227</v>
      </c>
      <c r="B31" s="65"/>
      <c r="C31" s="65" t="s">
        <v>64</v>
      </c>
      <c r="D31" s="66">
        <v>162.096804670256</v>
      </c>
      <c r="E31" s="68"/>
      <c r="F31" s="101" t="s">
        <v>762</v>
      </c>
      <c r="G31" s="65"/>
      <c r="H31" s="69" t="s">
        <v>227</v>
      </c>
      <c r="I31" s="70"/>
      <c r="J31" s="70"/>
      <c r="K31" s="69" t="s">
        <v>2535</v>
      </c>
      <c r="L31" s="73">
        <v>1</v>
      </c>
      <c r="M31" s="74">
        <v>3657.8642578125</v>
      </c>
      <c r="N31" s="74">
        <v>9466.4150390625</v>
      </c>
      <c r="O31" s="75"/>
      <c r="P31" s="76"/>
      <c r="Q31" s="76"/>
      <c r="R31" s="87"/>
      <c r="S31" s="48">
        <v>0</v>
      </c>
      <c r="T31" s="48">
        <v>1</v>
      </c>
      <c r="U31" s="49">
        <v>0</v>
      </c>
      <c r="V31" s="49">
        <v>0.001536</v>
      </c>
      <c r="W31" s="49">
        <v>0.000888</v>
      </c>
      <c r="X31" s="49">
        <v>0.354766</v>
      </c>
      <c r="Y31" s="49">
        <v>0</v>
      </c>
      <c r="Z31" s="49">
        <v>0</v>
      </c>
      <c r="AA31" s="71">
        <v>31</v>
      </c>
      <c r="AB31" s="71"/>
      <c r="AC31" s="72"/>
      <c r="AD31" s="78" t="s">
        <v>1393</v>
      </c>
      <c r="AE31" s="78">
        <v>188</v>
      </c>
      <c r="AF31" s="78">
        <v>140</v>
      </c>
      <c r="AG31" s="78">
        <v>2715</v>
      </c>
      <c r="AH31" s="78">
        <v>2004</v>
      </c>
      <c r="AI31" s="78"/>
      <c r="AJ31" s="78"/>
      <c r="AK31" s="78"/>
      <c r="AL31" s="78"/>
      <c r="AM31" s="78"/>
      <c r="AN31" s="80">
        <v>40682.84587962963</v>
      </c>
      <c r="AO31" s="78"/>
      <c r="AP31" s="78" t="b">
        <v>1</v>
      </c>
      <c r="AQ31" s="78" t="b">
        <v>0</v>
      </c>
      <c r="AR31" s="78" t="b">
        <v>1</v>
      </c>
      <c r="AS31" s="78" t="s">
        <v>1302</v>
      </c>
      <c r="AT31" s="78">
        <v>0</v>
      </c>
      <c r="AU31" s="83" t="s">
        <v>2159</v>
      </c>
      <c r="AV31" s="78" t="b">
        <v>0</v>
      </c>
      <c r="AW31" s="78" t="s">
        <v>2301</v>
      </c>
      <c r="AX31" s="83" t="s">
        <v>2330</v>
      </c>
      <c r="AY31" s="78" t="s">
        <v>66</v>
      </c>
      <c r="AZ31" s="78" t="str">
        <f>REPLACE(INDEX(GroupVertices[Group],MATCH(Vertices[[#This Row],[Vertex]],GroupVertices[Vertex],0)),1,1,"")</f>
        <v>2</v>
      </c>
      <c r="BA31" s="48"/>
      <c r="BB31" s="48"/>
      <c r="BC31" s="48"/>
      <c r="BD31" s="48"/>
      <c r="BE31" s="48"/>
      <c r="BF31" s="48"/>
      <c r="BG31" s="121" t="s">
        <v>3125</v>
      </c>
      <c r="BH31" s="121" t="s">
        <v>3189</v>
      </c>
      <c r="BI31" s="121" t="s">
        <v>3215</v>
      </c>
      <c r="BJ31" s="121" t="s">
        <v>3215</v>
      </c>
      <c r="BK31" s="121">
        <v>2</v>
      </c>
      <c r="BL31" s="124">
        <v>5</v>
      </c>
      <c r="BM31" s="121">
        <v>0</v>
      </c>
      <c r="BN31" s="124">
        <v>0</v>
      </c>
      <c r="BO31" s="121">
        <v>0</v>
      </c>
      <c r="BP31" s="124">
        <v>0</v>
      </c>
      <c r="BQ31" s="121">
        <v>38</v>
      </c>
      <c r="BR31" s="124">
        <v>95</v>
      </c>
      <c r="BS31" s="121">
        <v>40</v>
      </c>
      <c r="BT31" s="2"/>
      <c r="BU31" s="3"/>
      <c r="BV31" s="3"/>
      <c r="BW31" s="3"/>
      <c r="BX31" s="3"/>
    </row>
    <row r="32" spans="1:76" ht="15">
      <c r="A32" s="64" t="s">
        <v>280</v>
      </c>
      <c r="B32" s="65"/>
      <c r="C32" s="65" t="s">
        <v>64</v>
      </c>
      <c r="D32" s="66">
        <v>162.836668935784</v>
      </c>
      <c r="E32" s="68"/>
      <c r="F32" s="101" t="s">
        <v>806</v>
      </c>
      <c r="G32" s="65"/>
      <c r="H32" s="69" t="s">
        <v>280</v>
      </c>
      <c r="I32" s="70"/>
      <c r="J32" s="70"/>
      <c r="K32" s="69" t="s">
        <v>2536</v>
      </c>
      <c r="L32" s="73">
        <v>386.07781341138514</v>
      </c>
      <c r="M32" s="74">
        <v>4094.223876953125</v>
      </c>
      <c r="N32" s="74">
        <v>8195.525390625</v>
      </c>
      <c r="O32" s="75"/>
      <c r="P32" s="76"/>
      <c r="Q32" s="76"/>
      <c r="R32" s="87"/>
      <c r="S32" s="48">
        <v>2</v>
      </c>
      <c r="T32" s="48">
        <v>8</v>
      </c>
      <c r="U32" s="49">
        <v>1197.104762</v>
      </c>
      <c r="V32" s="49">
        <v>0.002198</v>
      </c>
      <c r="W32" s="49">
        <v>0.011862</v>
      </c>
      <c r="X32" s="49">
        <v>2.168107</v>
      </c>
      <c r="Y32" s="49">
        <v>0.2222222222222222</v>
      </c>
      <c r="Z32" s="49">
        <v>0.1111111111111111</v>
      </c>
      <c r="AA32" s="71">
        <v>32</v>
      </c>
      <c r="AB32" s="71"/>
      <c r="AC32" s="72"/>
      <c r="AD32" s="78" t="s">
        <v>1394</v>
      </c>
      <c r="AE32" s="78">
        <v>485</v>
      </c>
      <c r="AF32" s="78">
        <v>1210</v>
      </c>
      <c r="AG32" s="78">
        <v>1289</v>
      </c>
      <c r="AH32" s="78">
        <v>2724</v>
      </c>
      <c r="AI32" s="78"/>
      <c r="AJ32" s="78" t="s">
        <v>1591</v>
      </c>
      <c r="AK32" s="78" t="s">
        <v>1756</v>
      </c>
      <c r="AL32" s="83" t="s">
        <v>1867</v>
      </c>
      <c r="AM32" s="78"/>
      <c r="AN32" s="80">
        <v>42719.973715277774</v>
      </c>
      <c r="AO32" s="83" t="s">
        <v>2022</v>
      </c>
      <c r="AP32" s="78" t="b">
        <v>0</v>
      </c>
      <c r="AQ32" s="78" t="b">
        <v>0</v>
      </c>
      <c r="AR32" s="78" t="b">
        <v>0</v>
      </c>
      <c r="AS32" s="78" t="s">
        <v>1302</v>
      </c>
      <c r="AT32" s="78">
        <v>6</v>
      </c>
      <c r="AU32" s="83" t="s">
        <v>2159</v>
      </c>
      <c r="AV32" s="78" t="b">
        <v>0</v>
      </c>
      <c r="AW32" s="78" t="s">
        <v>2301</v>
      </c>
      <c r="AX32" s="83" t="s">
        <v>2331</v>
      </c>
      <c r="AY32" s="78" t="s">
        <v>66</v>
      </c>
      <c r="AZ32" s="78" t="str">
        <f>REPLACE(INDEX(GroupVertices[Group],MATCH(Vertices[[#This Row],[Vertex]],GroupVertices[Vertex],0)),1,1,"")</f>
        <v>2</v>
      </c>
      <c r="BA32" s="48" t="s">
        <v>3084</v>
      </c>
      <c r="BB32" s="48" t="s">
        <v>3084</v>
      </c>
      <c r="BC32" s="48" t="s">
        <v>3097</v>
      </c>
      <c r="BD32" s="48" t="s">
        <v>3097</v>
      </c>
      <c r="BE32" s="48"/>
      <c r="BF32" s="48"/>
      <c r="BG32" s="121" t="s">
        <v>3126</v>
      </c>
      <c r="BH32" s="121" t="s">
        <v>3190</v>
      </c>
      <c r="BI32" s="121" t="s">
        <v>3216</v>
      </c>
      <c r="BJ32" s="121" t="s">
        <v>3216</v>
      </c>
      <c r="BK32" s="121">
        <v>5</v>
      </c>
      <c r="BL32" s="124">
        <v>3.8461538461538463</v>
      </c>
      <c r="BM32" s="121">
        <v>0</v>
      </c>
      <c r="BN32" s="124">
        <v>0</v>
      </c>
      <c r="BO32" s="121">
        <v>0</v>
      </c>
      <c r="BP32" s="124">
        <v>0</v>
      </c>
      <c r="BQ32" s="121">
        <v>125</v>
      </c>
      <c r="BR32" s="124">
        <v>96.15384615384616</v>
      </c>
      <c r="BS32" s="121">
        <v>130</v>
      </c>
      <c r="BT32" s="2"/>
      <c r="BU32" s="3"/>
      <c r="BV32" s="3"/>
      <c r="BW32" s="3"/>
      <c r="BX32" s="3"/>
    </row>
    <row r="33" spans="1:76" ht="15">
      <c r="A33" s="64" t="s">
        <v>228</v>
      </c>
      <c r="B33" s="65"/>
      <c r="C33" s="65" t="s">
        <v>64</v>
      </c>
      <c r="D33" s="66">
        <v>162.065688883388</v>
      </c>
      <c r="E33" s="68"/>
      <c r="F33" s="101" t="s">
        <v>763</v>
      </c>
      <c r="G33" s="65"/>
      <c r="H33" s="69" t="s">
        <v>228</v>
      </c>
      <c r="I33" s="70"/>
      <c r="J33" s="70"/>
      <c r="K33" s="69" t="s">
        <v>2537</v>
      </c>
      <c r="L33" s="73">
        <v>1</v>
      </c>
      <c r="M33" s="74">
        <v>2923.684326171875</v>
      </c>
      <c r="N33" s="74">
        <v>5545.67431640625</v>
      </c>
      <c r="O33" s="75"/>
      <c r="P33" s="76"/>
      <c r="Q33" s="76"/>
      <c r="R33" s="87"/>
      <c r="S33" s="48">
        <v>0</v>
      </c>
      <c r="T33" s="48">
        <v>1</v>
      </c>
      <c r="U33" s="49">
        <v>0</v>
      </c>
      <c r="V33" s="49">
        <v>0.001527</v>
      </c>
      <c r="W33" s="49">
        <v>0.000725</v>
      </c>
      <c r="X33" s="49">
        <v>0.352033</v>
      </c>
      <c r="Y33" s="49">
        <v>0</v>
      </c>
      <c r="Z33" s="49">
        <v>0</v>
      </c>
      <c r="AA33" s="71">
        <v>33</v>
      </c>
      <c r="AB33" s="71"/>
      <c r="AC33" s="72"/>
      <c r="AD33" s="78" t="s">
        <v>1395</v>
      </c>
      <c r="AE33" s="78">
        <v>78</v>
      </c>
      <c r="AF33" s="78">
        <v>95</v>
      </c>
      <c r="AG33" s="78">
        <v>37470</v>
      </c>
      <c r="AH33" s="78">
        <v>3298</v>
      </c>
      <c r="AI33" s="78"/>
      <c r="AJ33" s="78" t="s">
        <v>1592</v>
      </c>
      <c r="AK33" s="78" t="s">
        <v>1760</v>
      </c>
      <c r="AL33" s="78"/>
      <c r="AM33" s="78"/>
      <c r="AN33" s="80">
        <v>42668.08673611111</v>
      </c>
      <c r="AO33" s="78"/>
      <c r="AP33" s="78" t="b">
        <v>0</v>
      </c>
      <c r="AQ33" s="78" t="b">
        <v>0</v>
      </c>
      <c r="AR33" s="78" t="b">
        <v>0</v>
      </c>
      <c r="AS33" s="78" t="s">
        <v>1302</v>
      </c>
      <c r="AT33" s="78">
        <v>26</v>
      </c>
      <c r="AU33" s="83" t="s">
        <v>2159</v>
      </c>
      <c r="AV33" s="78" t="b">
        <v>0</v>
      </c>
      <c r="AW33" s="78" t="s">
        <v>2301</v>
      </c>
      <c r="AX33" s="83" t="s">
        <v>2332</v>
      </c>
      <c r="AY33" s="78" t="s">
        <v>66</v>
      </c>
      <c r="AZ33" s="78" t="str">
        <f>REPLACE(INDEX(GroupVertices[Group],MATCH(Vertices[[#This Row],[Vertex]],GroupVertices[Vertex],0)),1,1,"")</f>
        <v>2</v>
      </c>
      <c r="BA33" s="48" t="s">
        <v>602</v>
      </c>
      <c r="BB33" s="48" t="s">
        <v>602</v>
      </c>
      <c r="BC33" s="48" t="s">
        <v>672</v>
      </c>
      <c r="BD33" s="48" t="s">
        <v>672</v>
      </c>
      <c r="BE33" s="48" t="s">
        <v>703</v>
      </c>
      <c r="BF33" s="48" t="s">
        <v>703</v>
      </c>
      <c r="BG33" s="121" t="s">
        <v>3127</v>
      </c>
      <c r="BH33" s="121" t="s">
        <v>3127</v>
      </c>
      <c r="BI33" s="121" t="s">
        <v>3217</v>
      </c>
      <c r="BJ33" s="121" t="s">
        <v>3217</v>
      </c>
      <c r="BK33" s="121">
        <v>0</v>
      </c>
      <c r="BL33" s="124">
        <v>0</v>
      </c>
      <c r="BM33" s="121">
        <v>0</v>
      </c>
      <c r="BN33" s="124">
        <v>0</v>
      </c>
      <c r="BO33" s="121">
        <v>0</v>
      </c>
      <c r="BP33" s="124">
        <v>0</v>
      </c>
      <c r="BQ33" s="121">
        <v>11</v>
      </c>
      <c r="BR33" s="124">
        <v>100</v>
      </c>
      <c r="BS33" s="121">
        <v>11</v>
      </c>
      <c r="BT33" s="2"/>
      <c r="BU33" s="3"/>
      <c r="BV33" s="3"/>
      <c r="BW33" s="3"/>
      <c r="BX33" s="3"/>
    </row>
    <row r="34" spans="1:76" ht="15">
      <c r="A34" s="64" t="s">
        <v>229</v>
      </c>
      <c r="B34" s="65"/>
      <c r="C34" s="65" t="s">
        <v>64</v>
      </c>
      <c r="D34" s="66">
        <v>162.1998324978856</v>
      </c>
      <c r="E34" s="68"/>
      <c r="F34" s="101" t="s">
        <v>764</v>
      </c>
      <c r="G34" s="65"/>
      <c r="H34" s="69" t="s">
        <v>229</v>
      </c>
      <c r="I34" s="70"/>
      <c r="J34" s="70"/>
      <c r="K34" s="69" t="s">
        <v>2538</v>
      </c>
      <c r="L34" s="73">
        <v>1</v>
      </c>
      <c r="M34" s="74">
        <v>1307.327392578125</v>
      </c>
      <c r="N34" s="74">
        <v>407.078125</v>
      </c>
      <c r="O34" s="75"/>
      <c r="P34" s="76"/>
      <c r="Q34" s="76"/>
      <c r="R34" s="87"/>
      <c r="S34" s="48">
        <v>0</v>
      </c>
      <c r="T34" s="48">
        <v>1</v>
      </c>
      <c r="U34" s="49">
        <v>0</v>
      </c>
      <c r="V34" s="49">
        <v>0.002053</v>
      </c>
      <c r="W34" s="49">
        <v>0.004626</v>
      </c>
      <c r="X34" s="49">
        <v>0.356448</v>
      </c>
      <c r="Y34" s="49">
        <v>0</v>
      </c>
      <c r="Z34" s="49">
        <v>0</v>
      </c>
      <c r="AA34" s="71">
        <v>34</v>
      </c>
      <c r="AB34" s="71"/>
      <c r="AC34" s="72"/>
      <c r="AD34" s="78" t="s">
        <v>1396</v>
      </c>
      <c r="AE34" s="78">
        <v>4996</v>
      </c>
      <c r="AF34" s="78">
        <v>289</v>
      </c>
      <c r="AG34" s="78">
        <v>369</v>
      </c>
      <c r="AH34" s="78">
        <v>37573</v>
      </c>
      <c r="AI34" s="78"/>
      <c r="AJ34" s="78" t="s">
        <v>1593</v>
      </c>
      <c r="AK34" s="78" t="s">
        <v>1761</v>
      </c>
      <c r="AL34" s="78"/>
      <c r="AM34" s="78"/>
      <c r="AN34" s="80">
        <v>42708.590578703705</v>
      </c>
      <c r="AO34" s="83" t="s">
        <v>2023</v>
      </c>
      <c r="AP34" s="78" t="b">
        <v>1</v>
      </c>
      <c r="AQ34" s="78" t="b">
        <v>0</v>
      </c>
      <c r="AR34" s="78" t="b">
        <v>0</v>
      </c>
      <c r="AS34" s="78" t="s">
        <v>1302</v>
      </c>
      <c r="AT34" s="78">
        <v>0</v>
      </c>
      <c r="AU34" s="78"/>
      <c r="AV34" s="78" t="b">
        <v>0</v>
      </c>
      <c r="AW34" s="78" t="s">
        <v>2301</v>
      </c>
      <c r="AX34" s="83" t="s">
        <v>2333</v>
      </c>
      <c r="AY34" s="78" t="s">
        <v>66</v>
      </c>
      <c r="AZ34" s="78" t="str">
        <f>REPLACE(INDEX(GroupVertices[Group],MATCH(Vertices[[#This Row],[Vertex]],GroupVertices[Vertex],0)),1,1,"")</f>
        <v>1</v>
      </c>
      <c r="BA34" s="48"/>
      <c r="BB34" s="48"/>
      <c r="BC34" s="48"/>
      <c r="BD34" s="48"/>
      <c r="BE34" s="48"/>
      <c r="BF34" s="48"/>
      <c r="BG34" s="121" t="s">
        <v>1289</v>
      </c>
      <c r="BH34" s="121" t="s">
        <v>1289</v>
      </c>
      <c r="BI34" s="121" t="s">
        <v>1289</v>
      </c>
      <c r="BJ34" s="121" t="s">
        <v>1289</v>
      </c>
      <c r="BK34" s="121">
        <v>0</v>
      </c>
      <c r="BL34" s="124">
        <v>0</v>
      </c>
      <c r="BM34" s="121">
        <v>0</v>
      </c>
      <c r="BN34" s="124">
        <v>0</v>
      </c>
      <c r="BO34" s="121">
        <v>0</v>
      </c>
      <c r="BP34" s="124">
        <v>0</v>
      </c>
      <c r="BQ34" s="121">
        <v>1</v>
      </c>
      <c r="BR34" s="124">
        <v>100</v>
      </c>
      <c r="BS34" s="121">
        <v>1</v>
      </c>
      <c r="BT34" s="2"/>
      <c r="BU34" s="3"/>
      <c r="BV34" s="3"/>
      <c r="BW34" s="3"/>
      <c r="BX34" s="3"/>
    </row>
    <row r="35" spans="1:76" ht="15">
      <c r="A35" s="64" t="s">
        <v>230</v>
      </c>
      <c r="B35" s="65"/>
      <c r="C35" s="65" t="s">
        <v>64</v>
      </c>
      <c r="D35" s="66">
        <v>168.75143428842543</v>
      </c>
      <c r="E35" s="68"/>
      <c r="F35" s="101" t="s">
        <v>765</v>
      </c>
      <c r="G35" s="65"/>
      <c r="H35" s="69" t="s">
        <v>230</v>
      </c>
      <c r="I35" s="70"/>
      <c r="J35" s="70"/>
      <c r="K35" s="69" t="s">
        <v>2539</v>
      </c>
      <c r="L35" s="73">
        <v>2057.142003155421</v>
      </c>
      <c r="M35" s="74">
        <v>8880.216796875</v>
      </c>
      <c r="N35" s="74">
        <v>7741.14111328125</v>
      </c>
      <c r="O35" s="75"/>
      <c r="P35" s="76"/>
      <c r="Q35" s="76"/>
      <c r="R35" s="87"/>
      <c r="S35" s="48">
        <v>0</v>
      </c>
      <c r="T35" s="48">
        <v>19</v>
      </c>
      <c r="U35" s="49">
        <v>6392</v>
      </c>
      <c r="V35" s="49">
        <v>0.002294</v>
      </c>
      <c r="W35" s="49">
        <v>0.008293</v>
      </c>
      <c r="X35" s="49">
        <v>7.577088</v>
      </c>
      <c r="Y35" s="49">
        <v>0.005847953216374269</v>
      </c>
      <c r="Z35" s="49">
        <v>0</v>
      </c>
      <c r="AA35" s="71">
        <v>35</v>
      </c>
      <c r="AB35" s="71"/>
      <c r="AC35" s="72"/>
      <c r="AD35" s="78" t="s">
        <v>1397</v>
      </c>
      <c r="AE35" s="78">
        <v>776</v>
      </c>
      <c r="AF35" s="78">
        <v>9764</v>
      </c>
      <c r="AG35" s="78">
        <v>50088</v>
      </c>
      <c r="AH35" s="78">
        <v>2192</v>
      </c>
      <c r="AI35" s="78"/>
      <c r="AJ35" s="78" t="s">
        <v>1594</v>
      </c>
      <c r="AK35" s="78" t="s">
        <v>1762</v>
      </c>
      <c r="AL35" s="83" t="s">
        <v>1868</v>
      </c>
      <c r="AM35" s="78"/>
      <c r="AN35" s="80">
        <v>40171.48211805556</v>
      </c>
      <c r="AO35" s="83" t="s">
        <v>2024</v>
      </c>
      <c r="AP35" s="78" t="b">
        <v>1</v>
      </c>
      <c r="AQ35" s="78" t="b">
        <v>0</v>
      </c>
      <c r="AR35" s="78" t="b">
        <v>1</v>
      </c>
      <c r="AS35" s="78" t="s">
        <v>1302</v>
      </c>
      <c r="AT35" s="78">
        <v>1005</v>
      </c>
      <c r="AU35" s="83" t="s">
        <v>2159</v>
      </c>
      <c r="AV35" s="78" t="b">
        <v>1</v>
      </c>
      <c r="AW35" s="78" t="s">
        <v>2301</v>
      </c>
      <c r="AX35" s="83" t="s">
        <v>2334</v>
      </c>
      <c r="AY35" s="78" t="s">
        <v>66</v>
      </c>
      <c r="AZ35" s="78" t="str">
        <f>REPLACE(INDEX(GroupVertices[Group],MATCH(Vertices[[#This Row],[Vertex]],GroupVertices[Vertex],0)),1,1,"")</f>
        <v>6</v>
      </c>
      <c r="BA35" s="48"/>
      <c r="BB35" s="48"/>
      <c r="BC35" s="48"/>
      <c r="BD35" s="48"/>
      <c r="BE35" s="48"/>
      <c r="BF35" s="48"/>
      <c r="BG35" s="121" t="s">
        <v>3128</v>
      </c>
      <c r="BH35" s="121" t="s">
        <v>3128</v>
      </c>
      <c r="BI35" s="121" t="s">
        <v>3218</v>
      </c>
      <c r="BJ35" s="121" t="s">
        <v>3218</v>
      </c>
      <c r="BK35" s="121">
        <v>0</v>
      </c>
      <c r="BL35" s="124">
        <v>0</v>
      </c>
      <c r="BM35" s="121">
        <v>0</v>
      </c>
      <c r="BN35" s="124">
        <v>0</v>
      </c>
      <c r="BO35" s="121">
        <v>0</v>
      </c>
      <c r="BP35" s="124">
        <v>0</v>
      </c>
      <c r="BQ35" s="121">
        <v>20</v>
      </c>
      <c r="BR35" s="124">
        <v>100</v>
      </c>
      <c r="BS35" s="121">
        <v>20</v>
      </c>
      <c r="BT35" s="2"/>
      <c r="BU35" s="3"/>
      <c r="BV35" s="3"/>
      <c r="BW35" s="3"/>
      <c r="BX35" s="3"/>
    </row>
    <row r="36" spans="1:76" ht="15">
      <c r="A36" s="64" t="s">
        <v>320</v>
      </c>
      <c r="B36" s="65"/>
      <c r="C36" s="65" t="s">
        <v>64</v>
      </c>
      <c r="D36" s="66">
        <v>162.82353115910638</v>
      </c>
      <c r="E36" s="68"/>
      <c r="F36" s="101" t="s">
        <v>2195</v>
      </c>
      <c r="G36" s="65"/>
      <c r="H36" s="69" t="s">
        <v>320</v>
      </c>
      <c r="I36" s="70"/>
      <c r="J36" s="70"/>
      <c r="K36" s="69" t="s">
        <v>2540</v>
      </c>
      <c r="L36" s="73">
        <v>1</v>
      </c>
      <c r="M36" s="74">
        <v>7971.912109375</v>
      </c>
      <c r="N36" s="74">
        <v>7806.59814453125</v>
      </c>
      <c r="O36" s="75"/>
      <c r="P36" s="76"/>
      <c r="Q36" s="76"/>
      <c r="R36" s="87"/>
      <c r="S36" s="48">
        <v>1</v>
      </c>
      <c r="T36" s="48">
        <v>0</v>
      </c>
      <c r="U36" s="49">
        <v>0</v>
      </c>
      <c r="V36" s="49">
        <v>0.001582</v>
      </c>
      <c r="W36" s="49">
        <v>0.000621</v>
      </c>
      <c r="X36" s="49">
        <v>0.488975</v>
      </c>
      <c r="Y36" s="49">
        <v>0</v>
      </c>
      <c r="Z36" s="49">
        <v>0</v>
      </c>
      <c r="AA36" s="71">
        <v>36</v>
      </c>
      <c r="AB36" s="71"/>
      <c r="AC36" s="72"/>
      <c r="AD36" s="78" t="s">
        <v>1398</v>
      </c>
      <c r="AE36" s="78">
        <v>1367</v>
      </c>
      <c r="AF36" s="78">
        <v>1191</v>
      </c>
      <c r="AG36" s="78">
        <v>746</v>
      </c>
      <c r="AH36" s="78">
        <v>21</v>
      </c>
      <c r="AI36" s="78"/>
      <c r="AJ36" s="78" t="s">
        <v>1595</v>
      </c>
      <c r="AK36" s="78" t="s">
        <v>1763</v>
      </c>
      <c r="AL36" s="78"/>
      <c r="AM36" s="78"/>
      <c r="AN36" s="80">
        <v>40437.797118055554</v>
      </c>
      <c r="AO36" s="83" t="s">
        <v>2025</v>
      </c>
      <c r="AP36" s="78" t="b">
        <v>0</v>
      </c>
      <c r="AQ36" s="78" t="b">
        <v>0</v>
      </c>
      <c r="AR36" s="78" t="b">
        <v>0</v>
      </c>
      <c r="AS36" s="78" t="s">
        <v>1302</v>
      </c>
      <c r="AT36" s="78">
        <v>60</v>
      </c>
      <c r="AU36" s="83" t="s">
        <v>2160</v>
      </c>
      <c r="AV36" s="78" t="b">
        <v>0</v>
      </c>
      <c r="AW36" s="78" t="s">
        <v>2301</v>
      </c>
      <c r="AX36" s="83" t="s">
        <v>2335</v>
      </c>
      <c r="AY36" s="78" t="s">
        <v>65</v>
      </c>
      <c r="AZ36" s="78" t="str">
        <f>REPLACE(INDEX(GroupVertices[Group],MATCH(Vertices[[#This Row],[Vertex]],GroupVertices[Vertex],0)),1,1,"")</f>
        <v>6</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321</v>
      </c>
      <c r="B37" s="65"/>
      <c r="C37" s="65" t="s">
        <v>64</v>
      </c>
      <c r="D37" s="66">
        <v>166.2552567196815</v>
      </c>
      <c r="E37" s="68"/>
      <c r="F37" s="101" t="s">
        <v>2196</v>
      </c>
      <c r="G37" s="65"/>
      <c r="H37" s="69" t="s">
        <v>321</v>
      </c>
      <c r="I37" s="70"/>
      <c r="J37" s="70"/>
      <c r="K37" s="69" t="s">
        <v>2541</v>
      </c>
      <c r="L37" s="73">
        <v>1</v>
      </c>
      <c r="M37" s="74">
        <v>9756.9736328125</v>
      </c>
      <c r="N37" s="74">
        <v>7284.37744140625</v>
      </c>
      <c r="O37" s="75"/>
      <c r="P37" s="76"/>
      <c r="Q37" s="76"/>
      <c r="R37" s="87"/>
      <c r="S37" s="48">
        <v>1</v>
      </c>
      <c r="T37" s="48">
        <v>0</v>
      </c>
      <c r="U37" s="49">
        <v>0</v>
      </c>
      <c r="V37" s="49">
        <v>0.001582</v>
      </c>
      <c r="W37" s="49">
        <v>0.000621</v>
      </c>
      <c r="X37" s="49">
        <v>0.488975</v>
      </c>
      <c r="Y37" s="49">
        <v>0</v>
      </c>
      <c r="Z37" s="49">
        <v>0</v>
      </c>
      <c r="AA37" s="71">
        <v>37</v>
      </c>
      <c r="AB37" s="71"/>
      <c r="AC37" s="72"/>
      <c r="AD37" s="78" t="s">
        <v>1399</v>
      </c>
      <c r="AE37" s="78">
        <v>552</v>
      </c>
      <c r="AF37" s="78">
        <v>6154</v>
      </c>
      <c r="AG37" s="78">
        <v>7178</v>
      </c>
      <c r="AH37" s="78">
        <v>587</v>
      </c>
      <c r="AI37" s="78"/>
      <c r="AJ37" s="78" t="s">
        <v>1596</v>
      </c>
      <c r="AK37" s="78" t="s">
        <v>1764</v>
      </c>
      <c r="AL37" s="83" t="s">
        <v>1869</v>
      </c>
      <c r="AM37" s="78"/>
      <c r="AN37" s="80">
        <v>39881.61452546297</v>
      </c>
      <c r="AO37" s="83" t="s">
        <v>2026</v>
      </c>
      <c r="AP37" s="78" t="b">
        <v>0</v>
      </c>
      <c r="AQ37" s="78" t="b">
        <v>0</v>
      </c>
      <c r="AR37" s="78" t="b">
        <v>1</v>
      </c>
      <c r="AS37" s="78" t="s">
        <v>1302</v>
      </c>
      <c r="AT37" s="78">
        <v>272</v>
      </c>
      <c r="AU37" s="83" t="s">
        <v>2159</v>
      </c>
      <c r="AV37" s="78" t="b">
        <v>0</v>
      </c>
      <c r="AW37" s="78" t="s">
        <v>2301</v>
      </c>
      <c r="AX37" s="83" t="s">
        <v>2336</v>
      </c>
      <c r="AY37" s="78" t="s">
        <v>65</v>
      </c>
      <c r="AZ37" s="78" t="str">
        <f>REPLACE(INDEX(GroupVertices[Group],MATCH(Vertices[[#This Row],[Vertex]],GroupVertices[Vertex],0)),1,1,"")</f>
        <v>6</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322</v>
      </c>
      <c r="B38" s="65"/>
      <c r="C38" s="65" t="s">
        <v>64</v>
      </c>
      <c r="D38" s="66">
        <v>190.46817913649772</v>
      </c>
      <c r="E38" s="68"/>
      <c r="F38" s="101" t="s">
        <v>2197</v>
      </c>
      <c r="G38" s="65"/>
      <c r="H38" s="69" t="s">
        <v>322</v>
      </c>
      <c r="I38" s="70"/>
      <c r="J38" s="70"/>
      <c r="K38" s="69" t="s">
        <v>2542</v>
      </c>
      <c r="L38" s="73">
        <v>1</v>
      </c>
      <c r="M38" s="74">
        <v>8437.3603515625</v>
      </c>
      <c r="N38" s="74">
        <v>7139.0029296875</v>
      </c>
      <c r="O38" s="75"/>
      <c r="P38" s="76"/>
      <c r="Q38" s="76"/>
      <c r="R38" s="87"/>
      <c r="S38" s="48">
        <v>1</v>
      </c>
      <c r="T38" s="48">
        <v>0</v>
      </c>
      <c r="U38" s="49">
        <v>0</v>
      </c>
      <c r="V38" s="49">
        <v>0.001582</v>
      </c>
      <c r="W38" s="49">
        <v>0.000621</v>
      </c>
      <c r="X38" s="49">
        <v>0.488975</v>
      </c>
      <c r="Y38" s="49">
        <v>0</v>
      </c>
      <c r="Z38" s="49">
        <v>0</v>
      </c>
      <c r="AA38" s="71">
        <v>38</v>
      </c>
      <c r="AB38" s="71"/>
      <c r="AC38" s="72"/>
      <c r="AD38" s="78" t="s">
        <v>1400</v>
      </c>
      <c r="AE38" s="78">
        <v>7091</v>
      </c>
      <c r="AF38" s="78">
        <v>41171</v>
      </c>
      <c r="AG38" s="78">
        <v>9563</v>
      </c>
      <c r="AH38" s="78">
        <v>439</v>
      </c>
      <c r="AI38" s="78"/>
      <c r="AJ38" s="78" t="s">
        <v>1597</v>
      </c>
      <c r="AK38" s="78" t="s">
        <v>1741</v>
      </c>
      <c r="AL38" s="83" t="s">
        <v>1870</v>
      </c>
      <c r="AM38" s="78"/>
      <c r="AN38" s="80">
        <v>39502.79583333333</v>
      </c>
      <c r="AO38" s="83" t="s">
        <v>2027</v>
      </c>
      <c r="AP38" s="78" t="b">
        <v>0</v>
      </c>
      <c r="AQ38" s="78" t="b">
        <v>0</v>
      </c>
      <c r="AR38" s="78" t="b">
        <v>1</v>
      </c>
      <c r="AS38" s="78" t="s">
        <v>1302</v>
      </c>
      <c r="AT38" s="78">
        <v>2241</v>
      </c>
      <c r="AU38" s="83" t="s">
        <v>2159</v>
      </c>
      <c r="AV38" s="78" t="b">
        <v>0</v>
      </c>
      <c r="AW38" s="78" t="s">
        <v>2301</v>
      </c>
      <c r="AX38" s="83" t="s">
        <v>2337</v>
      </c>
      <c r="AY38" s="78" t="s">
        <v>65</v>
      </c>
      <c r="AZ38" s="78" t="str">
        <f>REPLACE(INDEX(GroupVertices[Group],MATCH(Vertices[[#This Row],[Vertex]],GroupVertices[Vertex],0)),1,1,"")</f>
        <v>6</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323</v>
      </c>
      <c r="B39" s="65"/>
      <c r="C39" s="65" t="s">
        <v>64</v>
      </c>
      <c r="D39" s="66">
        <v>163.56823565814716</v>
      </c>
      <c r="E39" s="68"/>
      <c r="F39" s="101" t="s">
        <v>2198</v>
      </c>
      <c r="G39" s="65"/>
      <c r="H39" s="69" t="s">
        <v>323</v>
      </c>
      <c r="I39" s="70"/>
      <c r="J39" s="70"/>
      <c r="K39" s="69" t="s">
        <v>2543</v>
      </c>
      <c r="L39" s="73">
        <v>1</v>
      </c>
      <c r="M39" s="74">
        <v>9804.087890625</v>
      </c>
      <c r="N39" s="74">
        <v>8139.69482421875</v>
      </c>
      <c r="O39" s="75"/>
      <c r="P39" s="76"/>
      <c r="Q39" s="76"/>
      <c r="R39" s="87"/>
      <c r="S39" s="48">
        <v>1</v>
      </c>
      <c r="T39" s="48">
        <v>0</v>
      </c>
      <c r="U39" s="49">
        <v>0</v>
      </c>
      <c r="V39" s="49">
        <v>0.001582</v>
      </c>
      <c r="W39" s="49">
        <v>0.000621</v>
      </c>
      <c r="X39" s="49">
        <v>0.488975</v>
      </c>
      <c r="Y39" s="49">
        <v>0</v>
      </c>
      <c r="Z39" s="49">
        <v>0</v>
      </c>
      <c r="AA39" s="71">
        <v>39</v>
      </c>
      <c r="AB39" s="71"/>
      <c r="AC39" s="72"/>
      <c r="AD39" s="78" t="s">
        <v>1401</v>
      </c>
      <c r="AE39" s="78">
        <v>726</v>
      </c>
      <c r="AF39" s="78">
        <v>2268</v>
      </c>
      <c r="AG39" s="78">
        <v>1523</v>
      </c>
      <c r="AH39" s="78">
        <v>529</v>
      </c>
      <c r="AI39" s="78"/>
      <c r="AJ39" s="78" t="s">
        <v>1598</v>
      </c>
      <c r="AK39" s="78" t="s">
        <v>1750</v>
      </c>
      <c r="AL39" s="83" t="s">
        <v>1871</v>
      </c>
      <c r="AM39" s="78"/>
      <c r="AN39" s="80">
        <v>40574.44238425926</v>
      </c>
      <c r="AO39" s="83" t="s">
        <v>2028</v>
      </c>
      <c r="AP39" s="78" t="b">
        <v>0</v>
      </c>
      <c r="AQ39" s="78" t="b">
        <v>0</v>
      </c>
      <c r="AR39" s="78" t="b">
        <v>1</v>
      </c>
      <c r="AS39" s="78" t="s">
        <v>1302</v>
      </c>
      <c r="AT39" s="78">
        <v>62</v>
      </c>
      <c r="AU39" s="83" t="s">
        <v>2159</v>
      </c>
      <c r="AV39" s="78" t="b">
        <v>0</v>
      </c>
      <c r="AW39" s="78" t="s">
        <v>2301</v>
      </c>
      <c r="AX39" s="83" t="s">
        <v>2338</v>
      </c>
      <c r="AY39" s="78" t="s">
        <v>65</v>
      </c>
      <c r="AZ39" s="78" t="str">
        <f>REPLACE(INDEX(GroupVertices[Group],MATCH(Vertices[[#This Row],[Vertex]],GroupVertices[Vertex],0)),1,1,"")</f>
        <v>6</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324</v>
      </c>
      <c r="B40" s="65"/>
      <c r="C40" s="65" t="s">
        <v>64</v>
      </c>
      <c r="D40" s="66">
        <v>172.22464756482455</v>
      </c>
      <c r="E40" s="68"/>
      <c r="F40" s="101" t="s">
        <v>2199</v>
      </c>
      <c r="G40" s="65"/>
      <c r="H40" s="69" t="s">
        <v>324</v>
      </c>
      <c r="I40" s="70"/>
      <c r="J40" s="70"/>
      <c r="K40" s="69" t="s">
        <v>2544</v>
      </c>
      <c r="L40" s="73">
        <v>1</v>
      </c>
      <c r="M40" s="74">
        <v>8019.66650390625</v>
      </c>
      <c r="N40" s="74">
        <v>6899.35546875</v>
      </c>
      <c r="O40" s="75"/>
      <c r="P40" s="76"/>
      <c r="Q40" s="76"/>
      <c r="R40" s="87"/>
      <c r="S40" s="48">
        <v>1</v>
      </c>
      <c r="T40" s="48">
        <v>0</v>
      </c>
      <c r="U40" s="49">
        <v>0</v>
      </c>
      <c r="V40" s="49">
        <v>0.001582</v>
      </c>
      <c r="W40" s="49">
        <v>0.000621</v>
      </c>
      <c r="X40" s="49">
        <v>0.488975</v>
      </c>
      <c r="Y40" s="49">
        <v>0</v>
      </c>
      <c r="Z40" s="49">
        <v>0</v>
      </c>
      <c r="AA40" s="71">
        <v>40</v>
      </c>
      <c r="AB40" s="71"/>
      <c r="AC40" s="72"/>
      <c r="AD40" s="78" t="s">
        <v>1402</v>
      </c>
      <c r="AE40" s="78">
        <v>459</v>
      </c>
      <c r="AF40" s="78">
        <v>14787</v>
      </c>
      <c r="AG40" s="78">
        <v>761</v>
      </c>
      <c r="AH40" s="78">
        <v>283</v>
      </c>
      <c r="AI40" s="78"/>
      <c r="AJ40" s="78" t="s">
        <v>1599</v>
      </c>
      <c r="AK40" s="78"/>
      <c r="AL40" s="83" t="s">
        <v>1872</v>
      </c>
      <c r="AM40" s="78"/>
      <c r="AN40" s="80">
        <v>40182.58603009259</v>
      </c>
      <c r="AO40" s="83" t="s">
        <v>2029</v>
      </c>
      <c r="AP40" s="78" t="b">
        <v>0</v>
      </c>
      <c r="AQ40" s="78" t="b">
        <v>0</v>
      </c>
      <c r="AR40" s="78" t="b">
        <v>1</v>
      </c>
      <c r="AS40" s="78" t="s">
        <v>1302</v>
      </c>
      <c r="AT40" s="78">
        <v>346</v>
      </c>
      <c r="AU40" s="83" t="s">
        <v>2159</v>
      </c>
      <c r="AV40" s="78" t="b">
        <v>1</v>
      </c>
      <c r="AW40" s="78" t="s">
        <v>2301</v>
      </c>
      <c r="AX40" s="83" t="s">
        <v>2339</v>
      </c>
      <c r="AY40" s="78" t="s">
        <v>65</v>
      </c>
      <c r="AZ40" s="78" t="str">
        <f>REPLACE(INDEX(GroupVertices[Group],MATCH(Vertices[[#This Row],[Vertex]],GroupVertices[Vertex],0)),1,1,"")</f>
        <v>6</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325</v>
      </c>
      <c r="B41" s="65"/>
      <c r="C41" s="65" t="s">
        <v>64</v>
      </c>
      <c r="D41" s="66">
        <v>162.39275037646718</v>
      </c>
      <c r="E41" s="68"/>
      <c r="F41" s="101" t="s">
        <v>2200</v>
      </c>
      <c r="G41" s="65"/>
      <c r="H41" s="69" t="s">
        <v>325</v>
      </c>
      <c r="I41" s="70"/>
      <c r="J41" s="70"/>
      <c r="K41" s="69" t="s">
        <v>2545</v>
      </c>
      <c r="L41" s="73">
        <v>1</v>
      </c>
      <c r="M41" s="74">
        <v>8356.4296875</v>
      </c>
      <c r="N41" s="74">
        <v>6153.4990234375</v>
      </c>
      <c r="O41" s="75"/>
      <c r="P41" s="76"/>
      <c r="Q41" s="76"/>
      <c r="R41" s="87"/>
      <c r="S41" s="48">
        <v>1</v>
      </c>
      <c r="T41" s="48">
        <v>0</v>
      </c>
      <c r="U41" s="49">
        <v>0</v>
      </c>
      <c r="V41" s="49">
        <v>0.001582</v>
      </c>
      <c r="W41" s="49">
        <v>0.000621</v>
      </c>
      <c r="X41" s="49">
        <v>0.488975</v>
      </c>
      <c r="Y41" s="49">
        <v>0</v>
      </c>
      <c r="Z41" s="49">
        <v>0</v>
      </c>
      <c r="AA41" s="71">
        <v>41</v>
      </c>
      <c r="AB41" s="71"/>
      <c r="AC41" s="72"/>
      <c r="AD41" s="78" t="s">
        <v>1403</v>
      </c>
      <c r="AE41" s="78">
        <v>39</v>
      </c>
      <c r="AF41" s="78">
        <v>568</v>
      </c>
      <c r="AG41" s="78">
        <v>85</v>
      </c>
      <c r="AH41" s="78">
        <v>91</v>
      </c>
      <c r="AI41" s="78"/>
      <c r="AJ41" s="78" t="s">
        <v>1600</v>
      </c>
      <c r="AK41" s="78" t="s">
        <v>1758</v>
      </c>
      <c r="AL41" s="83" t="s">
        <v>1872</v>
      </c>
      <c r="AM41" s="78"/>
      <c r="AN41" s="80">
        <v>43493.712233796294</v>
      </c>
      <c r="AO41" s="83" t="s">
        <v>2030</v>
      </c>
      <c r="AP41" s="78" t="b">
        <v>0</v>
      </c>
      <c r="AQ41" s="78" t="b">
        <v>0</v>
      </c>
      <c r="AR41" s="78" t="b">
        <v>0</v>
      </c>
      <c r="AS41" s="78" t="s">
        <v>1302</v>
      </c>
      <c r="AT41" s="78">
        <v>4</v>
      </c>
      <c r="AU41" s="83" t="s">
        <v>2159</v>
      </c>
      <c r="AV41" s="78" t="b">
        <v>0</v>
      </c>
      <c r="AW41" s="78" t="s">
        <v>2301</v>
      </c>
      <c r="AX41" s="83" t="s">
        <v>2340</v>
      </c>
      <c r="AY41" s="78" t="s">
        <v>65</v>
      </c>
      <c r="AZ41" s="78" t="str">
        <f>REPLACE(INDEX(GroupVertices[Group],MATCH(Vertices[[#This Row],[Vertex]],GroupVertices[Vertex],0)),1,1,"")</f>
        <v>6</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326</v>
      </c>
      <c r="B42" s="65"/>
      <c r="C42" s="65" t="s">
        <v>64</v>
      </c>
      <c r="D42" s="66">
        <v>163.78742909008395</v>
      </c>
      <c r="E42" s="68"/>
      <c r="F42" s="101" t="s">
        <v>2201</v>
      </c>
      <c r="G42" s="65"/>
      <c r="H42" s="69" t="s">
        <v>326</v>
      </c>
      <c r="I42" s="70"/>
      <c r="J42" s="70"/>
      <c r="K42" s="69" t="s">
        <v>2546</v>
      </c>
      <c r="L42" s="73">
        <v>1</v>
      </c>
      <c r="M42" s="74">
        <v>9576.9306640625</v>
      </c>
      <c r="N42" s="74">
        <v>9068.5927734375</v>
      </c>
      <c r="O42" s="75"/>
      <c r="P42" s="76"/>
      <c r="Q42" s="76"/>
      <c r="R42" s="87"/>
      <c r="S42" s="48">
        <v>1</v>
      </c>
      <c r="T42" s="48">
        <v>0</v>
      </c>
      <c r="U42" s="49">
        <v>0</v>
      </c>
      <c r="V42" s="49">
        <v>0.001582</v>
      </c>
      <c r="W42" s="49">
        <v>0.000621</v>
      </c>
      <c r="X42" s="49">
        <v>0.488975</v>
      </c>
      <c r="Y42" s="49">
        <v>0</v>
      </c>
      <c r="Z42" s="49">
        <v>0</v>
      </c>
      <c r="AA42" s="71">
        <v>42</v>
      </c>
      <c r="AB42" s="71"/>
      <c r="AC42" s="72"/>
      <c r="AD42" s="78" t="s">
        <v>1404</v>
      </c>
      <c r="AE42" s="78">
        <v>1301</v>
      </c>
      <c r="AF42" s="78">
        <v>2585</v>
      </c>
      <c r="AG42" s="78">
        <v>2576</v>
      </c>
      <c r="AH42" s="78">
        <v>1045</v>
      </c>
      <c r="AI42" s="78"/>
      <c r="AJ42" s="78" t="s">
        <v>1601</v>
      </c>
      <c r="AK42" s="78" t="s">
        <v>1764</v>
      </c>
      <c r="AL42" s="83" t="s">
        <v>1873</v>
      </c>
      <c r="AM42" s="78"/>
      <c r="AN42" s="80">
        <v>40983.45872685185</v>
      </c>
      <c r="AO42" s="83" t="s">
        <v>2031</v>
      </c>
      <c r="AP42" s="78" t="b">
        <v>0</v>
      </c>
      <c r="AQ42" s="78" t="b">
        <v>0</v>
      </c>
      <c r="AR42" s="78" t="b">
        <v>1</v>
      </c>
      <c r="AS42" s="78" t="s">
        <v>1302</v>
      </c>
      <c r="AT42" s="78">
        <v>59</v>
      </c>
      <c r="AU42" s="83" t="s">
        <v>2159</v>
      </c>
      <c r="AV42" s="78" t="b">
        <v>0</v>
      </c>
      <c r="AW42" s="78" t="s">
        <v>2301</v>
      </c>
      <c r="AX42" s="83" t="s">
        <v>2341</v>
      </c>
      <c r="AY42" s="78" t="s">
        <v>65</v>
      </c>
      <c r="AZ42" s="78" t="str">
        <f>REPLACE(INDEX(GroupVertices[Group],MATCH(Vertices[[#This Row],[Vertex]],GroupVertices[Vertex],0)),1,1,"")</f>
        <v>6</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327</v>
      </c>
      <c r="B43" s="65"/>
      <c r="C43" s="65" t="s">
        <v>64</v>
      </c>
      <c r="D43" s="66">
        <v>162.0179780101904</v>
      </c>
      <c r="E43" s="68"/>
      <c r="F43" s="101" t="s">
        <v>2202</v>
      </c>
      <c r="G43" s="65"/>
      <c r="H43" s="69" t="s">
        <v>327</v>
      </c>
      <c r="I43" s="70"/>
      <c r="J43" s="70"/>
      <c r="K43" s="69" t="s">
        <v>2547</v>
      </c>
      <c r="L43" s="73">
        <v>1</v>
      </c>
      <c r="M43" s="74">
        <v>8066.4091796875</v>
      </c>
      <c r="N43" s="74">
        <v>8584.0498046875</v>
      </c>
      <c r="O43" s="75"/>
      <c r="P43" s="76"/>
      <c r="Q43" s="76"/>
      <c r="R43" s="87"/>
      <c r="S43" s="48">
        <v>1</v>
      </c>
      <c r="T43" s="48">
        <v>0</v>
      </c>
      <c r="U43" s="49">
        <v>0</v>
      </c>
      <c r="V43" s="49">
        <v>0.001582</v>
      </c>
      <c r="W43" s="49">
        <v>0.000621</v>
      </c>
      <c r="X43" s="49">
        <v>0.488975</v>
      </c>
      <c r="Y43" s="49">
        <v>0</v>
      </c>
      <c r="Z43" s="49">
        <v>0</v>
      </c>
      <c r="AA43" s="71">
        <v>43</v>
      </c>
      <c r="AB43" s="71"/>
      <c r="AC43" s="72"/>
      <c r="AD43" s="78" t="s">
        <v>1405</v>
      </c>
      <c r="AE43" s="78">
        <v>22</v>
      </c>
      <c r="AF43" s="78">
        <v>26</v>
      </c>
      <c r="AG43" s="78">
        <v>32</v>
      </c>
      <c r="AH43" s="78">
        <v>3</v>
      </c>
      <c r="AI43" s="78">
        <v>3600</v>
      </c>
      <c r="AJ43" s="78" t="s">
        <v>1602</v>
      </c>
      <c r="AK43" s="78" t="s">
        <v>1764</v>
      </c>
      <c r="AL43" s="83" t="s">
        <v>1874</v>
      </c>
      <c r="AM43" s="78" t="s">
        <v>1764</v>
      </c>
      <c r="AN43" s="80">
        <v>41122.47287037037</v>
      </c>
      <c r="AO43" s="78"/>
      <c r="AP43" s="78" t="b">
        <v>0</v>
      </c>
      <c r="AQ43" s="78" t="b">
        <v>0</v>
      </c>
      <c r="AR43" s="78" t="b">
        <v>1</v>
      </c>
      <c r="AS43" s="78" t="s">
        <v>1302</v>
      </c>
      <c r="AT43" s="78">
        <v>1</v>
      </c>
      <c r="AU43" s="83" t="s">
        <v>2159</v>
      </c>
      <c r="AV43" s="78" t="b">
        <v>0</v>
      </c>
      <c r="AW43" s="78" t="s">
        <v>2301</v>
      </c>
      <c r="AX43" s="83" t="s">
        <v>2342</v>
      </c>
      <c r="AY43" s="78" t="s">
        <v>65</v>
      </c>
      <c r="AZ43" s="78" t="str">
        <f>REPLACE(INDEX(GroupVertices[Group],MATCH(Vertices[[#This Row],[Vertex]],GroupVertices[Vertex],0)),1,1,"")</f>
        <v>6</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328</v>
      </c>
      <c r="B44" s="65"/>
      <c r="C44" s="65" t="s">
        <v>64</v>
      </c>
      <c r="D44" s="66">
        <v>218.85338284134744</v>
      </c>
      <c r="E44" s="68"/>
      <c r="F44" s="101" t="s">
        <v>2203</v>
      </c>
      <c r="G44" s="65"/>
      <c r="H44" s="69" t="s">
        <v>328</v>
      </c>
      <c r="I44" s="70"/>
      <c r="J44" s="70"/>
      <c r="K44" s="69" t="s">
        <v>2548</v>
      </c>
      <c r="L44" s="73">
        <v>1</v>
      </c>
      <c r="M44" s="74">
        <v>9166.2451171875</v>
      </c>
      <c r="N44" s="74">
        <v>6802.1513671875</v>
      </c>
      <c r="O44" s="75"/>
      <c r="P44" s="76"/>
      <c r="Q44" s="76"/>
      <c r="R44" s="87"/>
      <c r="S44" s="48">
        <v>1</v>
      </c>
      <c r="T44" s="48">
        <v>0</v>
      </c>
      <c r="U44" s="49">
        <v>0</v>
      </c>
      <c r="V44" s="49">
        <v>0.001582</v>
      </c>
      <c r="W44" s="49">
        <v>0.000621</v>
      </c>
      <c r="X44" s="49">
        <v>0.488975</v>
      </c>
      <c r="Y44" s="49">
        <v>0</v>
      </c>
      <c r="Z44" s="49">
        <v>0</v>
      </c>
      <c r="AA44" s="71">
        <v>44</v>
      </c>
      <c r="AB44" s="71"/>
      <c r="AC44" s="72"/>
      <c r="AD44" s="78" t="s">
        <v>1406</v>
      </c>
      <c r="AE44" s="78">
        <v>2133</v>
      </c>
      <c r="AF44" s="78">
        <v>82222</v>
      </c>
      <c r="AG44" s="78">
        <v>8681</v>
      </c>
      <c r="AH44" s="78">
        <v>5094</v>
      </c>
      <c r="AI44" s="78"/>
      <c r="AJ44" s="78" t="s">
        <v>1603</v>
      </c>
      <c r="AK44" s="78" t="s">
        <v>1765</v>
      </c>
      <c r="AL44" s="83" t="s">
        <v>1875</v>
      </c>
      <c r="AM44" s="78"/>
      <c r="AN44" s="80">
        <v>40603.92940972222</v>
      </c>
      <c r="AO44" s="83" t="s">
        <v>2032</v>
      </c>
      <c r="AP44" s="78" t="b">
        <v>0</v>
      </c>
      <c r="AQ44" s="78" t="b">
        <v>0</v>
      </c>
      <c r="AR44" s="78" t="b">
        <v>1</v>
      </c>
      <c r="AS44" s="78" t="s">
        <v>1302</v>
      </c>
      <c r="AT44" s="78">
        <v>602</v>
      </c>
      <c r="AU44" s="83" t="s">
        <v>2159</v>
      </c>
      <c r="AV44" s="78" t="b">
        <v>1</v>
      </c>
      <c r="AW44" s="78" t="s">
        <v>2301</v>
      </c>
      <c r="AX44" s="83" t="s">
        <v>2343</v>
      </c>
      <c r="AY44" s="78" t="s">
        <v>65</v>
      </c>
      <c r="AZ44" s="78" t="str">
        <f>REPLACE(INDEX(GroupVertices[Group],MATCH(Vertices[[#This Row],[Vertex]],GroupVertices[Vertex],0)),1,1,"")</f>
        <v>6</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329</v>
      </c>
      <c r="B45" s="65"/>
      <c r="C45" s="65" t="s">
        <v>64</v>
      </c>
      <c r="D45" s="66">
        <v>162.09334736060399</v>
      </c>
      <c r="E45" s="68"/>
      <c r="F45" s="101" t="s">
        <v>2204</v>
      </c>
      <c r="G45" s="65"/>
      <c r="H45" s="69" t="s">
        <v>329</v>
      </c>
      <c r="I45" s="70"/>
      <c r="J45" s="70"/>
      <c r="K45" s="69" t="s">
        <v>2549</v>
      </c>
      <c r="L45" s="73">
        <v>1</v>
      </c>
      <c r="M45" s="74">
        <v>8793.6162109375</v>
      </c>
      <c r="N45" s="74">
        <v>9646.09375</v>
      </c>
      <c r="O45" s="75"/>
      <c r="P45" s="76"/>
      <c r="Q45" s="76"/>
      <c r="R45" s="87"/>
      <c r="S45" s="48">
        <v>1</v>
      </c>
      <c r="T45" s="48">
        <v>0</v>
      </c>
      <c r="U45" s="49">
        <v>0</v>
      </c>
      <c r="V45" s="49">
        <v>0.001582</v>
      </c>
      <c r="W45" s="49">
        <v>0.000621</v>
      </c>
      <c r="X45" s="49">
        <v>0.488975</v>
      </c>
      <c r="Y45" s="49">
        <v>0</v>
      </c>
      <c r="Z45" s="49">
        <v>0</v>
      </c>
      <c r="AA45" s="71">
        <v>45</v>
      </c>
      <c r="AB45" s="71"/>
      <c r="AC45" s="72"/>
      <c r="AD45" s="78" t="s">
        <v>1407</v>
      </c>
      <c r="AE45" s="78">
        <v>44</v>
      </c>
      <c r="AF45" s="78">
        <v>135</v>
      </c>
      <c r="AG45" s="78">
        <v>138</v>
      </c>
      <c r="AH45" s="78">
        <v>72</v>
      </c>
      <c r="AI45" s="78"/>
      <c r="AJ45" s="78" t="s">
        <v>1604</v>
      </c>
      <c r="AK45" s="78" t="s">
        <v>1766</v>
      </c>
      <c r="AL45" s="83" t="s">
        <v>1876</v>
      </c>
      <c r="AM45" s="78"/>
      <c r="AN45" s="80">
        <v>42495.731770833336</v>
      </c>
      <c r="AO45" s="83" t="s">
        <v>2033</v>
      </c>
      <c r="AP45" s="78" t="b">
        <v>0</v>
      </c>
      <c r="AQ45" s="78" t="b">
        <v>0</v>
      </c>
      <c r="AR45" s="78" t="b">
        <v>1</v>
      </c>
      <c r="AS45" s="78" t="s">
        <v>1302</v>
      </c>
      <c r="AT45" s="78">
        <v>1</v>
      </c>
      <c r="AU45" s="83" t="s">
        <v>2159</v>
      </c>
      <c r="AV45" s="78" t="b">
        <v>0</v>
      </c>
      <c r="AW45" s="78" t="s">
        <v>2301</v>
      </c>
      <c r="AX45" s="83" t="s">
        <v>2344</v>
      </c>
      <c r="AY45" s="78" t="s">
        <v>65</v>
      </c>
      <c r="AZ45" s="78" t="str">
        <f>REPLACE(INDEX(GroupVertices[Group],MATCH(Vertices[[#This Row],[Vertex]],GroupVertices[Vertex],0)),1,1,"")</f>
        <v>6</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330</v>
      </c>
      <c r="B46" s="65"/>
      <c r="C46" s="65" t="s">
        <v>64</v>
      </c>
      <c r="D46" s="66">
        <v>162.0089890050952</v>
      </c>
      <c r="E46" s="68"/>
      <c r="F46" s="101" t="s">
        <v>2205</v>
      </c>
      <c r="G46" s="65"/>
      <c r="H46" s="69" t="s">
        <v>330</v>
      </c>
      <c r="I46" s="70"/>
      <c r="J46" s="70"/>
      <c r="K46" s="69" t="s">
        <v>2550</v>
      </c>
      <c r="L46" s="73">
        <v>1</v>
      </c>
      <c r="M46" s="74">
        <v>8327.4765625</v>
      </c>
      <c r="N46" s="74">
        <v>9332.39453125</v>
      </c>
      <c r="O46" s="75"/>
      <c r="P46" s="76"/>
      <c r="Q46" s="76"/>
      <c r="R46" s="87"/>
      <c r="S46" s="48">
        <v>1</v>
      </c>
      <c r="T46" s="48">
        <v>0</v>
      </c>
      <c r="U46" s="49">
        <v>0</v>
      </c>
      <c r="V46" s="49">
        <v>0.001582</v>
      </c>
      <c r="W46" s="49">
        <v>0.000621</v>
      </c>
      <c r="X46" s="49">
        <v>0.488975</v>
      </c>
      <c r="Y46" s="49">
        <v>0</v>
      </c>
      <c r="Z46" s="49">
        <v>0</v>
      </c>
      <c r="AA46" s="71">
        <v>46</v>
      </c>
      <c r="AB46" s="71"/>
      <c r="AC46" s="72"/>
      <c r="AD46" s="78" t="s">
        <v>1408</v>
      </c>
      <c r="AE46" s="78">
        <v>40</v>
      </c>
      <c r="AF46" s="78">
        <v>13</v>
      </c>
      <c r="AG46" s="78">
        <v>15</v>
      </c>
      <c r="AH46" s="78">
        <v>10</v>
      </c>
      <c r="AI46" s="78"/>
      <c r="AJ46" s="78" t="s">
        <v>1605</v>
      </c>
      <c r="AK46" s="78" t="s">
        <v>1767</v>
      </c>
      <c r="AL46" s="83" t="s">
        <v>1877</v>
      </c>
      <c r="AM46" s="78"/>
      <c r="AN46" s="80">
        <v>42795.840729166666</v>
      </c>
      <c r="AO46" s="83" t="s">
        <v>2034</v>
      </c>
      <c r="AP46" s="78" t="b">
        <v>0</v>
      </c>
      <c r="AQ46" s="78" t="b">
        <v>0</v>
      </c>
      <c r="AR46" s="78" t="b">
        <v>0</v>
      </c>
      <c r="AS46" s="78" t="s">
        <v>1302</v>
      </c>
      <c r="AT46" s="78">
        <v>0</v>
      </c>
      <c r="AU46" s="83" t="s">
        <v>2159</v>
      </c>
      <c r="AV46" s="78" t="b">
        <v>0</v>
      </c>
      <c r="AW46" s="78" t="s">
        <v>2301</v>
      </c>
      <c r="AX46" s="83" t="s">
        <v>2345</v>
      </c>
      <c r="AY46" s="78" t="s">
        <v>65</v>
      </c>
      <c r="AZ46" s="78" t="str">
        <f>REPLACE(INDEX(GroupVertices[Group],MATCH(Vertices[[#This Row],[Vertex]],GroupVertices[Vertex],0)),1,1,"")</f>
        <v>6</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331</v>
      </c>
      <c r="B47" s="65"/>
      <c r="C47" s="65" t="s">
        <v>64</v>
      </c>
      <c r="D47" s="66">
        <v>427.0311347649401</v>
      </c>
      <c r="E47" s="68"/>
      <c r="F47" s="101" t="s">
        <v>2206</v>
      </c>
      <c r="G47" s="65"/>
      <c r="H47" s="69" t="s">
        <v>331</v>
      </c>
      <c r="I47" s="70"/>
      <c r="J47" s="70"/>
      <c r="K47" s="69" t="s">
        <v>2551</v>
      </c>
      <c r="L47" s="73">
        <v>1</v>
      </c>
      <c r="M47" s="74">
        <v>8626.548828125</v>
      </c>
      <c r="N47" s="74">
        <v>8689.990234375</v>
      </c>
      <c r="O47" s="75"/>
      <c r="P47" s="76"/>
      <c r="Q47" s="76"/>
      <c r="R47" s="87"/>
      <c r="S47" s="48">
        <v>1</v>
      </c>
      <c r="T47" s="48">
        <v>0</v>
      </c>
      <c r="U47" s="49">
        <v>0</v>
      </c>
      <c r="V47" s="49">
        <v>0.001582</v>
      </c>
      <c r="W47" s="49">
        <v>0.000621</v>
      </c>
      <c r="X47" s="49">
        <v>0.488975</v>
      </c>
      <c r="Y47" s="49">
        <v>0</v>
      </c>
      <c r="Z47" s="49">
        <v>0</v>
      </c>
      <c r="AA47" s="71">
        <v>47</v>
      </c>
      <c r="AB47" s="71"/>
      <c r="AC47" s="72"/>
      <c r="AD47" s="78" t="s">
        <v>1409</v>
      </c>
      <c r="AE47" s="78">
        <v>15028</v>
      </c>
      <c r="AF47" s="78">
        <v>383291</v>
      </c>
      <c r="AG47" s="78">
        <v>17099</v>
      </c>
      <c r="AH47" s="78">
        <v>2318</v>
      </c>
      <c r="AI47" s="78"/>
      <c r="AJ47" s="78" t="s">
        <v>1606</v>
      </c>
      <c r="AK47" s="78" t="s">
        <v>1767</v>
      </c>
      <c r="AL47" s="83" t="s">
        <v>1878</v>
      </c>
      <c r="AM47" s="78"/>
      <c r="AN47" s="80">
        <v>39288.591261574074</v>
      </c>
      <c r="AO47" s="83" t="s">
        <v>2035</v>
      </c>
      <c r="AP47" s="78" t="b">
        <v>0</v>
      </c>
      <c r="AQ47" s="78" t="b">
        <v>0</v>
      </c>
      <c r="AR47" s="78" t="b">
        <v>1</v>
      </c>
      <c r="AS47" s="78" t="s">
        <v>1302</v>
      </c>
      <c r="AT47" s="78">
        <v>13400</v>
      </c>
      <c r="AU47" s="83" t="s">
        <v>2162</v>
      </c>
      <c r="AV47" s="78" t="b">
        <v>1</v>
      </c>
      <c r="AW47" s="78" t="s">
        <v>2301</v>
      </c>
      <c r="AX47" s="83" t="s">
        <v>2346</v>
      </c>
      <c r="AY47" s="78" t="s">
        <v>65</v>
      </c>
      <c r="AZ47" s="78" t="str">
        <f>REPLACE(INDEX(GroupVertices[Group],MATCH(Vertices[[#This Row],[Vertex]],GroupVertices[Vertex],0)),1,1,"")</f>
        <v>6</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332</v>
      </c>
      <c r="B48" s="65"/>
      <c r="C48" s="65" t="s">
        <v>64</v>
      </c>
      <c r="D48" s="66">
        <v>170.2145677331518</v>
      </c>
      <c r="E48" s="68"/>
      <c r="F48" s="101" t="s">
        <v>2207</v>
      </c>
      <c r="G48" s="65"/>
      <c r="H48" s="69" t="s">
        <v>332</v>
      </c>
      <c r="I48" s="70"/>
      <c r="J48" s="70"/>
      <c r="K48" s="69" t="s">
        <v>2552</v>
      </c>
      <c r="L48" s="73">
        <v>1</v>
      </c>
      <c r="M48" s="74">
        <v>9193.4853515625</v>
      </c>
      <c r="N48" s="74">
        <v>9484.33984375</v>
      </c>
      <c r="O48" s="75"/>
      <c r="P48" s="76"/>
      <c r="Q48" s="76"/>
      <c r="R48" s="87"/>
      <c r="S48" s="48">
        <v>1</v>
      </c>
      <c r="T48" s="48">
        <v>0</v>
      </c>
      <c r="U48" s="49">
        <v>0</v>
      </c>
      <c r="V48" s="49">
        <v>0.001582</v>
      </c>
      <c r="W48" s="49">
        <v>0.000621</v>
      </c>
      <c r="X48" s="49">
        <v>0.488975</v>
      </c>
      <c r="Y48" s="49">
        <v>0</v>
      </c>
      <c r="Z48" s="49">
        <v>0</v>
      </c>
      <c r="AA48" s="71">
        <v>48</v>
      </c>
      <c r="AB48" s="71"/>
      <c r="AC48" s="72"/>
      <c r="AD48" s="78" t="s">
        <v>1410</v>
      </c>
      <c r="AE48" s="78">
        <v>402</v>
      </c>
      <c r="AF48" s="78">
        <v>11880</v>
      </c>
      <c r="AG48" s="78">
        <v>3626</v>
      </c>
      <c r="AH48" s="78">
        <v>24</v>
      </c>
      <c r="AI48" s="78"/>
      <c r="AJ48" s="78" t="s">
        <v>1607</v>
      </c>
      <c r="AK48" s="78" t="s">
        <v>1768</v>
      </c>
      <c r="AL48" s="83" t="s">
        <v>1879</v>
      </c>
      <c r="AM48" s="78"/>
      <c r="AN48" s="80">
        <v>39645.66302083333</v>
      </c>
      <c r="AO48" s="78"/>
      <c r="AP48" s="78" t="b">
        <v>0</v>
      </c>
      <c r="AQ48" s="78" t="b">
        <v>0</v>
      </c>
      <c r="AR48" s="78" t="b">
        <v>1</v>
      </c>
      <c r="AS48" s="78" t="s">
        <v>1302</v>
      </c>
      <c r="AT48" s="78">
        <v>558</v>
      </c>
      <c r="AU48" s="83" t="s">
        <v>2159</v>
      </c>
      <c r="AV48" s="78" t="b">
        <v>0</v>
      </c>
      <c r="AW48" s="78" t="s">
        <v>2301</v>
      </c>
      <c r="AX48" s="83" t="s">
        <v>2347</v>
      </c>
      <c r="AY48" s="78" t="s">
        <v>65</v>
      </c>
      <c r="AZ48" s="78" t="str">
        <f>REPLACE(INDEX(GroupVertices[Group],MATCH(Vertices[[#This Row],[Vertex]],GroupVertices[Vertex],0)),1,1,"")</f>
        <v>6</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333</v>
      </c>
      <c r="B49" s="65"/>
      <c r="C49" s="65" t="s">
        <v>64</v>
      </c>
      <c r="D49" s="66">
        <v>231.97663881840873</v>
      </c>
      <c r="E49" s="68"/>
      <c r="F49" s="101" t="s">
        <v>2208</v>
      </c>
      <c r="G49" s="65"/>
      <c r="H49" s="69" t="s">
        <v>333</v>
      </c>
      <c r="I49" s="70"/>
      <c r="J49" s="70"/>
      <c r="K49" s="69" t="s">
        <v>2553</v>
      </c>
      <c r="L49" s="73">
        <v>1</v>
      </c>
      <c r="M49" s="74">
        <v>8748.443359375</v>
      </c>
      <c r="N49" s="74">
        <v>5904.41943359375</v>
      </c>
      <c r="O49" s="75"/>
      <c r="P49" s="76"/>
      <c r="Q49" s="76"/>
      <c r="R49" s="87"/>
      <c r="S49" s="48">
        <v>1</v>
      </c>
      <c r="T49" s="48">
        <v>0</v>
      </c>
      <c r="U49" s="49">
        <v>0</v>
      </c>
      <c r="V49" s="49">
        <v>0.001582</v>
      </c>
      <c r="W49" s="49">
        <v>0.000621</v>
      </c>
      <c r="X49" s="49">
        <v>0.488975</v>
      </c>
      <c r="Y49" s="49">
        <v>0</v>
      </c>
      <c r="Z49" s="49">
        <v>0</v>
      </c>
      <c r="AA49" s="71">
        <v>49</v>
      </c>
      <c r="AB49" s="71"/>
      <c r="AC49" s="72"/>
      <c r="AD49" s="78" t="s">
        <v>333</v>
      </c>
      <c r="AE49" s="78">
        <v>3093</v>
      </c>
      <c r="AF49" s="78">
        <v>101201</v>
      </c>
      <c r="AG49" s="78">
        <v>19826</v>
      </c>
      <c r="AH49" s="78">
        <v>8937</v>
      </c>
      <c r="AI49" s="78"/>
      <c r="AJ49" s="78" t="s">
        <v>1608</v>
      </c>
      <c r="AK49" s="78" t="s">
        <v>1745</v>
      </c>
      <c r="AL49" s="83" t="s">
        <v>1880</v>
      </c>
      <c r="AM49" s="78"/>
      <c r="AN49" s="80">
        <v>39593.09112268518</v>
      </c>
      <c r="AO49" s="83" t="s">
        <v>2036</v>
      </c>
      <c r="AP49" s="78" t="b">
        <v>0</v>
      </c>
      <c r="AQ49" s="78" t="b">
        <v>0</v>
      </c>
      <c r="AR49" s="78" t="b">
        <v>1</v>
      </c>
      <c r="AS49" s="78" t="s">
        <v>1302</v>
      </c>
      <c r="AT49" s="78">
        <v>3565</v>
      </c>
      <c r="AU49" s="83" t="s">
        <v>2159</v>
      </c>
      <c r="AV49" s="78" t="b">
        <v>1</v>
      </c>
      <c r="AW49" s="78" t="s">
        <v>2301</v>
      </c>
      <c r="AX49" s="83" t="s">
        <v>2348</v>
      </c>
      <c r="AY49" s="78" t="s">
        <v>65</v>
      </c>
      <c r="AZ49" s="78" t="str">
        <f>REPLACE(INDEX(GroupVertices[Group],MATCH(Vertices[[#This Row],[Vertex]],GroupVertices[Vertex],0)),1,1,"")</f>
        <v>6</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334</v>
      </c>
      <c r="B50" s="65"/>
      <c r="C50" s="65" t="s">
        <v>64</v>
      </c>
      <c r="D50" s="66">
        <v>170.83757493244218</v>
      </c>
      <c r="E50" s="68"/>
      <c r="F50" s="101" t="s">
        <v>2209</v>
      </c>
      <c r="G50" s="65"/>
      <c r="H50" s="69" t="s">
        <v>334</v>
      </c>
      <c r="I50" s="70"/>
      <c r="J50" s="70"/>
      <c r="K50" s="69" t="s">
        <v>2554</v>
      </c>
      <c r="L50" s="73">
        <v>1</v>
      </c>
      <c r="M50" s="74">
        <v>9348.796875</v>
      </c>
      <c r="N50" s="74">
        <v>8289.548828125</v>
      </c>
      <c r="O50" s="75"/>
      <c r="P50" s="76"/>
      <c r="Q50" s="76"/>
      <c r="R50" s="87"/>
      <c r="S50" s="48">
        <v>1</v>
      </c>
      <c r="T50" s="48">
        <v>0</v>
      </c>
      <c r="U50" s="49">
        <v>0</v>
      </c>
      <c r="V50" s="49">
        <v>0.001582</v>
      </c>
      <c r="W50" s="49">
        <v>0.000621</v>
      </c>
      <c r="X50" s="49">
        <v>0.488975</v>
      </c>
      <c r="Y50" s="49">
        <v>0</v>
      </c>
      <c r="Z50" s="49">
        <v>0</v>
      </c>
      <c r="AA50" s="71">
        <v>50</v>
      </c>
      <c r="AB50" s="71"/>
      <c r="AC50" s="72"/>
      <c r="AD50" s="78" t="s">
        <v>1411</v>
      </c>
      <c r="AE50" s="78">
        <v>970</v>
      </c>
      <c r="AF50" s="78">
        <v>12781</v>
      </c>
      <c r="AG50" s="78">
        <v>13039</v>
      </c>
      <c r="AH50" s="78">
        <v>7702</v>
      </c>
      <c r="AI50" s="78"/>
      <c r="AJ50" s="78" t="s">
        <v>1609</v>
      </c>
      <c r="AK50" s="78" t="s">
        <v>1745</v>
      </c>
      <c r="AL50" s="83" t="s">
        <v>1881</v>
      </c>
      <c r="AM50" s="78"/>
      <c r="AN50" s="80">
        <v>39861.64732638889</v>
      </c>
      <c r="AO50" s="83" t="s">
        <v>2037</v>
      </c>
      <c r="AP50" s="78" t="b">
        <v>0</v>
      </c>
      <c r="AQ50" s="78" t="b">
        <v>0</v>
      </c>
      <c r="AR50" s="78" t="b">
        <v>1</v>
      </c>
      <c r="AS50" s="78" t="s">
        <v>1302</v>
      </c>
      <c r="AT50" s="78">
        <v>457</v>
      </c>
      <c r="AU50" s="83" t="s">
        <v>2160</v>
      </c>
      <c r="AV50" s="78" t="b">
        <v>0</v>
      </c>
      <c r="AW50" s="78" t="s">
        <v>2301</v>
      </c>
      <c r="AX50" s="83" t="s">
        <v>2349</v>
      </c>
      <c r="AY50" s="78" t="s">
        <v>65</v>
      </c>
      <c r="AZ50" s="78" t="str">
        <f>REPLACE(INDEX(GroupVertices[Group],MATCH(Vertices[[#This Row],[Vertex]],GroupVertices[Vertex],0)),1,1,"")</f>
        <v>6</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335</v>
      </c>
      <c r="B51" s="65"/>
      <c r="C51" s="65" t="s">
        <v>64</v>
      </c>
      <c r="D51" s="66">
        <v>166.9404954927079</v>
      </c>
      <c r="E51" s="68"/>
      <c r="F51" s="101" t="s">
        <v>2210</v>
      </c>
      <c r="G51" s="65"/>
      <c r="H51" s="69" t="s">
        <v>335</v>
      </c>
      <c r="I51" s="70"/>
      <c r="J51" s="70"/>
      <c r="K51" s="69" t="s">
        <v>2555</v>
      </c>
      <c r="L51" s="73">
        <v>1</v>
      </c>
      <c r="M51" s="74">
        <v>9181.1943359375</v>
      </c>
      <c r="N51" s="74">
        <v>5893.5283203125</v>
      </c>
      <c r="O51" s="75"/>
      <c r="P51" s="76"/>
      <c r="Q51" s="76"/>
      <c r="R51" s="87"/>
      <c r="S51" s="48">
        <v>1</v>
      </c>
      <c r="T51" s="48">
        <v>0</v>
      </c>
      <c r="U51" s="49">
        <v>0</v>
      </c>
      <c r="V51" s="49">
        <v>0.001582</v>
      </c>
      <c r="W51" s="49">
        <v>0.000621</v>
      </c>
      <c r="X51" s="49">
        <v>0.488975</v>
      </c>
      <c r="Y51" s="49">
        <v>0</v>
      </c>
      <c r="Z51" s="49">
        <v>0</v>
      </c>
      <c r="AA51" s="71">
        <v>51</v>
      </c>
      <c r="AB51" s="71"/>
      <c r="AC51" s="72"/>
      <c r="AD51" s="78" t="s">
        <v>1412</v>
      </c>
      <c r="AE51" s="78">
        <v>295</v>
      </c>
      <c r="AF51" s="78">
        <v>7145</v>
      </c>
      <c r="AG51" s="78">
        <v>3782</v>
      </c>
      <c r="AH51" s="78">
        <v>421</v>
      </c>
      <c r="AI51" s="78"/>
      <c r="AJ51" s="78" t="s">
        <v>1610</v>
      </c>
      <c r="AK51" s="78" t="s">
        <v>1769</v>
      </c>
      <c r="AL51" s="83" t="s">
        <v>1882</v>
      </c>
      <c r="AM51" s="78"/>
      <c r="AN51" s="80">
        <v>40683.11195601852</v>
      </c>
      <c r="AO51" s="83" t="s">
        <v>2038</v>
      </c>
      <c r="AP51" s="78" t="b">
        <v>0</v>
      </c>
      <c r="AQ51" s="78" t="b">
        <v>0</v>
      </c>
      <c r="AR51" s="78" t="b">
        <v>0</v>
      </c>
      <c r="AS51" s="78" t="s">
        <v>1302</v>
      </c>
      <c r="AT51" s="78">
        <v>223</v>
      </c>
      <c r="AU51" s="83" t="s">
        <v>2159</v>
      </c>
      <c r="AV51" s="78" t="b">
        <v>0</v>
      </c>
      <c r="AW51" s="78" t="s">
        <v>2301</v>
      </c>
      <c r="AX51" s="83" t="s">
        <v>2350</v>
      </c>
      <c r="AY51" s="78" t="s">
        <v>65</v>
      </c>
      <c r="AZ51" s="78" t="str">
        <f>REPLACE(INDEX(GroupVertices[Group],MATCH(Vertices[[#This Row],[Vertex]],GroupVertices[Vertex],0)),1,1,"")</f>
        <v>6</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336</v>
      </c>
      <c r="B52" s="65"/>
      <c r="C52" s="65" t="s">
        <v>64</v>
      </c>
      <c r="D52" s="66">
        <v>225.2742983270417</v>
      </c>
      <c r="E52" s="68"/>
      <c r="F52" s="101" t="s">
        <v>2211</v>
      </c>
      <c r="G52" s="65"/>
      <c r="H52" s="69" t="s">
        <v>336</v>
      </c>
      <c r="I52" s="70"/>
      <c r="J52" s="70"/>
      <c r="K52" s="69" t="s">
        <v>2556</v>
      </c>
      <c r="L52" s="73">
        <v>1</v>
      </c>
      <c r="M52" s="74">
        <v>9598.892578125</v>
      </c>
      <c r="N52" s="74">
        <v>6483.67041015625</v>
      </c>
      <c r="O52" s="75"/>
      <c r="P52" s="76"/>
      <c r="Q52" s="76"/>
      <c r="R52" s="87"/>
      <c r="S52" s="48">
        <v>1</v>
      </c>
      <c r="T52" s="48">
        <v>0</v>
      </c>
      <c r="U52" s="49">
        <v>0</v>
      </c>
      <c r="V52" s="49">
        <v>0.001582</v>
      </c>
      <c r="W52" s="49">
        <v>0.000621</v>
      </c>
      <c r="X52" s="49">
        <v>0.488975</v>
      </c>
      <c r="Y52" s="49">
        <v>0</v>
      </c>
      <c r="Z52" s="49">
        <v>0</v>
      </c>
      <c r="AA52" s="71">
        <v>52</v>
      </c>
      <c r="AB52" s="71"/>
      <c r="AC52" s="72"/>
      <c r="AD52" s="78" t="s">
        <v>1413</v>
      </c>
      <c r="AE52" s="78">
        <v>481</v>
      </c>
      <c r="AF52" s="78">
        <v>91508</v>
      </c>
      <c r="AG52" s="78">
        <v>93</v>
      </c>
      <c r="AH52" s="78">
        <v>1334</v>
      </c>
      <c r="AI52" s="78"/>
      <c r="AJ52" s="78" t="s">
        <v>1611</v>
      </c>
      <c r="AK52" s="78" t="s">
        <v>1741</v>
      </c>
      <c r="AL52" s="83" t="s">
        <v>1883</v>
      </c>
      <c r="AM52" s="78"/>
      <c r="AN52" s="80">
        <v>40000.84717592593</v>
      </c>
      <c r="AO52" s="83" t="s">
        <v>2039</v>
      </c>
      <c r="AP52" s="78" t="b">
        <v>0</v>
      </c>
      <c r="AQ52" s="78" t="b">
        <v>0</v>
      </c>
      <c r="AR52" s="78" t="b">
        <v>1</v>
      </c>
      <c r="AS52" s="78" t="s">
        <v>1302</v>
      </c>
      <c r="AT52" s="78">
        <v>2437</v>
      </c>
      <c r="AU52" s="83" t="s">
        <v>2168</v>
      </c>
      <c r="AV52" s="78" t="b">
        <v>1</v>
      </c>
      <c r="AW52" s="78" t="s">
        <v>2301</v>
      </c>
      <c r="AX52" s="83" t="s">
        <v>2351</v>
      </c>
      <c r="AY52" s="78" t="s">
        <v>65</v>
      </c>
      <c r="AZ52" s="78" t="str">
        <f>REPLACE(INDEX(GroupVertices[Group],MATCH(Vertices[[#This Row],[Vertex]],GroupVertices[Vertex],0)),1,1,"")</f>
        <v>6</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231</v>
      </c>
      <c r="B53" s="65"/>
      <c r="C53" s="65" t="s">
        <v>64</v>
      </c>
      <c r="D53" s="66">
        <v>162.86225302720877</v>
      </c>
      <c r="E53" s="68"/>
      <c r="F53" s="101" t="s">
        <v>766</v>
      </c>
      <c r="G53" s="65"/>
      <c r="H53" s="69" t="s">
        <v>231</v>
      </c>
      <c r="I53" s="70"/>
      <c r="J53" s="70"/>
      <c r="K53" s="69" t="s">
        <v>2557</v>
      </c>
      <c r="L53" s="73">
        <v>32.553353490649</v>
      </c>
      <c r="M53" s="74">
        <v>8836.0234375</v>
      </c>
      <c r="N53" s="74">
        <v>3129.098876953125</v>
      </c>
      <c r="O53" s="75"/>
      <c r="P53" s="76"/>
      <c r="Q53" s="76"/>
      <c r="R53" s="87"/>
      <c r="S53" s="48">
        <v>0</v>
      </c>
      <c r="T53" s="48">
        <v>2</v>
      </c>
      <c r="U53" s="49">
        <v>98.091005</v>
      </c>
      <c r="V53" s="49">
        <v>0.002062</v>
      </c>
      <c r="W53" s="49">
        <v>0.004749</v>
      </c>
      <c r="X53" s="49">
        <v>0.581068</v>
      </c>
      <c r="Y53" s="49">
        <v>0</v>
      </c>
      <c r="Z53" s="49">
        <v>0</v>
      </c>
      <c r="AA53" s="71">
        <v>53</v>
      </c>
      <c r="AB53" s="71"/>
      <c r="AC53" s="72"/>
      <c r="AD53" s="78" t="s">
        <v>1414</v>
      </c>
      <c r="AE53" s="78">
        <v>671</v>
      </c>
      <c r="AF53" s="78">
        <v>1247</v>
      </c>
      <c r="AG53" s="78">
        <v>3218</v>
      </c>
      <c r="AH53" s="78">
        <v>2809</v>
      </c>
      <c r="AI53" s="78"/>
      <c r="AJ53" s="78" t="s">
        <v>1612</v>
      </c>
      <c r="AK53" s="78" t="s">
        <v>1754</v>
      </c>
      <c r="AL53" s="83" t="s">
        <v>1884</v>
      </c>
      <c r="AM53" s="78"/>
      <c r="AN53" s="80">
        <v>41502.796898148146</v>
      </c>
      <c r="AO53" s="83" t="s">
        <v>2040</v>
      </c>
      <c r="AP53" s="78" t="b">
        <v>0</v>
      </c>
      <c r="AQ53" s="78" t="b">
        <v>0</v>
      </c>
      <c r="AR53" s="78" t="b">
        <v>1</v>
      </c>
      <c r="AS53" s="78" t="s">
        <v>1302</v>
      </c>
      <c r="AT53" s="78">
        <v>72</v>
      </c>
      <c r="AU53" s="83" t="s">
        <v>2159</v>
      </c>
      <c r="AV53" s="78" t="b">
        <v>0</v>
      </c>
      <c r="AW53" s="78" t="s">
        <v>2301</v>
      </c>
      <c r="AX53" s="83" t="s">
        <v>2352</v>
      </c>
      <c r="AY53" s="78" t="s">
        <v>66</v>
      </c>
      <c r="AZ53" s="78" t="str">
        <f>REPLACE(INDEX(GroupVertices[Group],MATCH(Vertices[[#This Row],[Vertex]],GroupVertices[Vertex],0)),1,1,"")</f>
        <v>8</v>
      </c>
      <c r="BA53" s="48" t="s">
        <v>603</v>
      </c>
      <c r="BB53" s="48" t="s">
        <v>603</v>
      </c>
      <c r="BC53" s="48" t="s">
        <v>673</v>
      </c>
      <c r="BD53" s="48" t="s">
        <v>673</v>
      </c>
      <c r="BE53" s="48" t="s">
        <v>704</v>
      </c>
      <c r="BF53" s="48" t="s">
        <v>704</v>
      </c>
      <c r="BG53" s="121" t="s">
        <v>3129</v>
      </c>
      <c r="BH53" s="121" t="s">
        <v>3129</v>
      </c>
      <c r="BI53" s="121" t="s">
        <v>3219</v>
      </c>
      <c r="BJ53" s="121" t="s">
        <v>3219</v>
      </c>
      <c r="BK53" s="121">
        <v>2</v>
      </c>
      <c r="BL53" s="124">
        <v>3.0303030303030303</v>
      </c>
      <c r="BM53" s="121">
        <v>2</v>
      </c>
      <c r="BN53" s="124">
        <v>3.0303030303030303</v>
      </c>
      <c r="BO53" s="121">
        <v>0</v>
      </c>
      <c r="BP53" s="124">
        <v>0</v>
      </c>
      <c r="BQ53" s="121">
        <v>62</v>
      </c>
      <c r="BR53" s="124">
        <v>93.93939393939394</v>
      </c>
      <c r="BS53" s="121">
        <v>66</v>
      </c>
      <c r="BT53" s="2"/>
      <c r="BU53" s="3"/>
      <c r="BV53" s="3"/>
      <c r="BW53" s="3"/>
      <c r="BX53" s="3"/>
    </row>
    <row r="54" spans="1:76" ht="15">
      <c r="A54" s="64" t="s">
        <v>337</v>
      </c>
      <c r="B54" s="65"/>
      <c r="C54" s="65" t="s">
        <v>64</v>
      </c>
      <c r="D54" s="66">
        <v>162.0020743857912</v>
      </c>
      <c r="E54" s="68"/>
      <c r="F54" s="101" t="s">
        <v>750</v>
      </c>
      <c r="G54" s="65"/>
      <c r="H54" s="69" t="s">
        <v>337</v>
      </c>
      <c r="I54" s="70"/>
      <c r="J54" s="70"/>
      <c r="K54" s="69" t="s">
        <v>2558</v>
      </c>
      <c r="L54" s="73">
        <v>2.608371404220448</v>
      </c>
      <c r="M54" s="74">
        <v>9137.0615234375</v>
      </c>
      <c r="N54" s="74">
        <v>3831.019775390625</v>
      </c>
      <c r="O54" s="75"/>
      <c r="P54" s="76"/>
      <c r="Q54" s="76"/>
      <c r="R54" s="87"/>
      <c r="S54" s="48">
        <v>3</v>
      </c>
      <c r="T54" s="48">
        <v>0</v>
      </c>
      <c r="U54" s="49">
        <v>5</v>
      </c>
      <c r="V54" s="49">
        <v>0.001529</v>
      </c>
      <c r="W54" s="49">
        <v>0.001636</v>
      </c>
      <c r="X54" s="49">
        <v>0.792776</v>
      </c>
      <c r="Y54" s="49">
        <v>0.16666666666666666</v>
      </c>
      <c r="Z54" s="49">
        <v>0</v>
      </c>
      <c r="AA54" s="71">
        <v>54</v>
      </c>
      <c r="AB54" s="71"/>
      <c r="AC54" s="72"/>
      <c r="AD54" s="78" t="s">
        <v>1415</v>
      </c>
      <c r="AE54" s="78">
        <v>17</v>
      </c>
      <c r="AF54" s="78">
        <v>3</v>
      </c>
      <c r="AG54" s="78">
        <v>2</v>
      </c>
      <c r="AH54" s="78">
        <v>27</v>
      </c>
      <c r="AI54" s="78"/>
      <c r="AJ54" s="78"/>
      <c r="AK54" s="78" t="s">
        <v>1754</v>
      </c>
      <c r="AL54" s="78"/>
      <c r="AM54" s="78"/>
      <c r="AN54" s="80">
        <v>42876.22063657407</v>
      </c>
      <c r="AO54" s="78"/>
      <c r="AP54" s="78" t="b">
        <v>1</v>
      </c>
      <c r="AQ54" s="78" t="b">
        <v>1</v>
      </c>
      <c r="AR54" s="78" t="b">
        <v>0</v>
      </c>
      <c r="AS54" s="78" t="s">
        <v>1302</v>
      </c>
      <c r="AT54" s="78">
        <v>0</v>
      </c>
      <c r="AU54" s="78"/>
      <c r="AV54" s="78" t="b">
        <v>0</v>
      </c>
      <c r="AW54" s="78" t="s">
        <v>2301</v>
      </c>
      <c r="AX54" s="83" t="s">
        <v>2353</v>
      </c>
      <c r="AY54" s="78" t="s">
        <v>65</v>
      </c>
      <c r="AZ54" s="78" t="str">
        <f>REPLACE(INDEX(GroupVertices[Group],MATCH(Vertices[[#This Row],[Vertex]],GroupVertices[Vertex],0)),1,1,"")</f>
        <v>8</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232</v>
      </c>
      <c r="B55" s="65"/>
      <c r="C55" s="65" t="s">
        <v>64</v>
      </c>
      <c r="D55" s="66">
        <v>162.0152121624688</v>
      </c>
      <c r="E55" s="68"/>
      <c r="F55" s="101" t="s">
        <v>767</v>
      </c>
      <c r="G55" s="65"/>
      <c r="H55" s="69" t="s">
        <v>232</v>
      </c>
      <c r="I55" s="70"/>
      <c r="J55" s="70"/>
      <c r="K55" s="69" t="s">
        <v>2559</v>
      </c>
      <c r="L55" s="73">
        <v>1</v>
      </c>
      <c r="M55" s="74">
        <v>418.82904052734375</v>
      </c>
      <c r="N55" s="74">
        <v>4975.33349609375</v>
      </c>
      <c r="O55" s="75"/>
      <c r="P55" s="76"/>
      <c r="Q55" s="76"/>
      <c r="R55" s="87"/>
      <c r="S55" s="48">
        <v>0</v>
      </c>
      <c r="T55" s="48">
        <v>1</v>
      </c>
      <c r="U55" s="49">
        <v>0</v>
      </c>
      <c r="V55" s="49">
        <v>0.002053</v>
      </c>
      <c r="W55" s="49">
        <v>0.004626</v>
      </c>
      <c r="X55" s="49">
        <v>0.356448</v>
      </c>
      <c r="Y55" s="49">
        <v>0</v>
      </c>
      <c r="Z55" s="49">
        <v>0</v>
      </c>
      <c r="AA55" s="71">
        <v>55</v>
      </c>
      <c r="AB55" s="71"/>
      <c r="AC55" s="72"/>
      <c r="AD55" s="78" t="s">
        <v>1416</v>
      </c>
      <c r="AE55" s="78">
        <v>166</v>
      </c>
      <c r="AF55" s="78">
        <v>22</v>
      </c>
      <c r="AG55" s="78">
        <v>133</v>
      </c>
      <c r="AH55" s="78">
        <v>135</v>
      </c>
      <c r="AI55" s="78"/>
      <c r="AJ55" s="78"/>
      <c r="AK55" s="78"/>
      <c r="AL55" s="78"/>
      <c r="AM55" s="78"/>
      <c r="AN55" s="80">
        <v>41197.796805555554</v>
      </c>
      <c r="AO55" s="78"/>
      <c r="AP55" s="78" t="b">
        <v>1</v>
      </c>
      <c r="AQ55" s="78" t="b">
        <v>0</v>
      </c>
      <c r="AR55" s="78" t="b">
        <v>1</v>
      </c>
      <c r="AS55" s="78" t="s">
        <v>1302</v>
      </c>
      <c r="AT55" s="78">
        <v>1</v>
      </c>
      <c r="AU55" s="83" t="s">
        <v>2159</v>
      </c>
      <c r="AV55" s="78" t="b">
        <v>0</v>
      </c>
      <c r="AW55" s="78" t="s">
        <v>2301</v>
      </c>
      <c r="AX55" s="83" t="s">
        <v>2354</v>
      </c>
      <c r="AY55" s="78" t="s">
        <v>66</v>
      </c>
      <c r="AZ55" s="78" t="str">
        <f>REPLACE(INDEX(GroupVertices[Group],MATCH(Vertices[[#This Row],[Vertex]],GroupVertices[Vertex],0)),1,1,"")</f>
        <v>1</v>
      </c>
      <c r="BA55" s="48"/>
      <c r="BB55" s="48"/>
      <c r="BC55" s="48"/>
      <c r="BD55" s="48"/>
      <c r="BE55" s="48"/>
      <c r="BF55" s="48"/>
      <c r="BG55" s="121" t="s">
        <v>1289</v>
      </c>
      <c r="BH55" s="121" t="s">
        <v>1289</v>
      </c>
      <c r="BI55" s="121" t="s">
        <v>1289</v>
      </c>
      <c r="BJ55" s="121" t="s">
        <v>1289</v>
      </c>
      <c r="BK55" s="121">
        <v>0</v>
      </c>
      <c r="BL55" s="124">
        <v>0</v>
      </c>
      <c r="BM55" s="121">
        <v>0</v>
      </c>
      <c r="BN55" s="124">
        <v>0</v>
      </c>
      <c r="BO55" s="121">
        <v>0</v>
      </c>
      <c r="BP55" s="124">
        <v>0</v>
      </c>
      <c r="BQ55" s="121">
        <v>1</v>
      </c>
      <c r="BR55" s="124">
        <v>100</v>
      </c>
      <c r="BS55" s="121">
        <v>1</v>
      </c>
      <c r="BT55" s="2"/>
      <c r="BU55" s="3"/>
      <c r="BV55" s="3"/>
      <c r="BW55" s="3"/>
      <c r="BX55" s="3"/>
    </row>
    <row r="56" spans="1:76" ht="15">
      <c r="A56" s="64" t="s">
        <v>233</v>
      </c>
      <c r="B56" s="65"/>
      <c r="C56" s="65" t="s">
        <v>64</v>
      </c>
      <c r="D56" s="66">
        <v>162.0013829238608</v>
      </c>
      <c r="E56" s="68"/>
      <c r="F56" s="101" t="s">
        <v>2212</v>
      </c>
      <c r="G56" s="65"/>
      <c r="H56" s="69" t="s">
        <v>233</v>
      </c>
      <c r="I56" s="70"/>
      <c r="J56" s="70"/>
      <c r="K56" s="69" t="s">
        <v>2560</v>
      </c>
      <c r="L56" s="73">
        <v>1</v>
      </c>
      <c r="M56" s="74">
        <v>1905.737060546875</v>
      </c>
      <c r="N56" s="74">
        <v>4904.10107421875</v>
      </c>
      <c r="O56" s="75"/>
      <c r="P56" s="76"/>
      <c r="Q56" s="76"/>
      <c r="R56" s="87"/>
      <c r="S56" s="48">
        <v>0</v>
      </c>
      <c r="T56" s="48">
        <v>1</v>
      </c>
      <c r="U56" s="49">
        <v>0</v>
      </c>
      <c r="V56" s="49">
        <v>0.002053</v>
      </c>
      <c r="W56" s="49">
        <v>0.004626</v>
      </c>
      <c r="X56" s="49">
        <v>0.356448</v>
      </c>
      <c r="Y56" s="49">
        <v>0</v>
      </c>
      <c r="Z56" s="49">
        <v>0</v>
      </c>
      <c r="AA56" s="71">
        <v>56</v>
      </c>
      <c r="AB56" s="71"/>
      <c r="AC56" s="72"/>
      <c r="AD56" s="78" t="s">
        <v>1417</v>
      </c>
      <c r="AE56" s="78">
        <v>38</v>
      </c>
      <c r="AF56" s="78">
        <v>2</v>
      </c>
      <c r="AG56" s="78">
        <v>11</v>
      </c>
      <c r="AH56" s="78">
        <v>0</v>
      </c>
      <c r="AI56" s="78"/>
      <c r="AJ56" s="78" t="s">
        <v>1613</v>
      </c>
      <c r="AK56" s="78"/>
      <c r="AL56" s="78"/>
      <c r="AM56" s="78"/>
      <c r="AN56" s="80">
        <v>43509.95633101852</v>
      </c>
      <c r="AO56" s="78"/>
      <c r="AP56" s="78" t="b">
        <v>1</v>
      </c>
      <c r="AQ56" s="78" t="b">
        <v>0</v>
      </c>
      <c r="AR56" s="78" t="b">
        <v>0</v>
      </c>
      <c r="AS56" s="78" t="s">
        <v>1302</v>
      </c>
      <c r="AT56" s="78">
        <v>0</v>
      </c>
      <c r="AU56" s="78"/>
      <c r="AV56" s="78" t="b">
        <v>0</v>
      </c>
      <c r="AW56" s="78" t="s">
        <v>2301</v>
      </c>
      <c r="AX56" s="83" t="s">
        <v>2355</v>
      </c>
      <c r="AY56" s="78" t="s">
        <v>66</v>
      </c>
      <c r="AZ56" s="78" t="str">
        <f>REPLACE(INDEX(GroupVertices[Group],MATCH(Vertices[[#This Row],[Vertex]],GroupVertices[Vertex],0)),1,1,"")</f>
        <v>1</v>
      </c>
      <c r="BA56" s="48"/>
      <c r="BB56" s="48"/>
      <c r="BC56" s="48"/>
      <c r="BD56" s="48"/>
      <c r="BE56" s="48" t="s">
        <v>705</v>
      </c>
      <c r="BF56" s="48" t="s">
        <v>705</v>
      </c>
      <c r="BG56" s="121" t="s">
        <v>3130</v>
      </c>
      <c r="BH56" s="121" t="s">
        <v>3130</v>
      </c>
      <c r="BI56" s="121" t="s">
        <v>3220</v>
      </c>
      <c r="BJ56" s="121" t="s">
        <v>3220</v>
      </c>
      <c r="BK56" s="121">
        <v>0</v>
      </c>
      <c r="BL56" s="124">
        <v>0</v>
      </c>
      <c r="BM56" s="121">
        <v>0</v>
      </c>
      <c r="BN56" s="124">
        <v>0</v>
      </c>
      <c r="BO56" s="121">
        <v>0</v>
      </c>
      <c r="BP56" s="124">
        <v>0</v>
      </c>
      <c r="BQ56" s="121">
        <v>6</v>
      </c>
      <c r="BR56" s="124">
        <v>100</v>
      </c>
      <c r="BS56" s="121">
        <v>6</v>
      </c>
      <c r="BT56" s="2"/>
      <c r="BU56" s="3"/>
      <c r="BV56" s="3"/>
      <c r="BW56" s="3"/>
      <c r="BX56" s="3"/>
    </row>
    <row r="57" spans="1:76" ht="15">
      <c r="A57" s="64" t="s">
        <v>234</v>
      </c>
      <c r="B57" s="65"/>
      <c r="C57" s="65" t="s">
        <v>64</v>
      </c>
      <c r="D57" s="66">
        <v>162.94799430657838</v>
      </c>
      <c r="E57" s="68"/>
      <c r="F57" s="101" t="s">
        <v>768</v>
      </c>
      <c r="G57" s="65"/>
      <c r="H57" s="69" t="s">
        <v>234</v>
      </c>
      <c r="I57" s="70"/>
      <c r="J57" s="70"/>
      <c r="K57" s="69" t="s">
        <v>2561</v>
      </c>
      <c r="L57" s="73">
        <v>1</v>
      </c>
      <c r="M57" s="74">
        <v>425.7096252441406</v>
      </c>
      <c r="N57" s="74">
        <v>5905.8798828125</v>
      </c>
      <c r="O57" s="75"/>
      <c r="P57" s="76"/>
      <c r="Q57" s="76"/>
      <c r="R57" s="87"/>
      <c r="S57" s="48">
        <v>0</v>
      </c>
      <c r="T57" s="48">
        <v>1</v>
      </c>
      <c r="U57" s="49">
        <v>0</v>
      </c>
      <c r="V57" s="49">
        <v>0.002053</v>
      </c>
      <c r="W57" s="49">
        <v>0.004626</v>
      </c>
      <c r="X57" s="49">
        <v>0.356448</v>
      </c>
      <c r="Y57" s="49">
        <v>0</v>
      </c>
      <c r="Z57" s="49">
        <v>0</v>
      </c>
      <c r="AA57" s="71">
        <v>57</v>
      </c>
      <c r="AB57" s="71"/>
      <c r="AC57" s="72"/>
      <c r="AD57" s="78" t="s">
        <v>1418</v>
      </c>
      <c r="AE57" s="78">
        <v>1250</v>
      </c>
      <c r="AF57" s="78">
        <v>1371</v>
      </c>
      <c r="AG57" s="78">
        <v>8785</v>
      </c>
      <c r="AH57" s="78">
        <v>2349</v>
      </c>
      <c r="AI57" s="78"/>
      <c r="AJ57" s="78" t="s">
        <v>1614</v>
      </c>
      <c r="AK57" s="78" t="s">
        <v>1758</v>
      </c>
      <c r="AL57" s="83" t="s">
        <v>1885</v>
      </c>
      <c r="AM57" s="78"/>
      <c r="AN57" s="80">
        <v>40799.72158564815</v>
      </c>
      <c r="AO57" s="83" t="s">
        <v>2041</v>
      </c>
      <c r="AP57" s="78" t="b">
        <v>0</v>
      </c>
      <c r="AQ57" s="78" t="b">
        <v>0</v>
      </c>
      <c r="AR57" s="78" t="b">
        <v>1</v>
      </c>
      <c r="AS57" s="78" t="s">
        <v>1302</v>
      </c>
      <c r="AT57" s="78">
        <v>133</v>
      </c>
      <c r="AU57" s="83" t="s">
        <v>2159</v>
      </c>
      <c r="AV57" s="78" t="b">
        <v>0</v>
      </c>
      <c r="AW57" s="78" t="s">
        <v>2301</v>
      </c>
      <c r="AX57" s="83" t="s">
        <v>2356</v>
      </c>
      <c r="AY57" s="78" t="s">
        <v>66</v>
      </c>
      <c r="AZ57" s="78" t="str">
        <f>REPLACE(INDEX(GroupVertices[Group],MATCH(Vertices[[#This Row],[Vertex]],GroupVertices[Vertex],0)),1,1,"")</f>
        <v>1</v>
      </c>
      <c r="BA57" s="48" t="s">
        <v>604</v>
      </c>
      <c r="BB57" s="48" t="s">
        <v>604</v>
      </c>
      <c r="BC57" s="48" t="s">
        <v>674</v>
      </c>
      <c r="BD57" s="48" t="s">
        <v>674</v>
      </c>
      <c r="BE57" s="48" t="s">
        <v>706</v>
      </c>
      <c r="BF57" s="48" t="s">
        <v>706</v>
      </c>
      <c r="BG57" s="121" t="s">
        <v>3131</v>
      </c>
      <c r="BH57" s="121" t="s">
        <v>3131</v>
      </c>
      <c r="BI57" s="121" t="s">
        <v>3221</v>
      </c>
      <c r="BJ57" s="121" t="s">
        <v>3221</v>
      </c>
      <c r="BK57" s="121">
        <v>2</v>
      </c>
      <c r="BL57" s="124">
        <v>8</v>
      </c>
      <c r="BM57" s="121">
        <v>1</v>
      </c>
      <c r="BN57" s="124">
        <v>4</v>
      </c>
      <c r="BO57" s="121">
        <v>0</v>
      </c>
      <c r="BP57" s="124">
        <v>0</v>
      </c>
      <c r="BQ57" s="121">
        <v>22</v>
      </c>
      <c r="BR57" s="124">
        <v>88</v>
      </c>
      <c r="BS57" s="121">
        <v>25</v>
      </c>
      <c r="BT57" s="2"/>
      <c r="BU57" s="3"/>
      <c r="BV57" s="3"/>
      <c r="BW57" s="3"/>
      <c r="BX57" s="3"/>
    </row>
    <row r="58" spans="1:76" ht="15">
      <c r="A58" s="64" t="s">
        <v>235</v>
      </c>
      <c r="B58" s="65"/>
      <c r="C58" s="65" t="s">
        <v>64</v>
      </c>
      <c r="D58" s="66">
        <v>162.4328551684304</v>
      </c>
      <c r="E58" s="68"/>
      <c r="F58" s="101" t="s">
        <v>769</v>
      </c>
      <c r="G58" s="65"/>
      <c r="H58" s="69" t="s">
        <v>235</v>
      </c>
      <c r="I58" s="70"/>
      <c r="J58" s="70"/>
      <c r="K58" s="69" t="s">
        <v>2562</v>
      </c>
      <c r="L58" s="73">
        <v>3.1107960718422363</v>
      </c>
      <c r="M58" s="74">
        <v>5228.74609375</v>
      </c>
      <c r="N58" s="74">
        <v>7754.57470703125</v>
      </c>
      <c r="O58" s="75"/>
      <c r="P58" s="76"/>
      <c r="Q58" s="76"/>
      <c r="R58" s="87"/>
      <c r="S58" s="48">
        <v>0</v>
      </c>
      <c r="T58" s="48">
        <v>4</v>
      </c>
      <c r="U58" s="49">
        <v>6.561905</v>
      </c>
      <c r="V58" s="49">
        <v>0.001582</v>
      </c>
      <c r="W58" s="49">
        <v>0.003223</v>
      </c>
      <c r="X58" s="49">
        <v>0.809089</v>
      </c>
      <c r="Y58" s="49">
        <v>0.4166666666666667</v>
      </c>
      <c r="Z58" s="49">
        <v>0</v>
      </c>
      <c r="AA58" s="71">
        <v>58</v>
      </c>
      <c r="AB58" s="71"/>
      <c r="AC58" s="72"/>
      <c r="AD58" s="78" t="s">
        <v>1419</v>
      </c>
      <c r="AE58" s="78">
        <v>1291</v>
      </c>
      <c r="AF58" s="78">
        <v>626</v>
      </c>
      <c r="AG58" s="78">
        <v>14739</v>
      </c>
      <c r="AH58" s="78">
        <v>14526</v>
      </c>
      <c r="AI58" s="78"/>
      <c r="AJ58" s="78"/>
      <c r="AK58" s="78" t="s">
        <v>1770</v>
      </c>
      <c r="AL58" s="78"/>
      <c r="AM58" s="78"/>
      <c r="AN58" s="80">
        <v>43432.650185185186</v>
      </c>
      <c r="AO58" s="78"/>
      <c r="AP58" s="78" t="b">
        <v>1</v>
      </c>
      <c r="AQ58" s="78" t="b">
        <v>0</v>
      </c>
      <c r="AR58" s="78" t="b">
        <v>1</v>
      </c>
      <c r="AS58" s="78" t="s">
        <v>1302</v>
      </c>
      <c r="AT58" s="78">
        <v>3</v>
      </c>
      <c r="AU58" s="78"/>
      <c r="AV58" s="78" t="b">
        <v>0</v>
      </c>
      <c r="AW58" s="78" t="s">
        <v>2301</v>
      </c>
      <c r="AX58" s="83" t="s">
        <v>2357</v>
      </c>
      <c r="AY58" s="78" t="s">
        <v>66</v>
      </c>
      <c r="AZ58" s="78" t="str">
        <f>REPLACE(INDEX(GroupVertices[Group],MATCH(Vertices[[#This Row],[Vertex]],GroupVertices[Vertex],0)),1,1,"")</f>
        <v>2</v>
      </c>
      <c r="BA58" s="48"/>
      <c r="BB58" s="48"/>
      <c r="BC58" s="48"/>
      <c r="BD58" s="48"/>
      <c r="BE58" s="48"/>
      <c r="BF58" s="48"/>
      <c r="BG58" s="121" t="s">
        <v>3111</v>
      </c>
      <c r="BH58" s="121" t="s">
        <v>3111</v>
      </c>
      <c r="BI58" s="121" t="s">
        <v>3201</v>
      </c>
      <c r="BJ58" s="121" t="s">
        <v>3201</v>
      </c>
      <c r="BK58" s="121">
        <v>0</v>
      </c>
      <c r="BL58" s="124">
        <v>0</v>
      </c>
      <c r="BM58" s="121">
        <v>0</v>
      </c>
      <c r="BN58" s="124">
        <v>0</v>
      </c>
      <c r="BO58" s="121">
        <v>0</v>
      </c>
      <c r="BP58" s="124">
        <v>0</v>
      </c>
      <c r="BQ58" s="121">
        <v>20</v>
      </c>
      <c r="BR58" s="124">
        <v>100</v>
      </c>
      <c r="BS58" s="121">
        <v>20</v>
      </c>
      <c r="BT58" s="2"/>
      <c r="BU58" s="3"/>
      <c r="BV58" s="3"/>
      <c r="BW58" s="3"/>
      <c r="BX58" s="3"/>
    </row>
    <row r="59" spans="1:76" ht="15">
      <c r="A59" s="64" t="s">
        <v>236</v>
      </c>
      <c r="B59" s="65"/>
      <c r="C59" s="65" t="s">
        <v>64</v>
      </c>
      <c r="D59" s="66">
        <v>162</v>
      </c>
      <c r="E59" s="68"/>
      <c r="F59" s="101" t="s">
        <v>770</v>
      </c>
      <c r="G59" s="65"/>
      <c r="H59" s="69" t="s">
        <v>236</v>
      </c>
      <c r="I59" s="70"/>
      <c r="J59" s="70"/>
      <c r="K59" s="69" t="s">
        <v>2563</v>
      </c>
      <c r="L59" s="73">
        <v>1</v>
      </c>
      <c r="M59" s="74">
        <v>478.88543701171875</v>
      </c>
      <c r="N59" s="74">
        <v>1426.7952880859375</v>
      </c>
      <c r="O59" s="75"/>
      <c r="P59" s="76"/>
      <c r="Q59" s="76"/>
      <c r="R59" s="87"/>
      <c r="S59" s="48">
        <v>0</v>
      </c>
      <c r="T59" s="48">
        <v>1</v>
      </c>
      <c r="U59" s="49">
        <v>0</v>
      </c>
      <c r="V59" s="49">
        <v>0.002053</v>
      </c>
      <c r="W59" s="49">
        <v>0.004626</v>
      </c>
      <c r="X59" s="49">
        <v>0.356448</v>
      </c>
      <c r="Y59" s="49">
        <v>0</v>
      </c>
      <c r="Z59" s="49">
        <v>0</v>
      </c>
      <c r="AA59" s="71">
        <v>59</v>
      </c>
      <c r="AB59" s="71"/>
      <c r="AC59" s="72"/>
      <c r="AD59" s="78" t="s">
        <v>1420</v>
      </c>
      <c r="AE59" s="78">
        <v>8</v>
      </c>
      <c r="AF59" s="78">
        <v>0</v>
      </c>
      <c r="AG59" s="78">
        <v>19</v>
      </c>
      <c r="AH59" s="78">
        <v>2</v>
      </c>
      <c r="AI59" s="78"/>
      <c r="AJ59" s="78" t="s">
        <v>1615</v>
      </c>
      <c r="AK59" s="78" t="s">
        <v>1771</v>
      </c>
      <c r="AL59" s="78"/>
      <c r="AM59" s="78"/>
      <c r="AN59" s="80">
        <v>43526.174837962964</v>
      </c>
      <c r="AO59" s="78"/>
      <c r="AP59" s="78" t="b">
        <v>1</v>
      </c>
      <c r="AQ59" s="78" t="b">
        <v>0</v>
      </c>
      <c r="AR59" s="78" t="b">
        <v>1</v>
      </c>
      <c r="AS59" s="78" t="s">
        <v>1302</v>
      </c>
      <c r="AT59" s="78">
        <v>0</v>
      </c>
      <c r="AU59" s="78"/>
      <c r="AV59" s="78" t="b">
        <v>0</v>
      </c>
      <c r="AW59" s="78" t="s">
        <v>2301</v>
      </c>
      <c r="AX59" s="83" t="s">
        <v>2358</v>
      </c>
      <c r="AY59" s="78" t="s">
        <v>66</v>
      </c>
      <c r="AZ59" s="78" t="str">
        <f>REPLACE(INDEX(GroupVertices[Group],MATCH(Vertices[[#This Row],[Vertex]],GroupVertices[Vertex],0)),1,1,"")</f>
        <v>1</v>
      </c>
      <c r="BA59" s="48" t="s">
        <v>605</v>
      </c>
      <c r="BB59" s="48" t="s">
        <v>605</v>
      </c>
      <c r="BC59" s="48" t="s">
        <v>671</v>
      </c>
      <c r="BD59" s="48" t="s">
        <v>671</v>
      </c>
      <c r="BE59" s="48" t="s">
        <v>707</v>
      </c>
      <c r="BF59" s="48" t="s">
        <v>707</v>
      </c>
      <c r="BG59" s="121" t="s">
        <v>3132</v>
      </c>
      <c r="BH59" s="121" t="s">
        <v>3132</v>
      </c>
      <c r="BI59" s="121" t="s">
        <v>3222</v>
      </c>
      <c r="BJ59" s="121" t="s">
        <v>3222</v>
      </c>
      <c r="BK59" s="121">
        <v>0</v>
      </c>
      <c r="BL59" s="124">
        <v>0</v>
      </c>
      <c r="BM59" s="121">
        <v>0</v>
      </c>
      <c r="BN59" s="124">
        <v>0</v>
      </c>
      <c r="BO59" s="121">
        <v>0</v>
      </c>
      <c r="BP59" s="124">
        <v>0</v>
      </c>
      <c r="BQ59" s="121">
        <v>16</v>
      </c>
      <c r="BR59" s="124">
        <v>100</v>
      </c>
      <c r="BS59" s="121">
        <v>16</v>
      </c>
      <c r="BT59" s="2"/>
      <c r="BU59" s="3"/>
      <c r="BV59" s="3"/>
      <c r="BW59" s="3"/>
      <c r="BX59" s="3"/>
    </row>
    <row r="60" spans="1:76" ht="15">
      <c r="A60" s="64" t="s">
        <v>237</v>
      </c>
      <c r="B60" s="65"/>
      <c r="C60" s="65" t="s">
        <v>64</v>
      </c>
      <c r="D60" s="66">
        <v>162</v>
      </c>
      <c r="E60" s="68"/>
      <c r="F60" s="101" t="s">
        <v>771</v>
      </c>
      <c r="G60" s="65"/>
      <c r="H60" s="69" t="s">
        <v>237</v>
      </c>
      <c r="I60" s="70"/>
      <c r="J60" s="70"/>
      <c r="K60" s="69" t="s">
        <v>2564</v>
      </c>
      <c r="L60" s="73">
        <v>1</v>
      </c>
      <c r="M60" s="74">
        <v>1956.0330810546875</v>
      </c>
      <c r="N60" s="74">
        <v>3938.949951171875</v>
      </c>
      <c r="O60" s="75"/>
      <c r="P60" s="76"/>
      <c r="Q60" s="76"/>
      <c r="R60" s="87"/>
      <c r="S60" s="48">
        <v>0</v>
      </c>
      <c r="T60" s="48">
        <v>1</v>
      </c>
      <c r="U60" s="49">
        <v>0</v>
      </c>
      <c r="V60" s="49">
        <v>0.002053</v>
      </c>
      <c r="W60" s="49">
        <v>0.004626</v>
      </c>
      <c r="X60" s="49">
        <v>0.356448</v>
      </c>
      <c r="Y60" s="49">
        <v>0</v>
      </c>
      <c r="Z60" s="49">
        <v>0</v>
      </c>
      <c r="AA60" s="71">
        <v>60</v>
      </c>
      <c r="AB60" s="71"/>
      <c r="AC60" s="72"/>
      <c r="AD60" s="78" t="s">
        <v>1421</v>
      </c>
      <c r="AE60" s="78">
        <v>29</v>
      </c>
      <c r="AF60" s="78">
        <v>0</v>
      </c>
      <c r="AG60" s="78">
        <v>6</v>
      </c>
      <c r="AH60" s="78">
        <v>2</v>
      </c>
      <c r="AI60" s="78"/>
      <c r="AJ60" s="78"/>
      <c r="AK60" s="78"/>
      <c r="AL60" s="78"/>
      <c r="AM60" s="78"/>
      <c r="AN60" s="80">
        <v>43511.71230324074</v>
      </c>
      <c r="AO60" s="78"/>
      <c r="AP60" s="78" t="b">
        <v>1</v>
      </c>
      <c r="AQ60" s="78" t="b">
        <v>0</v>
      </c>
      <c r="AR60" s="78" t="b">
        <v>0</v>
      </c>
      <c r="AS60" s="78" t="s">
        <v>1302</v>
      </c>
      <c r="AT60" s="78">
        <v>0</v>
      </c>
      <c r="AU60" s="78"/>
      <c r="AV60" s="78" t="b">
        <v>0</v>
      </c>
      <c r="AW60" s="78" t="s">
        <v>2301</v>
      </c>
      <c r="AX60" s="83" t="s">
        <v>2359</v>
      </c>
      <c r="AY60" s="78" t="s">
        <v>66</v>
      </c>
      <c r="AZ60" s="78" t="str">
        <f>REPLACE(INDEX(GroupVertices[Group],MATCH(Vertices[[#This Row],[Vertex]],GroupVertices[Vertex],0)),1,1,"")</f>
        <v>1</v>
      </c>
      <c r="BA60" s="48"/>
      <c r="BB60" s="48"/>
      <c r="BC60" s="48"/>
      <c r="BD60" s="48"/>
      <c r="BE60" s="48"/>
      <c r="BF60" s="48"/>
      <c r="BG60" s="121" t="s">
        <v>1289</v>
      </c>
      <c r="BH60" s="121" t="s">
        <v>1289</v>
      </c>
      <c r="BI60" s="121" t="s">
        <v>1289</v>
      </c>
      <c r="BJ60" s="121" t="s">
        <v>1289</v>
      </c>
      <c r="BK60" s="121">
        <v>0</v>
      </c>
      <c r="BL60" s="124">
        <v>0</v>
      </c>
      <c r="BM60" s="121">
        <v>0</v>
      </c>
      <c r="BN60" s="124">
        <v>0</v>
      </c>
      <c r="BO60" s="121">
        <v>0</v>
      </c>
      <c r="BP60" s="124">
        <v>0</v>
      </c>
      <c r="BQ60" s="121">
        <v>4</v>
      </c>
      <c r="BR60" s="124">
        <v>100</v>
      </c>
      <c r="BS60" s="121">
        <v>4</v>
      </c>
      <c r="BT60" s="2"/>
      <c r="BU60" s="3"/>
      <c r="BV60" s="3"/>
      <c r="BW60" s="3"/>
      <c r="BX60" s="3"/>
    </row>
    <row r="61" spans="1:76" ht="15">
      <c r="A61" s="64" t="s">
        <v>238</v>
      </c>
      <c r="B61" s="65"/>
      <c r="C61" s="65" t="s">
        <v>64</v>
      </c>
      <c r="D61" s="66">
        <v>191.0621449347113</v>
      </c>
      <c r="E61" s="68"/>
      <c r="F61" s="101" t="s">
        <v>2213</v>
      </c>
      <c r="G61" s="65"/>
      <c r="H61" s="69" t="s">
        <v>238</v>
      </c>
      <c r="I61" s="70"/>
      <c r="J61" s="70"/>
      <c r="K61" s="69" t="s">
        <v>2565</v>
      </c>
      <c r="L61" s="73">
        <v>233.87754218631966</v>
      </c>
      <c r="M61" s="74">
        <v>9506.9697265625</v>
      </c>
      <c r="N61" s="74">
        <v>4368.14404296875</v>
      </c>
      <c r="O61" s="75"/>
      <c r="P61" s="76"/>
      <c r="Q61" s="76"/>
      <c r="R61" s="87"/>
      <c r="S61" s="48">
        <v>1</v>
      </c>
      <c r="T61" s="48">
        <v>6</v>
      </c>
      <c r="U61" s="49">
        <v>723.954497</v>
      </c>
      <c r="V61" s="49">
        <v>0.002169</v>
      </c>
      <c r="W61" s="49">
        <v>0.008554</v>
      </c>
      <c r="X61" s="49">
        <v>1.629856</v>
      </c>
      <c r="Y61" s="49">
        <v>0.19047619047619047</v>
      </c>
      <c r="Z61" s="49">
        <v>0</v>
      </c>
      <c r="AA61" s="71">
        <v>61</v>
      </c>
      <c r="AB61" s="71"/>
      <c r="AC61" s="72"/>
      <c r="AD61" s="78" t="s">
        <v>1422</v>
      </c>
      <c r="AE61" s="78">
        <v>13884</v>
      </c>
      <c r="AF61" s="78">
        <v>42030</v>
      </c>
      <c r="AG61" s="78">
        <v>17302</v>
      </c>
      <c r="AH61" s="78">
        <v>7651</v>
      </c>
      <c r="AI61" s="78"/>
      <c r="AJ61" s="78" t="s">
        <v>1616</v>
      </c>
      <c r="AK61" s="78" t="s">
        <v>1772</v>
      </c>
      <c r="AL61" s="83" t="s">
        <v>1886</v>
      </c>
      <c r="AM61" s="78"/>
      <c r="AN61" s="80">
        <v>39917.98642361111</v>
      </c>
      <c r="AO61" s="83" t="s">
        <v>2042</v>
      </c>
      <c r="AP61" s="78" t="b">
        <v>0</v>
      </c>
      <c r="AQ61" s="78" t="b">
        <v>0</v>
      </c>
      <c r="AR61" s="78" t="b">
        <v>1</v>
      </c>
      <c r="AS61" s="78" t="s">
        <v>1302</v>
      </c>
      <c r="AT61" s="78">
        <v>1201</v>
      </c>
      <c r="AU61" s="83" t="s">
        <v>2159</v>
      </c>
      <c r="AV61" s="78" t="b">
        <v>1</v>
      </c>
      <c r="AW61" s="78" t="s">
        <v>2301</v>
      </c>
      <c r="AX61" s="83" t="s">
        <v>2360</v>
      </c>
      <c r="AY61" s="78" t="s">
        <v>66</v>
      </c>
      <c r="AZ61" s="78" t="str">
        <f>REPLACE(INDEX(GroupVertices[Group],MATCH(Vertices[[#This Row],[Vertex]],GroupVertices[Vertex],0)),1,1,"")</f>
        <v>8</v>
      </c>
      <c r="BA61" s="48"/>
      <c r="BB61" s="48"/>
      <c r="BC61" s="48"/>
      <c r="BD61" s="48"/>
      <c r="BE61" s="48"/>
      <c r="BF61" s="48"/>
      <c r="BG61" s="121" t="s">
        <v>3133</v>
      </c>
      <c r="BH61" s="121" t="s">
        <v>3133</v>
      </c>
      <c r="BI61" s="121" t="s">
        <v>3223</v>
      </c>
      <c r="BJ61" s="121" t="s">
        <v>3223</v>
      </c>
      <c r="BK61" s="121">
        <v>2</v>
      </c>
      <c r="BL61" s="124">
        <v>8.695652173913043</v>
      </c>
      <c r="BM61" s="121">
        <v>0</v>
      </c>
      <c r="BN61" s="124">
        <v>0</v>
      </c>
      <c r="BO61" s="121">
        <v>0</v>
      </c>
      <c r="BP61" s="124">
        <v>0</v>
      </c>
      <c r="BQ61" s="121">
        <v>21</v>
      </c>
      <c r="BR61" s="124">
        <v>91.30434782608695</v>
      </c>
      <c r="BS61" s="121">
        <v>23</v>
      </c>
      <c r="BT61" s="2"/>
      <c r="BU61" s="3"/>
      <c r="BV61" s="3"/>
      <c r="BW61" s="3"/>
      <c r="BX61" s="3"/>
    </row>
    <row r="62" spans="1:76" ht="15">
      <c r="A62" s="64" t="s">
        <v>338</v>
      </c>
      <c r="B62" s="65"/>
      <c r="C62" s="65" t="s">
        <v>64</v>
      </c>
      <c r="D62" s="66">
        <v>162.44875879282958</v>
      </c>
      <c r="E62" s="68"/>
      <c r="F62" s="101" t="s">
        <v>2214</v>
      </c>
      <c r="G62" s="65"/>
      <c r="H62" s="69" t="s">
        <v>338</v>
      </c>
      <c r="I62" s="70"/>
      <c r="J62" s="70"/>
      <c r="K62" s="69" t="s">
        <v>2566</v>
      </c>
      <c r="L62" s="73">
        <v>1</v>
      </c>
      <c r="M62" s="74">
        <v>9804.087890625</v>
      </c>
      <c r="N62" s="74">
        <v>3887.989990234375</v>
      </c>
      <c r="O62" s="75"/>
      <c r="P62" s="76"/>
      <c r="Q62" s="76"/>
      <c r="R62" s="87"/>
      <c r="S62" s="48">
        <v>2</v>
      </c>
      <c r="T62" s="48">
        <v>0</v>
      </c>
      <c r="U62" s="49">
        <v>0</v>
      </c>
      <c r="V62" s="49">
        <v>0.001524</v>
      </c>
      <c r="W62" s="49">
        <v>0.00128</v>
      </c>
      <c r="X62" s="49">
        <v>0.545822</v>
      </c>
      <c r="Y62" s="49">
        <v>0.5</v>
      </c>
      <c r="Z62" s="49">
        <v>0</v>
      </c>
      <c r="AA62" s="71">
        <v>62</v>
      </c>
      <c r="AB62" s="71"/>
      <c r="AC62" s="72"/>
      <c r="AD62" s="78" t="s">
        <v>1423</v>
      </c>
      <c r="AE62" s="78">
        <v>574</v>
      </c>
      <c r="AF62" s="78">
        <v>649</v>
      </c>
      <c r="AG62" s="78">
        <v>1134</v>
      </c>
      <c r="AH62" s="78">
        <v>17</v>
      </c>
      <c r="AI62" s="78">
        <v>-18000</v>
      </c>
      <c r="AJ62" s="78" t="s">
        <v>1617</v>
      </c>
      <c r="AK62" s="78" t="s">
        <v>1752</v>
      </c>
      <c r="AL62" s="78"/>
      <c r="AM62" s="78" t="s">
        <v>1995</v>
      </c>
      <c r="AN62" s="80">
        <v>39930.95767361111</v>
      </c>
      <c r="AO62" s="83" t="s">
        <v>2043</v>
      </c>
      <c r="AP62" s="78" t="b">
        <v>0</v>
      </c>
      <c r="AQ62" s="78" t="b">
        <v>0</v>
      </c>
      <c r="AR62" s="78" t="b">
        <v>1</v>
      </c>
      <c r="AS62" s="78" t="s">
        <v>1302</v>
      </c>
      <c r="AT62" s="78">
        <v>40</v>
      </c>
      <c r="AU62" s="83" t="s">
        <v>2169</v>
      </c>
      <c r="AV62" s="78" t="b">
        <v>0</v>
      </c>
      <c r="AW62" s="78" t="s">
        <v>2301</v>
      </c>
      <c r="AX62" s="83" t="s">
        <v>2361</v>
      </c>
      <c r="AY62" s="78" t="s">
        <v>65</v>
      </c>
      <c r="AZ62" s="78" t="str">
        <f>REPLACE(INDEX(GroupVertices[Group],MATCH(Vertices[[#This Row],[Vertex]],GroupVertices[Vertex],0)),1,1,"")</f>
        <v>8</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239</v>
      </c>
      <c r="B63" s="65"/>
      <c r="C63" s="65" t="s">
        <v>64</v>
      </c>
      <c r="D63" s="66">
        <v>162.366474823112</v>
      </c>
      <c r="E63" s="68"/>
      <c r="F63" s="101" t="s">
        <v>772</v>
      </c>
      <c r="G63" s="65"/>
      <c r="H63" s="69" t="s">
        <v>239</v>
      </c>
      <c r="I63" s="70"/>
      <c r="J63" s="70"/>
      <c r="K63" s="69" t="s">
        <v>2567</v>
      </c>
      <c r="L63" s="73">
        <v>233.87754218631966</v>
      </c>
      <c r="M63" s="74">
        <v>9380.185546875</v>
      </c>
      <c r="N63" s="74">
        <v>4726.73486328125</v>
      </c>
      <c r="O63" s="75"/>
      <c r="P63" s="76"/>
      <c r="Q63" s="76"/>
      <c r="R63" s="87"/>
      <c r="S63" s="48">
        <v>0</v>
      </c>
      <c r="T63" s="48">
        <v>7</v>
      </c>
      <c r="U63" s="49">
        <v>723.954497</v>
      </c>
      <c r="V63" s="49">
        <v>0.002169</v>
      </c>
      <c r="W63" s="49">
        <v>0.008554</v>
      </c>
      <c r="X63" s="49">
        <v>1.629856</v>
      </c>
      <c r="Y63" s="49">
        <v>0.19047619047619047</v>
      </c>
      <c r="Z63" s="49">
        <v>0</v>
      </c>
      <c r="AA63" s="71">
        <v>63</v>
      </c>
      <c r="AB63" s="71"/>
      <c r="AC63" s="72"/>
      <c r="AD63" s="78" t="s">
        <v>1424</v>
      </c>
      <c r="AE63" s="78">
        <v>805</v>
      </c>
      <c r="AF63" s="78">
        <v>530</v>
      </c>
      <c r="AG63" s="78">
        <v>6109</v>
      </c>
      <c r="AH63" s="78">
        <v>3978</v>
      </c>
      <c r="AI63" s="78"/>
      <c r="AJ63" s="78" t="s">
        <v>1618</v>
      </c>
      <c r="AK63" s="78" t="s">
        <v>1773</v>
      </c>
      <c r="AL63" s="78"/>
      <c r="AM63" s="78"/>
      <c r="AN63" s="80">
        <v>40750.59952546296</v>
      </c>
      <c r="AO63" s="83" t="s">
        <v>2044</v>
      </c>
      <c r="AP63" s="78" t="b">
        <v>0</v>
      </c>
      <c r="AQ63" s="78" t="b">
        <v>0</v>
      </c>
      <c r="AR63" s="78" t="b">
        <v>1</v>
      </c>
      <c r="AS63" s="78" t="s">
        <v>1302</v>
      </c>
      <c r="AT63" s="78">
        <v>286</v>
      </c>
      <c r="AU63" s="83" t="s">
        <v>2159</v>
      </c>
      <c r="AV63" s="78" t="b">
        <v>0</v>
      </c>
      <c r="AW63" s="78" t="s">
        <v>2301</v>
      </c>
      <c r="AX63" s="83" t="s">
        <v>2362</v>
      </c>
      <c r="AY63" s="78" t="s">
        <v>66</v>
      </c>
      <c r="AZ63" s="78" t="str">
        <f>REPLACE(INDEX(GroupVertices[Group],MATCH(Vertices[[#This Row],[Vertex]],GroupVertices[Vertex],0)),1,1,"")</f>
        <v>8</v>
      </c>
      <c r="BA63" s="48"/>
      <c r="BB63" s="48"/>
      <c r="BC63" s="48"/>
      <c r="BD63" s="48"/>
      <c r="BE63" s="48" t="s">
        <v>708</v>
      </c>
      <c r="BF63" s="48" t="s">
        <v>708</v>
      </c>
      <c r="BG63" s="121" t="s">
        <v>3134</v>
      </c>
      <c r="BH63" s="121" t="s">
        <v>3134</v>
      </c>
      <c r="BI63" s="121" t="s">
        <v>3224</v>
      </c>
      <c r="BJ63" s="121" t="s">
        <v>3224</v>
      </c>
      <c r="BK63" s="121">
        <v>2</v>
      </c>
      <c r="BL63" s="124">
        <v>5</v>
      </c>
      <c r="BM63" s="121">
        <v>0</v>
      </c>
      <c r="BN63" s="124">
        <v>0</v>
      </c>
      <c r="BO63" s="121">
        <v>0</v>
      </c>
      <c r="BP63" s="124">
        <v>0</v>
      </c>
      <c r="BQ63" s="121">
        <v>38</v>
      </c>
      <c r="BR63" s="124">
        <v>95</v>
      </c>
      <c r="BS63" s="121">
        <v>40</v>
      </c>
      <c r="BT63" s="2"/>
      <c r="BU63" s="3"/>
      <c r="BV63" s="3"/>
      <c r="BW63" s="3"/>
      <c r="BX63" s="3"/>
    </row>
    <row r="64" spans="1:76" ht="15">
      <c r="A64" s="64" t="s">
        <v>339</v>
      </c>
      <c r="B64" s="65"/>
      <c r="C64" s="65" t="s">
        <v>64</v>
      </c>
      <c r="D64" s="66">
        <v>162.038030406172</v>
      </c>
      <c r="E64" s="68"/>
      <c r="F64" s="101" t="s">
        <v>2215</v>
      </c>
      <c r="G64" s="65"/>
      <c r="H64" s="69" t="s">
        <v>339</v>
      </c>
      <c r="I64" s="70"/>
      <c r="J64" s="70"/>
      <c r="K64" s="69" t="s">
        <v>2568</v>
      </c>
      <c r="L64" s="73">
        <v>1</v>
      </c>
      <c r="M64" s="74">
        <v>9226.2822265625</v>
      </c>
      <c r="N64" s="74">
        <v>5540.62255859375</v>
      </c>
      <c r="O64" s="75"/>
      <c r="P64" s="76"/>
      <c r="Q64" s="76"/>
      <c r="R64" s="87"/>
      <c r="S64" s="48">
        <v>2</v>
      </c>
      <c r="T64" s="48">
        <v>0</v>
      </c>
      <c r="U64" s="49">
        <v>0</v>
      </c>
      <c r="V64" s="49">
        <v>0.001524</v>
      </c>
      <c r="W64" s="49">
        <v>0.00128</v>
      </c>
      <c r="X64" s="49">
        <v>0.545822</v>
      </c>
      <c r="Y64" s="49">
        <v>0.5</v>
      </c>
      <c r="Z64" s="49">
        <v>0</v>
      </c>
      <c r="AA64" s="71">
        <v>64</v>
      </c>
      <c r="AB64" s="71"/>
      <c r="AC64" s="72"/>
      <c r="AD64" s="78" t="s">
        <v>1425</v>
      </c>
      <c r="AE64" s="78">
        <v>1</v>
      </c>
      <c r="AF64" s="78">
        <v>55</v>
      </c>
      <c r="AG64" s="78">
        <v>3</v>
      </c>
      <c r="AH64" s="78">
        <v>59</v>
      </c>
      <c r="AI64" s="78"/>
      <c r="AJ64" s="78" t="s">
        <v>1619</v>
      </c>
      <c r="AK64" s="78" t="s">
        <v>1752</v>
      </c>
      <c r="AL64" s="78"/>
      <c r="AM64" s="78"/>
      <c r="AN64" s="80">
        <v>40736.59378472222</v>
      </c>
      <c r="AO64" s="83" t="s">
        <v>2045</v>
      </c>
      <c r="AP64" s="78" t="b">
        <v>1</v>
      </c>
      <c r="AQ64" s="78" t="b">
        <v>0</v>
      </c>
      <c r="AR64" s="78" t="b">
        <v>1</v>
      </c>
      <c r="AS64" s="78" t="s">
        <v>1302</v>
      </c>
      <c r="AT64" s="78">
        <v>0</v>
      </c>
      <c r="AU64" s="83" t="s">
        <v>2159</v>
      </c>
      <c r="AV64" s="78" t="b">
        <v>0</v>
      </c>
      <c r="AW64" s="78" t="s">
        <v>2301</v>
      </c>
      <c r="AX64" s="83" t="s">
        <v>2363</v>
      </c>
      <c r="AY64" s="78" t="s">
        <v>65</v>
      </c>
      <c r="AZ64" s="78" t="str">
        <f>REPLACE(INDEX(GroupVertices[Group],MATCH(Vertices[[#This Row],[Vertex]],GroupVertices[Vertex],0)),1,1,"")</f>
        <v>8</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340</v>
      </c>
      <c r="B65" s="65"/>
      <c r="C65" s="65" t="s">
        <v>64</v>
      </c>
      <c r="D65" s="66">
        <v>163.30686304845597</v>
      </c>
      <c r="E65" s="68"/>
      <c r="F65" s="101" t="s">
        <v>2216</v>
      </c>
      <c r="G65" s="65"/>
      <c r="H65" s="69" t="s">
        <v>340</v>
      </c>
      <c r="I65" s="70"/>
      <c r="J65" s="70"/>
      <c r="K65" s="69" t="s">
        <v>2569</v>
      </c>
      <c r="L65" s="73">
        <v>1</v>
      </c>
      <c r="M65" s="74">
        <v>9756.3564453125</v>
      </c>
      <c r="N65" s="74">
        <v>5278.31591796875</v>
      </c>
      <c r="O65" s="75"/>
      <c r="P65" s="76"/>
      <c r="Q65" s="76"/>
      <c r="R65" s="87"/>
      <c r="S65" s="48">
        <v>2</v>
      </c>
      <c r="T65" s="48">
        <v>0</v>
      </c>
      <c r="U65" s="49">
        <v>0</v>
      </c>
      <c r="V65" s="49">
        <v>0.001524</v>
      </c>
      <c r="W65" s="49">
        <v>0.00128</v>
      </c>
      <c r="X65" s="49">
        <v>0.545822</v>
      </c>
      <c r="Y65" s="49">
        <v>0.5</v>
      </c>
      <c r="Z65" s="49">
        <v>0</v>
      </c>
      <c r="AA65" s="71">
        <v>65</v>
      </c>
      <c r="AB65" s="71"/>
      <c r="AC65" s="72"/>
      <c r="AD65" s="78" t="s">
        <v>1426</v>
      </c>
      <c r="AE65" s="78">
        <v>171</v>
      </c>
      <c r="AF65" s="78">
        <v>1890</v>
      </c>
      <c r="AG65" s="78">
        <v>1426</v>
      </c>
      <c r="AH65" s="78">
        <v>20</v>
      </c>
      <c r="AI65" s="78"/>
      <c r="AJ65" s="78" t="s">
        <v>1620</v>
      </c>
      <c r="AK65" s="78" t="s">
        <v>1754</v>
      </c>
      <c r="AL65" s="83" t="s">
        <v>1887</v>
      </c>
      <c r="AM65" s="78"/>
      <c r="AN65" s="80">
        <v>40428.645324074074</v>
      </c>
      <c r="AO65" s="83" t="s">
        <v>2046</v>
      </c>
      <c r="AP65" s="78" t="b">
        <v>0</v>
      </c>
      <c r="AQ65" s="78" t="b">
        <v>0</v>
      </c>
      <c r="AR65" s="78" t="b">
        <v>0</v>
      </c>
      <c r="AS65" s="78" t="s">
        <v>1302</v>
      </c>
      <c r="AT65" s="78">
        <v>93</v>
      </c>
      <c r="AU65" s="83" t="s">
        <v>2170</v>
      </c>
      <c r="AV65" s="78" t="b">
        <v>0</v>
      </c>
      <c r="AW65" s="78" t="s">
        <v>2301</v>
      </c>
      <c r="AX65" s="83" t="s">
        <v>2364</v>
      </c>
      <c r="AY65" s="78" t="s">
        <v>65</v>
      </c>
      <c r="AZ65" s="78" t="str">
        <f>REPLACE(INDEX(GroupVertices[Group],MATCH(Vertices[[#This Row],[Vertex]],GroupVertices[Vertex],0)),1,1,"")</f>
        <v>8</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240</v>
      </c>
      <c r="B66" s="65"/>
      <c r="C66" s="65" t="s">
        <v>64</v>
      </c>
      <c r="D66" s="66">
        <v>162.0082975431648</v>
      </c>
      <c r="E66" s="68"/>
      <c r="F66" s="101" t="s">
        <v>773</v>
      </c>
      <c r="G66" s="65"/>
      <c r="H66" s="69" t="s">
        <v>240</v>
      </c>
      <c r="I66" s="70"/>
      <c r="J66" s="70"/>
      <c r="K66" s="69" t="s">
        <v>2570</v>
      </c>
      <c r="L66" s="73">
        <v>1</v>
      </c>
      <c r="M66" s="74">
        <v>1595.50830078125</v>
      </c>
      <c r="N66" s="74">
        <v>3524.598876953125</v>
      </c>
      <c r="O66" s="75"/>
      <c r="P66" s="76"/>
      <c r="Q66" s="76"/>
      <c r="R66" s="87"/>
      <c r="S66" s="48">
        <v>0</v>
      </c>
      <c r="T66" s="48">
        <v>1</v>
      </c>
      <c r="U66" s="49">
        <v>0</v>
      </c>
      <c r="V66" s="49">
        <v>0.002053</v>
      </c>
      <c r="W66" s="49">
        <v>0.004626</v>
      </c>
      <c r="X66" s="49">
        <v>0.356448</v>
      </c>
      <c r="Y66" s="49">
        <v>0</v>
      </c>
      <c r="Z66" s="49">
        <v>0</v>
      </c>
      <c r="AA66" s="71">
        <v>66</v>
      </c>
      <c r="AB66" s="71"/>
      <c r="AC66" s="72"/>
      <c r="AD66" s="78" t="s">
        <v>1427</v>
      </c>
      <c r="AE66" s="78">
        <v>123</v>
      </c>
      <c r="AF66" s="78">
        <v>12</v>
      </c>
      <c r="AG66" s="78">
        <v>27</v>
      </c>
      <c r="AH66" s="78">
        <v>10</v>
      </c>
      <c r="AI66" s="78"/>
      <c r="AJ66" s="78"/>
      <c r="AK66" s="78"/>
      <c r="AL66" s="78"/>
      <c r="AM66" s="78"/>
      <c r="AN66" s="80">
        <v>43529.29966435185</v>
      </c>
      <c r="AO66" s="78"/>
      <c r="AP66" s="78" t="b">
        <v>1</v>
      </c>
      <c r="AQ66" s="78" t="b">
        <v>0</v>
      </c>
      <c r="AR66" s="78" t="b">
        <v>0</v>
      </c>
      <c r="AS66" s="78" t="s">
        <v>1302</v>
      </c>
      <c r="AT66" s="78">
        <v>0</v>
      </c>
      <c r="AU66" s="78"/>
      <c r="AV66" s="78" t="b">
        <v>0</v>
      </c>
      <c r="AW66" s="78" t="s">
        <v>2301</v>
      </c>
      <c r="AX66" s="83" t="s">
        <v>2365</v>
      </c>
      <c r="AY66" s="78" t="s">
        <v>66</v>
      </c>
      <c r="AZ66" s="78" t="str">
        <f>REPLACE(INDEX(GroupVertices[Group],MATCH(Vertices[[#This Row],[Vertex]],GroupVertices[Vertex],0)),1,1,"")</f>
        <v>1</v>
      </c>
      <c r="BA66" s="48" t="s">
        <v>606</v>
      </c>
      <c r="BB66" s="48" t="s">
        <v>606</v>
      </c>
      <c r="BC66" s="48" t="s">
        <v>671</v>
      </c>
      <c r="BD66" s="48" t="s">
        <v>671</v>
      </c>
      <c r="BE66" s="48"/>
      <c r="BF66" s="48"/>
      <c r="BG66" s="121" t="s">
        <v>3135</v>
      </c>
      <c r="BH66" s="121" t="s">
        <v>3135</v>
      </c>
      <c r="BI66" s="121" t="s">
        <v>3225</v>
      </c>
      <c r="BJ66" s="121" t="s">
        <v>3225</v>
      </c>
      <c r="BK66" s="121">
        <v>0</v>
      </c>
      <c r="BL66" s="124">
        <v>0</v>
      </c>
      <c r="BM66" s="121">
        <v>0</v>
      </c>
      <c r="BN66" s="124">
        <v>0</v>
      </c>
      <c r="BO66" s="121">
        <v>0</v>
      </c>
      <c r="BP66" s="124">
        <v>0</v>
      </c>
      <c r="BQ66" s="121">
        <v>8</v>
      </c>
      <c r="BR66" s="124">
        <v>100</v>
      </c>
      <c r="BS66" s="121">
        <v>8</v>
      </c>
      <c r="BT66" s="2"/>
      <c r="BU66" s="3"/>
      <c r="BV66" s="3"/>
      <c r="BW66" s="3"/>
      <c r="BX66" s="3"/>
    </row>
    <row r="67" spans="1:76" ht="15">
      <c r="A67" s="64" t="s">
        <v>241</v>
      </c>
      <c r="B67" s="65"/>
      <c r="C67" s="65" t="s">
        <v>64</v>
      </c>
      <c r="D67" s="66">
        <v>163.65674278523835</v>
      </c>
      <c r="E67" s="68"/>
      <c r="F67" s="101" t="s">
        <v>2217</v>
      </c>
      <c r="G67" s="65"/>
      <c r="H67" s="69" t="s">
        <v>241</v>
      </c>
      <c r="I67" s="70"/>
      <c r="J67" s="70"/>
      <c r="K67" s="69" t="s">
        <v>2571</v>
      </c>
      <c r="L67" s="73">
        <v>1</v>
      </c>
      <c r="M67" s="74">
        <v>1668.717529296875</v>
      </c>
      <c r="N67" s="74">
        <v>2620.068603515625</v>
      </c>
      <c r="O67" s="75"/>
      <c r="P67" s="76"/>
      <c r="Q67" s="76"/>
      <c r="R67" s="87"/>
      <c r="S67" s="48">
        <v>0</v>
      </c>
      <c r="T67" s="48">
        <v>1</v>
      </c>
      <c r="U67" s="49">
        <v>0</v>
      </c>
      <c r="V67" s="49">
        <v>0.002053</v>
      </c>
      <c r="W67" s="49">
        <v>0.004626</v>
      </c>
      <c r="X67" s="49">
        <v>0.356448</v>
      </c>
      <c r="Y67" s="49">
        <v>0</v>
      </c>
      <c r="Z67" s="49">
        <v>0</v>
      </c>
      <c r="AA67" s="71">
        <v>67</v>
      </c>
      <c r="AB67" s="71"/>
      <c r="AC67" s="72"/>
      <c r="AD67" s="78" t="s">
        <v>1428</v>
      </c>
      <c r="AE67" s="78">
        <v>258</v>
      </c>
      <c r="AF67" s="78">
        <v>2396</v>
      </c>
      <c r="AG67" s="78">
        <v>9355</v>
      </c>
      <c r="AH67" s="78">
        <v>88</v>
      </c>
      <c r="AI67" s="78"/>
      <c r="AJ67" s="78" t="s">
        <v>1621</v>
      </c>
      <c r="AK67" s="78" t="s">
        <v>1774</v>
      </c>
      <c r="AL67" s="83" t="s">
        <v>1888</v>
      </c>
      <c r="AM67" s="78"/>
      <c r="AN67" s="80">
        <v>40104.597592592596</v>
      </c>
      <c r="AO67" s="83" t="s">
        <v>2047</v>
      </c>
      <c r="AP67" s="78" t="b">
        <v>0</v>
      </c>
      <c r="AQ67" s="78" t="b">
        <v>0</v>
      </c>
      <c r="AR67" s="78" t="b">
        <v>1</v>
      </c>
      <c r="AS67" s="78" t="s">
        <v>1302</v>
      </c>
      <c r="AT67" s="78">
        <v>189</v>
      </c>
      <c r="AU67" s="83" t="s">
        <v>2159</v>
      </c>
      <c r="AV67" s="78" t="b">
        <v>0</v>
      </c>
      <c r="AW67" s="78" t="s">
        <v>2301</v>
      </c>
      <c r="AX67" s="83" t="s">
        <v>2366</v>
      </c>
      <c r="AY67" s="78" t="s">
        <v>66</v>
      </c>
      <c r="AZ67" s="78" t="str">
        <f>REPLACE(INDEX(GroupVertices[Group],MATCH(Vertices[[#This Row],[Vertex]],GroupVertices[Vertex],0)),1,1,"")</f>
        <v>1</v>
      </c>
      <c r="BA67" s="48" t="s">
        <v>607</v>
      </c>
      <c r="BB67" s="48" t="s">
        <v>607</v>
      </c>
      <c r="BC67" s="48" t="s">
        <v>675</v>
      </c>
      <c r="BD67" s="48" t="s">
        <v>675</v>
      </c>
      <c r="BE67" s="48"/>
      <c r="BF67" s="48"/>
      <c r="BG67" s="121" t="s">
        <v>3136</v>
      </c>
      <c r="BH67" s="121" t="s">
        <v>3136</v>
      </c>
      <c r="BI67" s="121" t="s">
        <v>3226</v>
      </c>
      <c r="BJ67" s="121" t="s">
        <v>3226</v>
      </c>
      <c r="BK67" s="121">
        <v>0</v>
      </c>
      <c r="BL67" s="124">
        <v>0</v>
      </c>
      <c r="BM67" s="121">
        <v>0</v>
      </c>
      <c r="BN67" s="124">
        <v>0</v>
      </c>
      <c r="BO67" s="121">
        <v>0</v>
      </c>
      <c r="BP67" s="124">
        <v>0</v>
      </c>
      <c r="BQ67" s="121">
        <v>11</v>
      </c>
      <c r="BR67" s="124">
        <v>100</v>
      </c>
      <c r="BS67" s="121">
        <v>11</v>
      </c>
      <c r="BT67" s="2"/>
      <c r="BU67" s="3"/>
      <c r="BV67" s="3"/>
      <c r="BW67" s="3"/>
      <c r="BX67" s="3"/>
    </row>
    <row r="68" spans="1:76" ht="15">
      <c r="A68" s="64" t="s">
        <v>242</v>
      </c>
      <c r="B68" s="65"/>
      <c r="C68" s="65" t="s">
        <v>64</v>
      </c>
      <c r="D68" s="66">
        <v>162.0705291169008</v>
      </c>
      <c r="E68" s="68"/>
      <c r="F68" s="101" t="s">
        <v>774</v>
      </c>
      <c r="G68" s="65"/>
      <c r="H68" s="69" t="s">
        <v>242</v>
      </c>
      <c r="I68" s="70"/>
      <c r="J68" s="70"/>
      <c r="K68" s="69" t="s">
        <v>2572</v>
      </c>
      <c r="L68" s="73">
        <v>1</v>
      </c>
      <c r="M68" s="74">
        <v>9570.193359375</v>
      </c>
      <c r="N68" s="74">
        <v>1999.800048828125</v>
      </c>
      <c r="O68" s="75"/>
      <c r="P68" s="76"/>
      <c r="Q68" s="76"/>
      <c r="R68" s="87"/>
      <c r="S68" s="48">
        <v>0</v>
      </c>
      <c r="T68" s="48">
        <v>1</v>
      </c>
      <c r="U68" s="49">
        <v>0</v>
      </c>
      <c r="V68" s="49">
        <v>1</v>
      </c>
      <c r="W68" s="49">
        <v>0</v>
      </c>
      <c r="X68" s="49">
        <v>0.999997</v>
      </c>
      <c r="Y68" s="49">
        <v>0</v>
      </c>
      <c r="Z68" s="49">
        <v>0</v>
      </c>
      <c r="AA68" s="71">
        <v>68</v>
      </c>
      <c r="AB68" s="71"/>
      <c r="AC68" s="72"/>
      <c r="AD68" s="78" t="s">
        <v>1429</v>
      </c>
      <c r="AE68" s="78">
        <v>209</v>
      </c>
      <c r="AF68" s="78">
        <v>102</v>
      </c>
      <c r="AG68" s="78">
        <v>216</v>
      </c>
      <c r="AH68" s="78">
        <v>165</v>
      </c>
      <c r="AI68" s="78"/>
      <c r="AJ68" s="78" t="s">
        <v>1622</v>
      </c>
      <c r="AK68" s="78" t="s">
        <v>1327</v>
      </c>
      <c r="AL68" s="78"/>
      <c r="AM68" s="78"/>
      <c r="AN68" s="80">
        <v>40248.93412037037</v>
      </c>
      <c r="AO68" s="83" t="s">
        <v>2048</v>
      </c>
      <c r="AP68" s="78" t="b">
        <v>0</v>
      </c>
      <c r="AQ68" s="78" t="b">
        <v>0</v>
      </c>
      <c r="AR68" s="78" t="b">
        <v>1</v>
      </c>
      <c r="AS68" s="78" t="s">
        <v>1302</v>
      </c>
      <c r="AT68" s="78">
        <v>3</v>
      </c>
      <c r="AU68" s="83" t="s">
        <v>2166</v>
      </c>
      <c r="AV68" s="78" t="b">
        <v>0</v>
      </c>
      <c r="AW68" s="78" t="s">
        <v>2301</v>
      </c>
      <c r="AX68" s="83" t="s">
        <v>2367</v>
      </c>
      <c r="AY68" s="78" t="s">
        <v>66</v>
      </c>
      <c r="AZ68" s="78" t="str">
        <f>REPLACE(INDEX(GroupVertices[Group],MATCH(Vertices[[#This Row],[Vertex]],GroupVertices[Vertex],0)),1,1,"")</f>
        <v>13</v>
      </c>
      <c r="BA68" s="48" t="s">
        <v>608</v>
      </c>
      <c r="BB68" s="48" t="s">
        <v>608</v>
      </c>
      <c r="BC68" s="48" t="s">
        <v>671</v>
      </c>
      <c r="BD68" s="48" t="s">
        <v>671</v>
      </c>
      <c r="BE68" s="48"/>
      <c r="BF68" s="48"/>
      <c r="BG68" s="121" t="s">
        <v>341</v>
      </c>
      <c r="BH68" s="121" t="s">
        <v>341</v>
      </c>
      <c r="BI68" s="121" t="s">
        <v>1289</v>
      </c>
      <c r="BJ68" s="121" t="s">
        <v>1289</v>
      </c>
      <c r="BK68" s="121">
        <v>0</v>
      </c>
      <c r="BL68" s="124">
        <v>0</v>
      </c>
      <c r="BM68" s="121">
        <v>0</v>
      </c>
      <c r="BN68" s="124">
        <v>0</v>
      </c>
      <c r="BO68" s="121">
        <v>0</v>
      </c>
      <c r="BP68" s="124">
        <v>0</v>
      </c>
      <c r="BQ68" s="121">
        <v>1</v>
      </c>
      <c r="BR68" s="124">
        <v>100</v>
      </c>
      <c r="BS68" s="121">
        <v>1</v>
      </c>
      <c r="BT68" s="2"/>
      <c r="BU68" s="3"/>
      <c r="BV68" s="3"/>
      <c r="BW68" s="3"/>
      <c r="BX68" s="3"/>
    </row>
    <row r="69" spans="1:76" ht="15">
      <c r="A69" s="64" t="s">
        <v>341</v>
      </c>
      <c r="B69" s="65"/>
      <c r="C69" s="65" t="s">
        <v>64</v>
      </c>
      <c r="D69" s="66">
        <v>166.48758792829588</v>
      </c>
      <c r="E69" s="68"/>
      <c r="F69" s="101" t="s">
        <v>2218</v>
      </c>
      <c r="G69" s="65"/>
      <c r="H69" s="69" t="s">
        <v>341</v>
      </c>
      <c r="I69" s="70"/>
      <c r="J69" s="70"/>
      <c r="K69" s="69" t="s">
        <v>2573</v>
      </c>
      <c r="L69" s="73">
        <v>1</v>
      </c>
      <c r="M69" s="74">
        <v>9570.193359375</v>
      </c>
      <c r="N69" s="74">
        <v>2517.395263671875</v>
      </c>
      <c r="O69" s="75"/>
      <c r="P69" s="76"/>
      <c r="Q69" s="76"/>
      <c r="R69" s="87"/>
      <c r="S69" s="48">
        <v>1</v>
      </c>
      <c r="T69" s="48">
        <v>0</v>
      </c>
      <c r="U69" s="49">
        <v>0</v>
      </c>
      <c r="V69" s="49">
        <v>1</v>
      </c>
      <c r="W69" s="49">
        <v>0</v>
      </c>
      <c r="X69" s="49">
        <v>0.999997</v>
      </c>
      <c r="Y69" s="49">
        <v>0</v>
      </c>
      <c r="Z69" s="49">
        <v>0</v>
      </c>
      <c r="AA69" s="71">
        <v>69</v>
      </c>
      <c r="AB69" s="71"/>
      <c r="AC69" s="72"/>
      <c r="AD69" s="78" t="s">
        <v>1430</v>
      </c>
      <c r="AE69" s="78">
        <v>472</v>
      </c>
      <c r="AF69" s="78">
        <v>6490</v>
      </c>
      <c r="AG69" s="78">
        <v>97369</v>
      </c>
      <c r="AH69" s="78">
        <v>28744</v>
      </c>
      <c r="AI69" s="78"/>
      <c r="AJ69" s="78" t="s">
        <v>1623</v>
      </c>
      <c r="AK69" s="78" t="s">
        <v>1775</v>
      </c>
      <c r="AL69" s="78"/>
      <c r="AM69" s="78"/>
      <c r="AN69" s="80">
        <v>39786.659108796295</v>
      </c>
      <c r="AO69" s="78"/>
      <c r="AP69" s="78" t="b">
        <v>0</v>
      </c>
      <c r="AQ69" s="78" t="b">
        <v>0</v>
      </c>
      <c r="AR69" s="78" t="b">
        <v>1</v>
      </c>
      <c r="AS69" s="78" t="s">
        <v>1302</v>
      </c>
      <c r="AT69" s="78">
        <v>126</v>
      </c>
      <c r="AU69" s="83" t="s">
        <v>2171</v>
      </c>
      <c r="AV69" s="78" t="b">
        <v>0</v>
      </c>
      <c r="AW69" s="78" t="s">
        <v>2301</v>
      </c>
      <c r="AX69" s="83" t="s">
        <v>2368</v>
      </c>
      <c r="AY69" s="78" t="s">
        <v>65</v>
      </c>
      <c r="AZ69" s="78" t="str">
        <f>REPLACE(INDEX(GroupVertices[Group],MATCH(Vertices[[#This Row],[Vertex]],GroupVertices[Vertex],0)),1,1,"")</f>
        <v>13</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243</v>
      </c>
      <c r="B70" s="65"/>
      <c r="C70" s="65" t="s">
        <v>64</v>
      </c>
      <c r="D70" s="66">
        <v>162.0062231573736</v>
      </c>
      <c r="E70" s="68"/>
      <c r="F70" s="101" t="s">
        <v>775</v>
      </c>
      <c r="G70" s="65"/>
      <c r="H70" s="69" t="s">
        <v>243</v>
      </c>
      <c r="I70" s="70"/>
      <c r="J70" s="70"/>
      <c r="K70" s="69" t="s">
        <v>2574</v>
      </c>
      <c r="L70" s="73">
        <v>1</v>
      </c>
      <c r="M70" s="74">
        <v>1511.2716064453125</v>
      </c>
      <c r="N70" s="74">
        <v>1175.4317626953125</v>
      </c>
      <c r="O70" s="75"/>
      <c r="P70" s="76"/>
      <c r="Q70" s="76"/>
      <c r="R70" s="87"/>
      <c r="S70" s="48">
        <v>0</v>
      </c>
      <c r="T70" s="48">
        <v>1</v>
      </c>
      <c r="U70" s="49">
        <v>0</v>
      </c>
      <c r="V70" s="49">
        <v>0.002053</v>
      </c>
      <c r="W70" s="49">
        <v>0.004626</v>
      </c>
      <c r="X70" s="49">
        <v>0.356448</v>
      </c>
      <c r="Y70" s="49">
        <v>0</v>
      </c>
      <c r="Z70" s="49">
        <v>0</v>
      </c>
      <c r="AA70" s="71">
        <v>70</v>
      </c>
      <c r="AB70" s="71"/>
      <c r="AC70" s="72"/>
      <c r="AD70" s="78" t="s">
        <v>1431</v>
      </c>
      <c r="AE70" s="78">
        <v>145</v>
      </c>
      <c r="AF70" s="78">
        <v>9</v>
      </c>
      <c r="AG70" s="78">
        <v>5</v>
      </c>
      <c r="AH70" s="78">
        <v>1</v>
      </c>
      <c r="AI70" s="78"/>
      <c r="AJ70" s="78">
        <v>160</v>
      </c>
      <c r="AK70" s="78"/>
      <c r="AL70" s="78"/>
      <c r="AM70" s="78"/>
      <c r="AN70" s="80">
        <v>43532.770590277774</v>
      </c>
      <c r="AO70" s="78"/>
      <c r="AP70" s="78" t="b">
        <v>1</v>
      </c>
      <c r="AQ70" s="78" t="b">
        <v>0</v>
      </c>
      <c r="AR70" s="78" t="b">
        <v>1</v>
      </c>
      <c r="AS70" s="78" t="s">
        <v>1302</v>
      </c>
      <c r="AT70" s="78">
        <v>0</v>
      </c>
      <c r="AU70" s="78"/>
      <c r="AV70" s="78" t="b">
        <v>0</v>
      </c>
      <c r="AW70" s="78" t="s">
        <v>2301</v>
      </c>
      <c r="AX70" s="83" t="s">
        <v>2369</v>
      </c>
      <c r="AY70" s="78" t="s">
        <v>66</v>
      </c>
      <c r="AZ70" s="78" t="str">
        <f>REPLACE(INDEX(GroupVertices[Group],MATCH(Vertices[[#This Row],[Vertex]],GroupVertices[Vertex],0)),1,1,"")</f>
        <v>1</v>
      </c>
      <c r="BA70" s="48"/>
      <c r="BB70" s="48"/>
      <c r="BC70" s="48"/>
      <c r="BD70" s="48"/>
      <c r="BE70" s="48"/>
      <c r="BF70" s="48"/>
      <c r="BG70" s="121" t="s">
        <v>1289</v>
      </c>
      <c r="BH70" s="121" t="s">
        <v>1289</v>
      </c>
      <c r="BI70" s="121" t="s">
        <v>1289</v>
      </c>
      <c r="BJ70" s="121" t="s">
        <v>1289</v>
      </c>
      <c r="BK70" s="121">
        <v>0</v>
      </c>
      <c r="BL70" s="124">
        <v>0</v>
      </c>
      <c r="BM70" s="121">
        <v>0</v>
      </c>
      <c r="BN70" s="124">
        <v>0</v>
      </c>
      <c r="BO70" s="121">
        <v>0</v>
      </c>
      <c r="BP70" s="124">
        <v>0</v>
      </c>
      <c r="BQ70" s="121">
        <v>1</v>
      </c>
      <c r="BR70" s="124">
        <v>100</v>
      </c>
      <c r="BS70" s="121">
        <v>1</v>
      </c>
      <c r="BT70" s="2"/>
      <c r="BU70" s="3"/>
      <c r="BV70" s="3"/>
      <c r="BW70" s="3"/>
      <c r="BX70" s="3"/>
    </row>
    <row r="71" spans="1:76" ht="15">
      <c r="A71" s="64" t="s">
        <v>244</v>
      </c>
      <c r="B71" s="65"/>
      <c r="C71" s="65" t="s">
        <v>64</v>
      </c>
      <c r="D71" s="66">
        <v>166.1211131051839</v>
      </c>
      <c r="E71" s="68"/>
      <c r="F71" s="101" t="s">
        <v>776</v>
      </c>
      <c r="G71" s="65"/>
      <c r="H71" s="69" t="s">
        <v>244</v>
      </c>
      <c r="I71" s="70"/>
      <c r="J71" s="70"/>
      <c r="K71" s="69" t="s">
        <v>2575</v>
      </c>
      <c r="L71" s="73">
        <v>848.3834889332718</v>
      </c>
      <c r="M71" s="74">
        <v>6467.47802734375</v>
      </c>
      <c r="N71" s="74">
        <v>2261.07470703125</v>
      </c>
      <c r="O71" s="75"/>
      <c r="P71" s="76"/>
      <c r="Q71" s="76"/>
      <c r="R71" s="87"/>
      <c r="S71" s="48">
        <v>7</v>
      </c>
      <c r="T71" s="48">
        <v>15</v>
      </c>
      <c r="U71" s="49">
        <v>2634.290459</v>
      </c>
      <c r="V71" s="49">
        <v>0.002227</v>
      </c>
      <c r="W71" s="49">
        <v>0.014613</v>
      </c>
      <c r="X71" s="49">
        <v>3.024434</v>
      </c>
      <c r="Y71" s="49">
        <v>0.16666666666666666</v>
      </c>
      <c r="Z71" s="49">
        <v>0.2222222222222222</v>
      </c>
      <c r="AA71" s="71">
        <v>71</v>
      </c>
      <c r="AB71" s="71"/>
      <c r="AC71" s="72"/>
      <c r="AD71" s="78" t="s">
        <v>1432</v>
      </c>
      <c r="AE71" s="78">
        <v>4224</v>
      </c>
      <c r="AF71" s="78">
        <v>5960</v>
      </c>
      <c r="AG71" s="78">
        <v>16197</v>
      </c>
      <c r="AH71" s="78">
        <v>1615</v>
      </c>
      <c r="AI71" s="78"/>
      <c r="AJ71" s="78" t="s">
        <v>1624</v>
      </c>
      <c r="AK71" s="78" t="s">
        <v>1776</v>
      </c>
      <c r="AL71" s="83" t="s">
        <v>1889</v>
      </c>
      <c r="AM71" s="78"/>
      <c r="AN71" s="80">
        <v>41117.0727662037</v>
      </c>
      <c r="AO71" s="83" t="s">
        <v>2049</v>
      </c>
      <c r="AP71" s="78" t="b">
        <v>0</v>
      </c>
      <c r="AQ71" s="78" t="b">
        <v>0</v>
      </c>
      <c r="AR71" s="78" t="b">
        <v>1</v>
      </c>
      <c r="AS71" s="78" t="s">
        <v>1302</v>
      </c>
      <c r="AT71" s="78">
        <v>493</v>
      </c>
      <c r="AU71" s="83" t="s">
        <v>2159</v>
      </c>
      <c r="AV71" s="78" t="b">
        <v>0</v>
      </c>
      <c r="AW71" s="78" t="s">
        <v>2301</v>
      </c>
      <c r="AX71" s="83" t="s">
        <v>2370</v>
      </c>
      <c r="AY71" s="78" t="s">
        <v>66</v>
      </c>
      <c r="AZ71" s="78" t="str">
        <f>REPLACE(INDEX(GroupVertices[Group],MATCH(Vertices[[#This Row],[Vertex]],GroupVertices[Vertex],0)),1,1,"")</f>
        <v>5</v>
      </c>
      <c r="BA71" s="48" t="s">
        <v>609</v>
      </c>
      <c r="BB71" s="48" t="s">
        <v>609</v>
      </c>
      <c r="BC71" s="48" t="s">
        <v>676</v>
      </c>
      <c r="BD71" s="48" t="s">
        <v>676</v>
      </c>
      <c r="BE71" s="48" t="s">
        <v>709</v>
      </c>
      <c r="BF71" s="48" t="s">
        <v>709</v>
      </c>
      <c r="BG71" s="121" t="s">
        <v>3137</v>
      </c>
      <c r="BH71" s="121" t="s">
        <v>3137</v>
      </c>
      <c r="BI71" s="121" t="s">
        <v>3227</v>
      </c>
      <c r="BJ71" s="121" t="s">
        <v>3227</v>
      </c>
      <c r="BK71" s="121">
        <v>0</v>
      </c>
      <c r="BL71" s="124">
        <v>0</v>
      </c>
      <c r="BM71" s="121">
        <v>0</v>
      </c>
      <c r="BN71" s="124">
        <v>0</v>
      </c>
      <c r="BO71" s="121">
        <v>0</v>
      </c>
      <c r="BP71" s="124">
        <v>0</v>
      </c>
      <c r="BQ71" s="121">
        <v>22</v>
      </c>
      <c r="BR71" s="124">
        <v>100</v>
      </c>
      <c r="BS71" s="121">
        <v>22</v>
      </c>
      <c r="BT71" s="2"/>
      <c r="BU71" s="3"/>
      <c r="BV71" s="3"/>
      <c r="BW71" s="3"/>
      <c r="BX71" s="3"/>
    </row>
    <row r="72" spans="1:76" ht="15">
      <c r="A72" s="64" t="s">
        <v>342</v>
      </c>
      <c r="B72" s="65"/>
      <c r="C72" s="65" t="s">
        <v>64</v>
      </c>
      <c r="D72" s="66">
        <v>162.0062231573736</v>
      </c>
      <c r="E72" s="68"/>
      <c r="F72" s="101" t="s">
        <v>2219</v>
      </c>
      <c r="G72" s="65"/>
      <c r="H72" s="69" t="s">
        <v>342</v>
      </c>
      <c r="I72" s="70"/>
      <c r="J72" s="70"/>
      <c r="K72" s="69" t="s">
        <v>2576</v>
      </c>
      <c r="L72" s="73">
        <v>1</v>
      </c>
      <c r="M72" s="74">
        <v>6717.15087890625</v>
      </c>
      <c r="N72" s="74">
        <v>412.80194091796875</v>
      </c>
      <c r="O72" s="75"/>
      <c r="P72" s="76"/>
      <c r="Q72" s="76"/>
      <c r="R72" s="87"/>
      <c r="S72" s="48">
        <v>1</v>
      </c>
      <c r="T72" s="48">
        <v>0</v>
      </c>
      <c r="U72" s="49">
        <v>0</v>
      </c>
      <c r="V72" s="49">
        <v>0.00155</v>
      </c>
      <c r="W72" s="49">
        <v>0.001094</v>
      </c>
      <c r="X72" s="49">
        <v>0.29282</v>
      </c>
      <c r="Y72" s="49">
        <v>0</v>
      </c>
      <c r="Z72" s="49">
        <v>0</v>
      </c>
      <c r="AA72" s="71">
        <v>72</v>
      </c>
      <c r="AB72" s="71"/>
      <c r="AC72" s="72"/>
      <c r="AD72" s="78" t="s">
        <v>1433</v>
      </c>
      <c r="AE72" s="78">
        <v>16</v>
      </c>
      <c r="AF72" s="78">
        <v>9</v>
      </c>
      <c r="AG72" s="78">
        <v>1</v>
      </c>
      <c r="AH72" s="78">
        <v>0</v>
      </c>
      <c r="AI72" s="78"/>
      <c r="AJ72" s="78" t="s">
        <v>1625</v>
      </c>
      <c r="AK72" s="78" t="s">
        <v>1777</v>
      </c>
      <c r="AL72" s="83" t="s">
        <v>1890</v>
      </c>
      <c r="AM72" s="78"/>
      <c r="AN72" s="80">
        <v>42796.95892361111</v>
      </c>
      <c r="AO72" s="83" t="s">
        <v>2050</v>
      </c>
      <c r="AP72" s="78" t="b">
        <v>0</v>
      </c>
      <c r="AQ72" s="78" t="b">
        <v>0</v>
      </c>
      <c r="AR72" s="78" t="b">
        <v>0</v>
      </c>
      <c r="AS72" s="78" t="s">
        <v>1302</v>
      </c>
      <c r="AT72" s="78">
        <v>1</v>
      </c>
      <c r="AU72" s="83" t="s">
        <v>2159</v>
      </c>
      <c r="AV72" s="78" t="b">
        <v>0</v>
      </c>
      <c r="AW72" s="78" t="s">
        <v>2301</v>
      </c>
      <c r="AX72" s="83" t="s">
        <v>2371</v>
      </c>
      <c r="AY72" s="78" t="s">
        <v>65</v>
      </c>
      <c r="AZ72" s="78" t="str">
        <f>REPLACE(INDEX(GroupVertices[Group],MATCH(Vertices[[#This Row],[Vertex]],GroupVertices[Vertex],0)),1,1,"")</f>
        <v>5</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343</v>
      </c>
      <c r="B73" s="65"/>
      <c r="C73" s="65" t="s">
        <v>64</v>
      </c>
      <c r="D73" s="66">
        <v>163.64222208469997</v>
      </c>
      <c r="E73" s="68"/>
      <c r="F73" s="101" t="s">
        <v>2220</v>
      </c>
      <c r="G73" s="65"/>
      <c r="H73" s="69" t="s">
        <v>343</v>
      </c>
      <c r="I73" s="70"/>
      <c r="J73" s="70"/>
      <c r="K73" s="69" t="s">
        <v>2577</v>
      </c>
      <c r="L73" s="73">
        <v>1</v>
      </c>
      <c r="M73" s="74">
        <v>6284.419921875</v>
      </c>
      <c r="N73" s="74">
        <v>352.9058837890625</v>
      </c>
      <c r="O73" s="75"/>
      <c r="P73" s="76"/>
      <c r="Q73" s="76"/>
      <c r="R73" s="87"/>
      <c r="S73" s="48">
        <v>1</v>
      </c>
      <c r="T73" s="48">
        <v>0</v>
      </c>
      <c r="U73" s="49">
        <v>0</v>
      </c>
      <c r="V73" s="49">
        <v>0.00155</v>
      </c>
      <c r="W73" s="49">
        <v>0.001094</v>
      </c>
      <c r="X73" s="49">
        <v>0.29282</v>
      </c>
      <c r="Y73" s="49">
        <v>0</v>
      </c>
      <c r="Z73" s="49">
        <v>0</v>
      </c>
      <c r="AA73" s="71">
        <v>73</v>
      </c>
      <c r="AB73" s="71"/>
      <c r="AC73" s="72"/>
      <c r="AD73" s="78" t="s">
        <v>1434</v>
      </c>
      <c r="AE73" s="78">
        <v>2527</v>
      </c>
      <c r="AF73" s="78">
        <v>2375</v>
      </c>
      <c r="AG73" s="78">
        <v>2247</v>
      </c>
      <c r="AH73" s="78">
        <v>782</v>
      </c>
      <c r="AI73" s="78"/>
      <c r="AJ73" s="78" t="s">
        <v>1626</v>
      </c>
      <c r="AK73" s="78" t="s">
        <v>1778</v>
      </c>
      <c r="AL73" s="83" t="s">
        <v>1891</v>
      </c>
      <c r="AM73" s="78"/>
      <c r="AN73" s="80">
        <v>39755.8484837963</v>
      </c>
      <c r="AO73" s="83" t="s">
        <v>2051</v>
      </c>
      <c r="AP73" s="78" t="b">
        <v>0</v>
      </c>
      <c r="AQ73" s="78" t="b">
        <v>0</v>
      </c>
      <c r="AR73" s="78" t="b">
        <v>1</v>
      </c>
      <c r="AS73" s="78" t="s">
        <v>1302</v>
      </c>
      <c r="AT73" s="78">
        <v>125</v>
      </c>
      <c r="AU73" s="83" t="s">
        <v>2159</v>
      </c>
      <c r="AV73" s="78" t="b">
        <v>0</v>
      </c>
      <c r="AW73" s="78" t="s">
        <v>2301</v>
      </c>
      <c r="AX73" s="83" t="s">
        <v>2372</v>
      </c>
      <c r="AY73" s="78" t="s">
        <v>65</v>
      </c>
      <c r="AZ73" s="78" t="str">
        <f>REPLACE(INDEX(GroupVertices[Group],MATCH(Vertices[[#This Row],[Vertex]],GroupVertices[Vertex],0)),1,1,"")</f>
        <v>5</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344</v>
      </c>
      <c r="B74" s="65"/>
      <c r="C74" s="65" t="s">
        <v>64</v>
      </c>
      <c r="D74" s="66">
        <v>163.25707778946716</v>
      </c>
      <c r="E74" s="68"/>
      <c r="F74" s="101" t="s">
        <v>2221</v>
      </c>
      <c r="G74" s="65"/>
      <c r="H74" s="69" t="s">
        <v>344</v>
      </c>
      <c r="I74" s="70"/>
      <c r="J74" s="70"/>
      <c r="K74" s="69" t="s">
        <v>2578</v>
      </c>
      <c r="L74" s="73">
        <v>1</v>
      </c>
      <c r="M74" s="74">
        <v>5840.87158203125</v>
      </c>
      <c r="N74" s="74">
        <v>932.93603515625</v>
      </c>
      <c r="O74" s="75"/>
      <c r="P74" s="76"/>
      <c r="Q74" s="76"/>
      <c r="R74" s="87"/>
      <c r="S74" s="48">
        <v>1</v>
      </c>
      <c r="T74" s="48">
        <v>0</v>
      </c>
      <c r="U74" s="49">
        <v>0</v>
      </c>
      <c r="V74" s="49">
        <v>0.00155</v>
      </c>
      <c r="W74" s="49">
        <v>0.001094</v>
      </c>
      <c r="X74" s="49">
        <v>0.29282</v>
      </c>
      <c r="Y74" s="49">
        <v>0</v>
      </c>
      <c r="Z74" s="49">
        <v>0</v>
      </c>
      <c r="AA74" s="71">
        <v>74</v>
      </c>
      <c r="AB74" s="71"/>
      <c r="AC74" s="72"/>
      <c r="AD74" s="78" t="s">
        <v>1435</v>
      </c>
      <c r="AE74" s="78">
        <v>421</v>
      </c>
      <c r="AF74" s="78">
        <v>1818</v>
      </c>
      <c r="AG74" s="78">
        <v>5187</v>
      </c>
      <c r="AH74" s="78">
        <v>659</v>
      </c>
      <c r="AI74" s="78"/>
      <c r="AJ74" s="78" t="s">
        <v>1627</v>
      </c>
      <c r="AK74" s="78" t="s">
        <v>1779</v>
      </c>
      <c r="AL74" s="83" t="s">
        <v>1892</v>
      </c>
      <c r="AM74" s="78"/>
      <c r="AN74" s="80">
        <v>39919.53486111111</v>
      </c>
      <c r="AO74" s="83" t="s">
        <v>2052</v>
      </c>
      <c r="AP74" s="78" t="b">
        <v>0</v>
      </c>
      <c r="AQ74" s="78" t="b">
        <v>0</v>
      </c>
      <c r="AR74" s="78" t="b">
        <v>1</v>
      </c>
      <c r="AS74" s="78" t="s">
        <v>1302</v>
      </c>
      <c r="AT74" s="78">
        <v>142</v>
      </c>
      <c r="AU74" s="83" t="s">
        <v>2166</v>
      </c>
      <c r="AV74" s="78" t="b">
        <v>0</v>
      </c>
      <c r="AW74" s="78" t="s">
        <v>2301</v>
      </c>
      <c r="AX74" s="83" t="s">
        <v>2373</v>
      </c>
      <c r="AY74" s="78" t="s">
        <v>65</v>
      </c>
      <c r="AZ74" s="78" t="str">
        <f>REPLACE(INDEX(GroupVertices[Group],MATCH(Vertices[[#This Row],[Vertex]],GroupVertices[Vertex],0)),1,1,"")</f>
        <v>5</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245</v>
      </c>
      <c r="B75" s="65"/>
      <c r="C75" s="65" t="s">
        <v>64</v>
      </c>
      <c r="D75" s="66">
        <v>164.67941498029992</v>
      </c>
      <c r="E75" s="68"/>
      <c r="F75" s="101" t="s">
        <v>777</v>
      </c>
      <c r="G75" s="65"/>
      <c r="H75" s="69" t="s">
        <v>245</v>
      </c>
      <c r="I75" s="70"/>
      <c r="J75" s="70"/>
      <c r="K75" s="69" t="s">
        <v>2579</v>
      </c>
      <c r="L75" s="73">
        <v>5.6535547034359235</v>
      </c>
      <c r="M75" s="74">
        <v>6314.2734375</v>
      </c>
      <c r="N75" s="74">
        <v>3318.734130859375</v>
      </c>
      <c r="O75" s="75"/>
      <c r="P75" s="76"/>
      <c r="Q75" s="76"/>
      <c r="R75" s="87"/>
      <c r="S75" s="48">
        <v>0</v>
      </c>
      <c r="T75" s="48">
        <v>12</v>
      </c>
      <c r="U75" s="49">
        <v>14.466667</v>
      </c>
      <c r="V75" s="49">
        <v>0.00158</v>
      </c>
      <c r="W75" s="49">
        <v>0.006901</v>
      </c>
      <c r="X75" s="49">
        <v>1.736251</v>
      </c>
      <c r="Y75" s="49">
        <v>0.24242424242424243</v>
      </c>
      <c r="Z75" s="49">
        <v>0</v>
      </c>
      <c r="AA75" s="71">
        <v>75</v>
      </c>
      <c r="AB75" s="71"/>
      <c r="AC75" s="72"/>
      <c r="AD75" s="78" t="s">
        <v>1436</v>
      </c>
      <c r="AE75" s="78">
        <v>1252</v>
      </c>
      <c r="AF75" s="78">
        <v>3875</v>
      </c>
      <c r="AG75" s="78">
        <v>130840</v>
      </c>
      <c r="AH75" s="78">
        <v>64706</v>
      </c>
      <c r="AI75" s="78"/>
      <c r="AJ75" s="78" t="s">
        <v>1628</v>
      </c>
      <c r="AK75" s="78" t="s">
        <v>1780</v>
      </c>
      <c r="AL75" s="83" t="s">
        <v>1893</v>
      </c>
      <c r="AM75" s="78"/>
      <c r="AN75" s="80">
        <v>40033.067349537036</v>
      </c>
      <c r="AO75" s="83" t="s">
        <v>2053</v>
      </c>
      <c r="AP75" s="78" t="b">
        <v>0</v>
      </c>
      <c r="AQ75" s="78" t="b">
        <v>0</v>
      </c>
      <c r="AR75" s="78" t="b">
        <v>0</v>
      </c>
      <c r="AS75" s="78" t="s">
        <v>1302</v>
      </c>
      <c r="AT75" s="78">
        <v>704</v>
      </c>
      <c r="AU75" s="83" t="s">
        <v>2163</v>
      </c>
      <c r="AV75" s="78" t="b">
        <v>0</v>
      </c>
      <c r="AW75" s="78" t="s">
        <v>2301</v>
      </c>
      <c r="AX75" s="83" t="s">
        <v>2374</v>
      </c>
      <c r="AY75" s="78" t="s">
        <v>66</v>
      </c>
      <c r="AZ75" s="78" t="str">
        <f>REPLACE(INDEX(GroupVertices[Group],MATCH(Vertices[[#This Row],[Vertex]],GroupVertices[Vertex],0)),1,1,"")</f>
        <v>5</v>
      </c>
      <c r="BA75" s="48"/>
      <c r="BB75" s="48"/>
      <c r="BC75" s="48"/>
      <c r="BD75" s="48"/>
      <c r="BE75" s="48"/>
      <c r="BF75" s="48"/>
      <c r="BG75" s="121" t="s">
        <v>2922</v>
      </c>
      <c r="BH75" s="121" t="s">
        <v>2922</v>
      </c>
      <c r="BI75" s="121" t="s">
        <v>3228</v>
      </c>
      <c r="BJ75" s="121" t="s">
        <v>3228</v>
      </c>
      <c r="BK75" s="121">
        <v>0</v>
      </c>
      <c r="BL75" s="124">
        <v>0</v>
      </c>
      <c r="BM75" s="121">
        <v>0</v>
      </c>
      <c r="BN75" s="124">
        <v>0</v>
      </c>
      <c r="BO75" s="121">
        <v>0</v>
      </c>
      <c r="BP75" s="124">
        <v>0</v>
      </c>
      <c r="BQ75" s="121">
        <v>13</v>
      </c>
      <c r="BR75" s="124">
        <v>100</v>
      </c>
      <c r="BS75" s="121">
        <v>13</v>
      </c>
      <c r="BT75" s="2"/>
      <c r="BU75" s="3"/>
      <c r="BV75" s="3"/>
      <c r="BW75" s="3"/>
      <c r="BX75" s="3"/>
    </row>
    <row r="76" spans="1:76" ht="15">
      <c r="A76" s="64" t="s">
        <v>345</v>
      </c>
      <c r="B76" s="65"/>
      <c r="C76" s="65" t="s">
        <v>64</v>
      </c>
      <c r="D76" s="66">
        <v>162.0235097056336</v>
      </c>
      <c r="E76" s="68"/>
      <c r="F76" s="101" t="s">
        <v>2222</v>
      </c>
      <c r="G76" s="65"/>
      <c r="H76" s="69" t="s">
        <v>345</v>
      </c>
      <c r="I76" s="70"/>
      <c r="J76" s="70"/>
      <c r="K76" s="69" t="s">
        <v>2580</v>
      </c>
      <c r="L76" s="73">
        <v>8.121952534875446</v>
      </c>
      <c r="M76" s="74">
        <v>6417.90185546875</v>
      </c>
      <c r="N76" s="74">
        <v>5540.62255859375</v>
      </c>
      <c r="O76" s="75"/>
      <c r="P76" s="76"/>
      <c r="Q76" s="76"/>
      <c r="R76" s="87"/>
      <c r="S76" s="48">
        <v>5</v>
      </c>
      <c r="T76" s="48">
        <v>0</v>
      </c>
      <c r="U76" s="49">
        <v>22.140261</v>
      </c>
      <c r="V76" s="49">
        <v>0.001742</v>
      </c>
      <c r="W76" s="49">
        <v>0.005416</v>
      </c>
      <c r="X76" s="49">
        <v>0.795582</v>
      </c>
      <c r="Y76" s="49">
        <v>0.4</v>
      </c>
      <c r="Z76" s="49">
        <v>0</v>
      </c>
      <c r="AA76" s="71">
        <v>76</v>
      </c>
      <c r="AB76" s="71"/>
      <c r="AC76" s="72"/>
      <c r="AD76" s="78" t="s">
        <v>1437</v>
      </c>
      <c r="AE76" s="78">
        <v>213</v>
      </c>
      <c r="AF76" s="78">
        <v>34</v>
      </c>
      <c r="AG76" s="78">
        <v>267</v>
      </c>
      <c r="AH76" s="78">
        <v>13</v>
      </c>
      <c r="AI76" s="78">
        <v>-28800</v>
      </c>
      <c r="AJ76" s="78" t="s">
        <v>1629</v>
      </c>
      <c r="AK76" s="78" t="s">
        <v>1781</v>
      </c>
      <c r="AL76" s="78"/>
      <c r="AM76" s="78" t="s">
        <v>1997</v>
      </c>
      <c r="AN76" s="80">
        <v>38915.77799768518</v>
      </c>
      <c r="AO76" s="78"/>
      <c r="AP76" s="78" t="b">
        <v>0</v>
      </c>
      <c r="AQ76" s="78" t="b">
        <v>0</v>
      </c>
      <c r="AR76" s="78" t="b">
        <v>0</v>
      </c>
      <c r="AS76" s="78" t="s">
        <v>1302</v>
      </c>
      <c r="AT76" s="78">
        <v>61</v>
      </c>
      <c r="AU76" s="83" t="s">
        <v>2172</v>
      </c>
      <c r="AV76" s="78" t="b">
        <v>0</v>
      </c>
      <c r="AW76" s="78" t="s">
        <v>2301</v>
      </c>
      <c r="AX76" s="83" t="s">
        <v>2375</v>
      </c>
      <c r="AY76" s="78" t="s">
        <v>65</v>
      </c>
      <c r="AZ76" s="78" t="str">
        <f>REPLACE(INDEX(GroupVertices[Group],MATCH(Vertices[[#This Row],[Vertex]],GroupVertices[Vertex],0)),1,1,"")</f>
        <v>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346</v>
      </c>
      <c r="B77" s="65"/>
      <c r="C77" s="65" t="s">
        <v>64</v>
      </c>
      <c r="D77" s="66">
        <v>162.1196229139592</v>
      </c>
      <c r="E77" s="68"/>
      <c r="F77" s="101" t="s">
        <v>2223</v>
      </c>
      <c r="G77" s="65"/>
      <c r="H77" s="69" t="s">
        <v>346</v>
      </c>
      <c r="I77" s="70"/>
      <c r="J77" s="70"/>
      <c r="K77" s="69" t="s">
        <v>2581</v>
      </c>
      <c r="L77" s="73">
        <v>8.121952534875446</v>
      </c>
      <c r="M77" s="74">
        <v>6115.51708984375</v>
      </c>
      <c r="N77" s="74">
        <v>2128.302734375</v>
      </c>
      <c r="O77" s="75"/>
      <c r="P77" s="76"/>
      <c r="Q77" s="76"/>
      <c r="R77" s="87"/>
      <c r="S77" s="48">
        <v>6</v>
      </c>
      <c r="T77" s="48">
        <v>0</v>
      </c>
      <c r="U77" s="49">
        <v>22.140261</v>
      </c>
      <c r="V77" s="49">
        <v>0.001757</v>
      </c>
      <c r="W77" s="49">
        <v>0.006509</v>
      </c>
      <c r="X77" s="49">
        <v>0.938403</v>
      </c>
      <c r="Y77" s="49">
        <v>0.5333333333333333</v>
      </c>
      <c r="Z77" s="49">
        <v>0</v>
      </c>
      <c r="AA77" s="71">
        <v>77</v>
      </c>
      <c r="AB77" s="71"/>
      <c r="AC77" s="72"/>
      <c r="AD77" s="78" t="s">
        <v>1438</v>
      </c>
      <c r="AE77" s="78">
        <v>169</v>
      </c>
      <c r="AF77" s="78">
        <v>173</v>
      </c>
      <c r="AG77" s="78">
        <v>133</v>
      </c>
      <c r="AH77" s="78">
        <v>135</v>
      </c>
      <c r="AI77" s="78"/>
      <c r="AJ77" s="78" t="s">
        <v>1630</v>
      </c>
      <c r="AK77" s="78"/>
      <c r="AL77" s="78"/>
      <c r="AM77" s="78"/>
      <c r="AN77" s="80">
        <v>41589.72555555555</v>
      </c>
      <c r="AO77" s="83" t="s">
        <v>2054</v>
      </c>
      <c r="AP77" s="78" t="b">
        <v>1</v>
      </c>
      <c r="AQ77" s="78" t="b">
        <v>0</v>
      </c>
      <c r="AR77" s="78" t="b">
        <v>0</v>
      </c>
      <c r="AS77" s="78" t="s">
        <v>1302</v>
      </c>
      <c r="AT77" s="78">
        <v>6</v>
      </c>
      <c r="AU77" s="83" t="s">
        <v>2159</v>
      </c>
      <c r="AV77" s="78" t="b">
        <v>0</v>
      </c>
      <c r="AW77" s="78" t="s">
        <v>2301</v>
      </c>
      <c r="AX77" s="83" t="s">
        <v>2376</v>
      </c>
      <c r="AY77" s="78" t="s">
        <v>65</v>
      </c>
      <c r="AZ77" s="78" t="str">
        <f>REPLACE(INDEX(GroupVertices[Group],MATCH(Vertices[[#This Row],[Vertex]],GroupVertices[Vertex],0)),1,1,"")</f>
        <v>5</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347</v>
      </c>
      <c r="B78" s="65"/>
      <c r="C78" s="65" t="s">
        <v>64</v>
      </c>
      <c r="D78" s="66">
        <v>264.95729851269675</v>
      </c>
      <c r="E78" s="68"/>
      <c r="F78" s="101" t="s">
        <v>2224</v>
      </c>
      <c r="G78" s="65"/>
      <c r="H78" s="69" t="s">
        <v>347</v>
      </c>
      <c r="I78" s="70"/>
      <c r="J78" s="70"/>
      <c r="K78" s="69" t="s">
        <v>2582</v>
      </c>
      <c r="L78" s="73">
        <v>8.121952534875446</v>
      </c>
      <c r="M78" s="74">
        <v>6828.9189453125</v>
      </c>
      <c r="N78" s="74">
        <v>4468.74169921875</v>
      </c>
      <c r="O78" s="75"/>
      <c r="P78" s="76"/>
      <c r="Q78" s="76"/>
      <c r="R78" s="87"/>
      <c r="S78" s="48">
        <v>6</v>
      </c>
      <c r="T78" s="48">
        <v>0</v>
      </c>
      <c r="U78" s="49">
        <v>22.140261</v>
      </c>
      <c r="V78" s="49">
        <v>0.001757</v>
      </c>
      <c r="W78" s="49">
        <v>0.006509</v>
      </c>
      <c r="X78" s="49">
        <v>0.938403</v>
      </c>
      <c r="Y78" s="49">
        <v>0.5333333333333333</v>
      </c>
      <c r="Z78" s="49">
        <v>0</v>
      </c>
      <c r="AA78" s="71">
        <v>78</v>
      </c>
      <c r="AB78" s="71"/>
      <c r="AC78" s="72"/>
      <c r="AD78" s="78" t="s">
        <v>1439</v>
      </c>
      <c r="AE78" s="78">
        <v>535</v>
      </c>
      <c r="AF78" s="78">
        <v>148898</v>
      </c>
      <c r="AG78" s="78">
        <v>207295</v>
      </c>
      <c r="AH78" s="78">
        <v>1487</v>
      </c>
      <c r="AI78" s="78"/>
      <c r="AJ78" s="78" t="s">
        <v>1631</v>
      </c>
      <c r="AK78" s="78" t="s">
        <v>1782</v>
      </c>
      <c r="AL78" s="83" t="s">
        <v>1894</v>
      </c>
      <c r="AM78" s="78"/>
      <c r="AN78" s="80">
        <v>40239.899513888886</v>
      </c>
      <c r="AO78" s="83" t="s">
        <v>2055</v>
      </c>
      <c r="AP78" s="78" t="b">
        <v>0</v>
      </c>
      <c r="AQ78" s="78" t="b">
        <v>0</v>
      </c>
      <c r="AR78" s="78" t="b">
        <v>0</v>
      </c>
      <c r="AS78" s="78" t="s">
        <v>1302</v>
      </c>
      <c r="AT78" s="78">
        <v>2693</v>
      </c>
      <c r="AU78" s="83" t="s">
        <v>2159</v>
      </c>
      <c r="AV78" s="78" t="b">
        <v>1</v>
      </c>
      <c r="AW78" s="78" t="s">
        <v>2301</v>
      </c>
      <c r="AX78" s="83" t="s">
        <v>2377</v>
      </c>
      <c r="AY78" s="78" t="s">
        <v>65</v>
      </c>
      <c r="AZ78" s="78" t="str">
        <f>REPLACE(INDEX(GroupVertices[Group],MATCH(Vertices[[#This Row],[Vertex]],GroupVertices[Vertex],0)),1,1,"")</f>
        <v>5</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348</v>
      </c>
      <c r="B79" s="65"/>
      <c r="C79" s="65" t="s">
        <v>64</v>
      </c>
      <c r="D79" s="66">
        <v>163.25500340367597</v>
      </c>
      <c r="E79" s="68"/>
      <c r="F79" s="101" t="s">
        <v>2225</v>
      </c>
      <c r="G79" s="65"/>
      <c r="H79" s="69" t="s">
        <v>348</v>
      </c>
      <c r="I79" s="70"/>
      <c r="J79" s="70"/>
      <c r="K79" s="69" t="s">
        <v>2583</v>
      </c>
      <c r="L79" s="73">
        <v>8.121952534875446</v>
      </c>
      <c r="M79" s="74">
        <v>5866.18310546875</v>
      </c>
      <c r="N79" s="74">
        <v>3570.274169921875</v>
      </c>
      <c r="O79" s="75"/>
      <c r="P79" s="76"/>
      <c r="Q79" s="76"/>
      <c r="R79" s="87"/>
      <c r="S79" s="48">
        <v>6</v>
      </c>
      <c r="T79" s="48">
        <v>0</v>
      </c>
      <c r="U79" s="49">
        <v>22.140261</v>
      </c>
      <c r="V79" s="49">
        <v>0.001757</v>
      </c>
      <c r="W79" s="49">
        <v>0.006509</v>
      </c>
      <c r="X79" s="49">
        <v>0.938403</v>
      </c>
      <c r="Y79" s="49">
        <v>0.5333333333333333</v>
      </c>
      <c r="Z79" s="49">
        <v>0</v>
      </c>
      <c r="AA79" s="71">
        <v>79</v>
      </c>
      <c r="AB79" s="71"/>
      <c r="AC79" s="72"/>
      <c r="AD79" s="78" t="s">
        <v>1440</v>
      </c>
      <c r="AE79" s="78">
        <v>629</v>
      </c>
      <c r="AF79" s="78">
        <v>1815</v>
      </c>
      <c r="AG79" s="78">
        <v>4165</v>
      </c>
      <c r="AH79" s="78">
        <v>2718</v>
      </c>
      <c r="AI79" s="78"/>
      <c r="AJ79" s="78" t="s">
        <v>1632</v>
      </c>
      <c r="AK79" s="78" t="s">
        <v>1783</v>
      </c>
      <c r="AL79" s="83" t="s">
        <v>1895</v>
      </c>
      <c r="AM79" s="78"/>
      <c r="AN79" s="80">
        <v>40060.61824074074</v>
      </c>
      <c r="AO79" s="83" t="s">
        <v>2056</v>
      </c>
      <c r="AP79" s="78" t="b">
        <v>0</v>
      </c>
      <c r="AQ79" s="78" t="b">
        <v>0</v>
      </c>
      <c r="AR79" s="78" t="b">
        <v>1</v>
      </c>
      <c r="AS79" s="78" t="s">
        <v>1302</v>
      </c>
      <c r="AT79" s="78">
        <v>177</v>
      </c>
      <c r="AU79" s="83" t="s">
        <v>2159</v>
      </c>
      <c r="AV79" s="78" t="b">
        <v>0</v>
      </c>
      <c r="AW79" s="78" t="s">
        <v>2301</v>
      </c>
      <c r="AX79" s="83" t="s">
        <v>2378</v>
      </c>
      <c r="AY79" s="78" t="s">
        <v>65</v>
      </c>
      <c r="AZ79" s="78" t="str">
        <f>REPLACE(INDEX(GroupVertices[Group],MATCH(Vertices[[#This Row],[Vertex]],GroupVertices[Vertex],0)),1,1,"")</f>
        <v>5</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349</v>
      </c>
      <c r="B80" s="65"/>
      <c r="C80" s="65" t="s">
        <v>64</v>
      </c>
      <c r="D80" s="66">
        <v>360.50419951729685</v>
      </c>
      <c r="E80" s="68"/>
      <c r="F80" s="101" t="s">
        <v>2226</v>
      </c>
      <c r="G80" s="65"/>
      <c r="H80" s="69" t="s">
        <v>349</v>
      </c>
      <c r="I80" s="70"/>
      <c r="J80" s="70"/>
      <c r="K80" s="69" t="s">
        <v>2584</v>
      </c>
      <c r="L80" s="73">
        <v>8.121952534875446</v>
      </c>
      <c r="M80" s="74">
        <v>6040.8720703125</v>
      </c>
      <c r="N80" s="74">
        <v>4369.5390625</v>
      </c>
      <c r="O80" s="75"/>
      <c r="P80" s="76"/>
      <c r="Q80" s="76"/>
      <c r="R80" s="87"/>
      <c r="S80" s="48">
        <v>6</v>
      </c>
      <c r="T80" s="48">
        <v>0</v>
      </c>
      <c r="U80" s="49">
        <v>22.140261</v>
      </c>
      <c r="V80" s="49">
        <v>0.001757</v>
      </c>
      <c r="W80" s="49">
        <v>0.006509</v>
      </c>
      <c r="X80" s="49">
        <v>0.938403</v>
      </c>
      <c r="Y80" s="49">
        <v>0.5333333333333333</v>
      </c>
      <c r="Z80" s="49">
        <v>0</v>
      </c>
      <c r="AA80" s="71">
        <v>80</v>
      </c>
      <c r="AB80" s="71"/>
      <c r="AC80" s="72"/>
      <c r="AD80" s="78" t="s">
        <v>1441</v>
      </c>
      <c r="AE80" s="78">
        <v>529</v>
      </c>
      <c r="AF80" s="78">
        <v>287079</v>
      </c>
      <c r="AG80" s="78">
        <v>30869</v>
      </c>
      <c r="AH80" s="78">
        <v>10847</v>
      </c>
      <c r="AI80" s="78"/>
      <c r="AJ80" s="78" t="s">
        <v>1633</v>
      </c>
      <c r="AK80" s="78" t="s">
        <v>1784</v>
      </c>
      <c r="AL80" s="83" t="s">
        <v>1896</v>
      </c>
      <c r="AM80" s="78"/>
      <c r="AN80" s="80">
        <v>39562.83563657408</v>
      </c>
      <c r="AO80" s="83" t="s">
        <v>2057</v>
      </c>
      <c r="AP80" s="78" t="b">
        <v>0</v>
      </c>
      <c r="AQ80" s="78" t="b">
        <v>0</v>
      </c>
      <c r="AR80" s="78" t="b">
        <v>1</v>
      </c>
      <c r="AS80" s="78" t="s">
        <v>1302</v>
      </c>
      <c r="AT80" s="78">
        <v>3527</v>
      </c>
      <c r="AU80" s="83" t="s">
        <v>2159</v>
      </c>
      <c r="AV80" s="78" t="b">
        <v>1</v>
      </c>
      <c r="AW80" s="78" t="s">
        <v>2301</v>
      </c>
      <c r="AX80" s="83" t="s">
        <v>2379</v>
      </c>
      <c r="AY80" s="78" t="s">
        <v>65</v>
      </c>
      <c r="AZ80" s="78" t="str">
        <f>REPLACE(INDEX(GroupVertices[Group],MATCH(Vertices[[#This Row],[Vertex]],GroupVertices[Vertex],0)),1,1,"")</f>
        <v>5</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350</v>
      </c>
      <c r="B81" s="65"/>
      <c r="C81" s="65" t="s">
        <v>64</v>
      </c>
      <c r="D81" s="66">
        <v>175.46207232295728</v>
      </c>
      <c r="E81" s="68"/>
      <c r="F81" s="101" t="s">
        <v>2227</v>
      </c>
      <c r="G81" s="65"/>
      <c r="H81" s="69" t="s">
        <v>350</v>
      </c>
      <c r="I81" s="70"/>
      <c r="J81" s="70"/>
      <c r="K81" s="69" t="s">
        <v>2585</v>
      </c>
      <c r="L81" s="73">
        <v>8.121952534875446</v>
      </c>
      <c r="M81" s="74">
        <v>7026.18994140625</v>
      </c>
      <c r="N81" s="74">
        <v>3719.34375</v>
      </c>
      <c r="O81" s="75"/>
      <c r="P81" s="76"/>
      <c r="Q81" s="76"/>
      <c r="R81" s="87"/>
      <c r="S81" s="48">
        <v>6</v>
      </c>
      <c r="T81" s="48">
        <v>0</v>
      </c>
      <c r="U81" s="49">
        <v>22.140261</v>
      </c>
      <c r="V81" s="49">
        <v>0.001757</v>
      </c>
      <c r="W81" s="49">
        <v>0.006509</v>
      </c>
      <c r="X81" s="49">
        <v>0.938403</v>
      </c>
      <c r="Y81" s="49">
        <v>0.5333333333333333</v>
      </c>
      <c r="Z81" s="49">
        <v>0</v>
      </c>
      <c r="AA81" s="71">
        <v>81</v>
      </c>
      <c r="AB81" s="71"/>
      <c r="AC81" s="72"/>
      <c r="AD81" s="78" t="s">
        <v>1442</v>
      </c>
      <c r="AE81" s="78">
        <v>9149</v>
      </c>
      <c r="AF81" s="78">
        <v>19469</v>
      </c>
      <c r="AG81" s="78">
        <v>42478</v>
      </c>
      <c r="AH81" s="78">
        <v>19124</v>
      </c>
      <c r="AI81" s="78"/>
      <c r="AJ81" s="78" t="s">
        <v>1634</v>
      </c>
      <c r="AK81" s="78" t="s">
        <v>1785</v>
      </c>
      <c r="AL81" s="83" t="s">
        <v>1897</v>
      </c>
      <c r="AM81" s="78"/>
      <c r="AN81" s="80">
        <v>40161.88662037037</v>
      </c>
      <c r="AO81" s="83" t="s">
        <v>2058</v>
      </c>
      <c r="AP81" s="78" t="b">
        <v>0</v>
      </c>
      <c r="AQ81" s="78" t="b">
        <v>0</v>
      </c>
      <c r="AR81" s="78" t="b">
        <v>1</v>
      </c>
      <c r="AS81" s="78" t="s">
        <v>1302</v>
      </c>
      <c r="AT81" s="78">
        <v>1891</v>
      </c>
      <c r="AU81" s="83" t="s">
        <v>2159</v>
      </c>
      <c r="AV81" s="78" t="b">
        <v>1</v>
      </c>
      <c r="AW81" s="78" t="s">
        <v>2301</v>
      </c>
      <c r="AX81" s="83" t="s">
        <v>2380</v>
      </c>
      <c r="AY81" s="78" t="s">
        <v>65</v>
      </c>
      <c r="AZ81" s="78" t="str">
        <f>REPLACE(INDEX(GroupVertices[Group],MATCH(Vertices[[#This Row],[Vertex]],GroupVertices[Vertex],0)),1,1,"")</f>
        <v>5</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351</v>
      </c>
      <c r="B82" s="65"/>
      <c r="C82" s="65" t="s">
        <v>64</v>
      </c>
      <c r="D82" s="66">
        <v>163.42994327206716</v>
      </c>
      <c r="E82" s="68"/>
      <c r="F82" s="101" t="s">
        <v>2228</v>
      </c>
      <c r="G82" s="65"/>
      <c r="H82" s="69" t="s">
        <v>351</v>
      </c>
      <c r="I82" s="70"/>
      <c r="J82" s="70"/>
      <c r="K82" s="69" t="s">
        <v>2586</v>
      </c>
      <c r="L82" s="73">
        <v>8.121952534875446</v>
      </c>
      <c r="M82" s="74">
        <v>6818.0830078125</v>
      </c>
      <c r="N82" s="74">
        <v>2215.766845703125</v>
      </c>
      <c r="O82" s="75"/>
      <c r="P82" s="76"/>
      <c r="Q82" s="76"/>
      <c r="R82" s="87"/>
      <c r="S82" s="48">
        <v>6</v>
      </c>
      <c r="T82" s="48">
        <v>0</v>
      </c>
      <c r="U82" s="49">
        <v>22.140261</v>
      </c>
      <c r="V82" s="49">
        <v>0.001757</v>
      </c>
      <c r="W82" s="49">
        <v>0.006509</v>
      </c>
      <c r="X82" s="49">
        <v>0.938403</v>
      </c>
      <c r="Y82" s="49">
        <v>0.5333333333333333</v>
      </c>
      <c r="Z82" s="49">
        <v>0</v>
      </c>
      <c r="AA82" s="71">
        <v>82</v>
      </c>
      <c r="AB82" s="71"/>
      <c r="AC82" s="72"/>
      <c r="AD82" s="78" t="s">
        <v>1443</v>
      </c>
      <c r="AE82" s="78">
        <v>470</v>
      </c>
      <c r="AF82" s="78">
        <v>2068</v>
      </c>
      <c r="AG82" s="78">
        <v>3536</v>
      </c>
      <c r="AH82" s="78">
        <v>1488</v>
      </c>
      <c r="AI82" s="78"/>
      <c r="AJ82" s="78" t="s">
        <v>1635</v>
      </c>
      <c r="AK82" s="78" t="s">
        <v>1786</v>
      </c>
      <c r="AL82" s="83" t="s">
        <v>1898</v>
      </c>
      <c r="AM82" s="78"/>
      <c r="AN82" s="80">
        <v>39945.592314814814</v>
      </c>
      <c r="AO82" s="83" t="s">
        <v>2059</v>
      </c>
      <c r="AP82" s="78" t="b">
        <v>0</v>
      </c>
      <c r="AQ82" s="78" t="b">
        <v>0</v>
      </c>
      <c r="AR82" s="78" t="b">
        <v>1</v>
      </c>
      <c r="AS82" s="78" t="s">
        <v>1302</v>
      </c>
      <c r="AT82" s="78">
        <v>256</v>
      </c>
      <c r="AU82" s="83" t="s">
        <v>2162</v>
      </c>
      <c r="AV82" s="78" t="b">
        <v>0</v>
      </c>
      <c r="AW82" s="78" t="s">
        <v>2301</v>
      </c>
      <c r="AX82" s="83" t="s">
        <v>2381</v>
      </c>
      <c r="AY82" s="78" t="s">
        <v>65</v>
      </c>
      <c r="AZ82" s="78" t="str">
        <f>REPLACE(INDEX(GroupVertices[Group],MATCH(Vertices[[#This Row],[Vertex]],GroupVertices[Vertex],0)),1,1,"")</f>
        <v>5</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306</v>
      </c>
      <c r="B83" s="65"/>
      <c r="C83" s="65" t="s">
        <v>64</v>
      </c>
      <c r="D83" s="66">
        <v>162.83597747385357</v>
      </c>
      <c r="E83" s="68"/>
      <c r="F83" s="101" t="s">
        <v>828</v>
      </c>
      <c r="G83" s="65"/>
      <c r="H83" s="69" t="s">
        <v>306</v>
      </c>
      <c r="I83" s="70"/>
      <c r="J83" s="70"/>
      <c r="K83" s="69" t="s">
        <v>2587</v>
      </c>
      <c r="L83" s="73">
        <v>12.775507238311372</v>
      </c>
      <c r="M83" s="74">
        <v>6529.03369140625</v>
      </c>
      <c r="N83" s="74">
        <v>3859.8759765625</v>
      </c>
      <c r="O83" s="75"/>
      <c r="P83" s="76"/>
      <c r="Q83" s="76"/>
      <c r="R83" s="87"/>
      <c r="S83" s="48">
        <v>5</v>
      </c>
      <c r="T83" s="48">
        <v>11</v>
      </c>
      <c r="U83" s="49">
        <v>36.606928</v>
      </c>
      <c r="V83" s="49">
        <v>0.001783</v>
      </c>
      <c r="W83" s="49">
        <v>0.010059</v>
      </c>
      <c r="X83" s="49">
        <v>2.014844</v>
      </c>
      <c r="Y83" s="49">
        <v>0.29120879120879123</v>
      </c>
      <c r="Z83" s="49">
        <v>0.14285714285714285</v>
      </c>
      <c r="AA83" s="71">
        <v>83</v>
      </c>
      <c r="AB83" s="71"/>
      <c r="AC83" s="72"/>
      <c r="AD83" s="78" t="s">
        <v>1444</v>
      </c>
      <c r="AE83" s="78">
        <v>735</v>
      </c>
      <c r="AF83" s="78">
        <v>1209</v>
      </c>
      <c r="AG83" s="78">
        <v>2776</v>
      </c>
      <c r="AH83" s="78">
        <v>779</v>
      </c>
      <c r="AI83" s="78"/>
      <c r="AJ83" s="78" t="s">
        <v>1636</v>
      </c>
      <c r="AK83" s="78" t="s">
        <v>1787</v>
      </c>
      <c r="AL83" s="83" t="s">
        <v>1899</v>
      </c>
      <c r="AM83" s="78"/>
      <c r="AN83" s="80">
        <v>41170.01783564815</v>
      </c>
      <c r="AO83" s="83" t="s">
        <v>2060</v>
      </c>
      <c r="AP83" s="78" t="b">
        <v>0</v>
      </c>
      <c r="AQ83" s="78" t="b">
        <v>0</v>
      </c>
      <c r="AR83" s="78" t="b">
        <v>1</v>
      </c>
      <c r="AS83" s="78" t="s">
        <v>1302</v>
      </c>
      <c r="AT83" s="78">
        <v>169</v>
      </c>
      <c r="AU83" s="83" t="s">
        <v>2159</v>
      </c>
      <c r="AV83" s="78" t="b">
        <v>0</v>
      </c>
      <c r="AW83" s="78" t="s">
        <v>2301</v>
      </c>
      <c r="AX83" s="83" t="s">
        <v>2382</v>
      </c>
      <c r="AY83" s="78" t="s">
        <v>66</v>
      </c>
      <c r="AZ83" s="78" t="str">
        <f>REPLACE(INDEX(GroupVertices[Group],MATCH(Vertices[[#This Row],[Vertex]],GroupVertices[Vertex],0)),1,1,"")</f>
        <v>5</v>
      </c>
      <c r="BA83" s="48"/>
      <c r="BB83" s="48"/>
      <c r="BC83" s="48"/>
      <c r="BD83" s="48"/>
      <c r="BE83" s="48"/>
      <c r="BF83" s="48"/>
      <c r="BG83" s="121" t="s">
        <v>2922</v>
      </c>
      <c r="BH83" s="121" t="s">
        <v>2922</v>
      </c>
      <c r="BI83" s="121" t="s">
        <v>3228</v>
      </c>
      <c r="BJ83" s="121" t="s">
        <v>3228</v>
      </c>
      <c r="BK83" s="121">
        <v>0</v>
      </c>
      <c r="BL83" s="124">
        <v>0</v>
      </c>
      <c r="BM83" s="121">
        <v>0</v>
      </c>
      <c r="BN83" s="124">
        <v>0</v>
      </c>
      <c r="BO83" s="121">
        <v>0</v>
      </c>
      <c r="BP83" s="124">
        <v>0</v>
      </c>
      <c r="BQ83" s="121">
        <v>13</v>
      </c>
      <c r="BR83" s="124">
        <v>100</v>
      </c>
      <c r="BS83" s="121">
        <v>13</v>
      </c>
      <c r="BT83" s="2"/>
      <c r="BU83" s="3"/>
      <c r="BV83" s="3"/>
      <c r="BW83" s="3"/>
      <c r="BX83" s="3"/>
    </row>
    <row r="84" spans="1:76" ht="15">
      <c r="A84" s="64" t="s">
        <v>352</v>
      </c>
      <c r="B84" s="65"/>
      <c r="C84" s="65" t="s">
        <v>64</v>
      </c>
      <c r="D84" s="66">
        <v>163.95199702951916</v>
      </c>
      <c r="E84" s="68"/>
      <c r="F84" s="101" t="s">
        <v>2229</v>
      </c>
      <c r="G84" s="65"/>
      <c r="H84" s="69" t="s">
        <v>352</v>
      </c>
      <c r="I84" s="70"/>
      <c r="J84" s="70"/>
      <c r="K84" s="69" t="s">
        <v>2588</v>
      </c>
      <c r="L84" s="73">
        <v>8.121952534875446</v>
      </c>
      <c r="M84" s="74">
        <v>5879.0078125</v>
      </c>
      <c r="N84" s="74">
        <v>2752.341552734375</v>
      </c>
      <c r="O84" s="75"/>
      <c r="P84" s="76"/>
      <c r="Q84" s="76"/>
      <c r="R84" s="87"/>
      <c r="S84" s="48">
        <v>6</v>
      </c>
      <c r="T84" s="48">
        <v>0</v>
      </c>
      <c r="U84" s="49">
        <v>22.140261</v>
      </c>
      <c r="V84" s="49">
        <v>0.001757</v>
      </c>
      <c r="W84" s="49">
        <v>0.006509</v>
      </c>
      <c r="X84" s="49">
        <v>0.938403</v>
      </c>
      <c r="Y84" s="49">
        <v>0.5333333333333333</v>
      </c>
      <c r="Z84" s="49">
        <v>0</v>
      </c>
      <c r="AA84" s="71">
        <v>84</v>
      </c>
      <c r="AB84" s="71"/>
      <c r="AC84" s="72"/>
      <c r="AD84" s="78" t="s">
        <v>1445</v>
      </c>
      <c r="AE84" s="78">
        <v>1191</v>
      </c>
      <c r="AF84" s="78">
        <v>2823</v>
      </c>
      <c r="AG84" s="78">
        <v>7168</v>
      </c>
      <c r="AH84" s="78">
        <v>4645</v>
      </c>
      <c r="AI84" s="78"/>
      <c r="AJ84" s="78" t="s">
        <v>1637</v>
      </c>
      <c r="AK84" s="78" t="s">
        <v>1788</v>
      </c>
      <c r="AL84" s="83" t="s">
        <v>1900</v>
      </c>
      <c r="AM84" s="78"/>
      <c r="AN84" s="80">
        <v>39985.032164351855</v>
      </c>
      <c r="AO84" s="83" t="s">
        <v>2061</v>
      </c>
      <c r="AP84" s="78" t="b">
        <v>0</v>
      </c>
      <c r="AQ84" s="78" t="b">
        <v>0</v>
      </c>
      <c r="AR84" s="78" t="b">
        <v>1</v>
      </c>
      <c r="AS84" s="78" t="s">
        <v>1302</v>
      </c>
      <c r="AT84" s="78">
        <v>226</v>
      </c>
      <c r="AU84" s="83" t="s">
        <v>2159</v>
      </c>
      <c r="AV84" s="78" t="b">
        <v>1</v>
      </c>
      <c r="AW84" s="78" t="s">
        <v>2301</v>
      </c>
      <c r="AX84" s="83" t="s">
        <v>2383</v>
      </c>
      <c r="AY84" s="78" t="s">
        <v>65</v>
      </c>
      <c r="AZ84" s="78" t="str">
        <f>REPLACE(INDEX(GroupVertices[Group],MATCH(Vertices[[#This Row],[Vertex]],GroupVertices[Vertex],0)),1,1,"")</f>
        <v>5</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307</v>
      </c>
      <c r="B85" s="65"/>
      <c r="C85" s="65" t="s">
        <v>64</v>
      </c>
      <c r="D85" s="66">
        <v>165.8092637745735</v>
      </c>
      <c r="E85" s="68"/>
      <c r="F85" s="101" t="s">
        <v>829</v>
      </c>
      <c r="G85" s="65"/>
      <c r="H85" s="69" t="s">
        <v>307</v>
      </c>
      <c r="I85" s="70"/>
      <c r="J85" s="70"/>
      <c r="K85" s="69" t="s">
        <v>2589</v>
      </c>
      <c r="L85" s="73">
        <v>12.775507238311372</v>
      </c>
      <c r="M85" s="74">
        <v>6362.04052734375</v>
      </c>
      <c r="N85" s="74">
        <v>3856.673583984375</v>
      </c>
      <c r="O85" s="75"/>
      <c r="P85" s="76"/>
      <c r="Q85" s="76"/>
      <c r="R85" s="87"/>
      <c r="S85" s="48">
        <v>5</v>
      </c>
      <c r="T85" s="48">
        <v>11</v>
      </c>
      <c r="U85" s="49">
        <v>36.606928</v>
      </c>
      <c r="V85" s="49">
        <v>0.001783</v>
      </c>
      <c r="W85" s="49">
        <v>0.010059</v>
      </c>
      <c r="X85" s="49">
        <v>2.014844</v>
      </c>
      <c r="Y85" s="49">
        <v>0.29120879120879123</v>
      </c>
      <c r="Z85" s="49">
        <v>0.14285714285714285</v>
      </c>
      <c r="AA85" s="71">
        <v>85</v>
      </c>
      <c r="AB85" s="71"/>
      <c r="AC85" s="72"/>
      <c r="AD85" s="78" t="s">
        <v>1446</v>
      </c>
      <c r="AE85" s="78">
        <v>3418</v>
      </c>
      <c r="AF85" s="78">
        <v>5509</v>
      </c>
      <c r="AG85" s="78">
        <v>12368</v>
      </c>
      <c r="AH85" s="78">
        <v>3386</v>
      </c>
      <c r="AI85" s="78"/>
      <c r="AJ85" s="78" t="s">
        <v>1638</v>
      </c>
      <c r="AK85" s="78"/>
      <c r="AL85" s="83" t="s">
        <v>1901</v>
      </c>
      <c r="AM85" s="78"/>
      <c r="AN85" s="80">
        <v>39974.67623842593</v>
      </c>
      <c r="AO85" s="83" t="s">
        <v>2062</v>
      </c>
      <c r="AP85" s="78" t="b">
        <v>0</v>
      </c>
      <c r="AQ85" s="78" t="b">
        <v>0</v>
      </c>
      <c r="AR85" s="78" t="b">
        <v>1</v>
      </c>
      <c r="AS85" s="78" t="s">
        <v>1302</v>
      </c>
      <c r="AT85" s="78">
        <v>391</v>
      </c>
      <c r="AU85" s="83" t="s">
        <v>2159</v>
      </c>
      <c r="AV85" s="78" t="b">
        <v>0</v>
      </c>
      <c r="AW85" s="78" t="s">
        <v>2301</v>
      </c>
      <c r="AX85" s="83" t="s">
        <v>2384</v>
      </c>
      <c r="AY85" s="78" t="s">
        <v>66</v>
      </c>
      <c r="AZ85" s="78" t="str">
        <f>REPLACE(INDEX(GroupVertices[Group],MATCH(Vertices[[#This Row],[Vertex]],GroupVertices[Vertex],0)),1,1,"")</f>
        <v>5</v>
      </c>
      <c r="BA85" s="48"/>
      <c r="BB85" s="48"/>
      <c r="BC85" s="48"/>
      <c r="BD85" s="48"/>
      <c r="BE85" s="48"/>
      <c r="BF85" s="48"/>
      <c r="BG85" s="121" t="s">
        <v>2922</v>
      </c>
      <c r="BH85" s="121" t="s">
        <v>2922</v>
      </c>
      <c r="BI85" s="121" t="s">
        <v>3228</v>
      </c>
      <c r="BJ85" s="121" t="s">
        <v>3228</v>
      </c>
      <c r="BK85" s="121">
        <v>0</v>
      </c>
      <c r="BL85" s="124">
        <v>0</v>
      </c>
      <c r="BM85" s="121">
        <v>0</v>
      </c>
      <c r="BN85" s="124">
        <v>0</v>
      </c>
      <c r="BO85" s="121">
        <v>0</v>
      </c>
      <c r="BP85" s="124">
        <v>0</v>
      </c>
      <c r="BQ85" s="121">
        <v>13</v>
      </c>
      <c r="BR85" s="124">
        <v>100</v>
      </c>
      <c r="BS85" s="121">
        <v>13</v>
      </c>
      <c r="BT85" s="2"/>
      <c r="BU85" s="3"/>
      <c r="BV85" s="3"/>
      <c r="BW85" s="3"/>
      <c r="BX85" s="3"/>
    </row>
    <row r="86" spans="1:76" ht="15">
      <c r="A86" s="64" t="s">
        <v>353</v>
      </c>
      <c r="B86" s="65"/>
      <c r="C86" s="65" t="s">
        <v>64</v>
      </c>
      <c r="D86" s="66">
        <v>162.41695154403118</v>
      </c>
      <c r="E86" s="68"/>
      <c r="F86" s="101" t="s">
        <v>2230</v>
      </c>
      <c r="G86" s="65"/>
      <c r="H86" s="69" t="s">
        <v>353</v>
      </c>
      <c r="I86" s="70"/>
      <c r="J86" s="70"/>
      <c r="K86" s="69" t="s">
        <v>2590</v>
      </c>
      <c r="L86" s="73">
        <v>8.121952534875446</v>
      </c>
      <c r="M86" s="74">
        <v>7036.998046875</v>
      </c>
      <c r="N86" s="74">
        <v>2904.3935546875</v>
      </c>
      <c r="O86" s="75"/>
      <c r="P86" s="76"/>
      <c r="Q86" s="76"/>
      <c r="R86" s="87"/>
      <c r="S86" s="48">
        <v>6</v>
      </c>
      <c r="T86" s="48">
        <v>0</v>
      </c>
      <c r="U86" s="49">
        <v>22.140261</v>
      </c>
      <c r="V86" s="49">
        <v>0.001757</v>
      </c>
      <c r="W86" s="49">
        <v>0.006509</v>
      </c>
      <c r="X86" s="49">
        <v>0.938403</v>
      </c>
      <c r="Y86" s="49">
        <v>0.5333333333333333</v>
      </c>
      <c r="Z86" s="49">
        <v>0</v>
      </c>
      <c r="AA86" s="71">
        <v>86</v>
      </c>
      <c r="AB86" s="71"/>
      <c r="AC86" s="72"/>
      <c r="AD86" s="78" t="s">
        <v>1447</v>
      </c>
      <c r="AE86" s="78">
        <v>31</v>
      </c>
      <c r="AF86" s="78">
        <v>603</v>
      </c>
      <c r="AG86" s="78">
        <v>88</v>
      </c>
      <c r="AH86" s="78">
        <v>0</v>
      </c>
      <c r="AI86" s="78"/>
      <c r="AJ86" s="78" t="s">
        <v>1639</v>
      </c>
      <c r="AK86" s="78" t="s">
        <v>1789</v>
      </c>
      <c r="AL86" s="78"/>
      <c r="AM86" s="78"/>
      <c r="AN86" s="80">
        <v>39480.10244212963</v>
      </c>
      <c r="AO86" s="78"/>
      <c r="AP86" s="78" t="b">
        <v>1</v>
      </c>
      <c r="AQ86" s="78" t="b">
        <v>0</v>
      </c>
      <c r="AR86" s="78" t="b">
        <v>0</v>
      </c>
      <c r="AS86" s="78" t="s">
        <v>1302</v>
      </c>
      <c r="AT86" s="78">
        <v>50</v>
      </c>
      <c r="AU86" s="83" t="s">
        <v>2159</v>
      </c>
      <c r="AV86" s="78" t="b">
        <v>0</v>
      </c>
      <c r="AW86" s="78" t="s">
        <v>2301</v>
      </c>
      <c r="AX86" s="83" t="s">
        <v>2385</v>
      </c>
      <c r="AY86" s="78" t="s">
        <v>65</v>
      </c>
      <c r="AZ86" s="78" t="str">
        <f>REPLACE(INDEX(GroupVertices[Group],MATCH(Vertices[[#This Row],[Vertex]],GroupVertices[Vertex],0)),1,1,"")</f>
        <v>5</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246</v>
      </c>
      <c r="B87" s="65"/>
      <c r="C87" s="65" t="s">
        <v>64</v>
      </c>
      <c r="D87" s="66">
        <v>162.006914619304</v>
      </c>
      <c r="E87" s="68"/>
      <c r="F87" s="101" t="s">
        <v>778</v>
      </c>
      <c r="G87" s="65"/>
      <c r="H87" s="69" t="s">
        <v>246</v>
      </c>
      <c r="I87" s="70"/>
      <c r="J87" s="70"/>
      <c r="K87" s="69" t="s">
        <v>2591</v>
      </c>
      <c r="L87" s="73">
        <v>1.2144496277874868</v>
      </c>
      <c r="M87" s="74">
        <v>194.9122772216797</v>
      </c>
      <c r="N87" s="74">
        <v>3513.880615234375</v>
      </c>
      <c r="O87" s="75"/>
      <c r="P87" s="76"/>
      <c r="Q87" s="76"/>
      <c r="R87" s="87"/>
      <c r="S87" s="48">
        <v>0</v>
      </c>
      <c r="T87" s="48">
        <v>3</v>
      </c>
      <c r="U87" s="49">
        <v>0.666667</v>
      </c>
      <c r="V87" s="49">
        <v>0.002062</v>
      </c>
      <c r="W87" s="49">
        <v>0.005845</v>
      </c>
      <c r="X87" s="49">
        <v>0.752444</v>
      </c>
      <c r="Y87" s="49">
        <v>0.3333333333333333</v>
      </c>
      <c r="Z87" s="49">
        <v>0</v>
      </c>
      <c r="AA87" s="71">
        <v>87</v>
      </c>
      <c r="AB87" s="71"/>
      <c r="AC87" s="72"/>
      <c r="AD87" s="78" t="s">
        <v>1448</v>
      </c>
      <c r="AE87" s="78">
        <v>171</v>
      </c>
      <c r="AF87" s="78">
        <v>10</v>
      </c>
      <c r="AG87" s="78">
        <v>114</v>
      </c>
      <c r="AH87" s="78">
        <v>82</v>
      </c>
      <c r="AI87" s="78"/>
      <c r="AJ87" s="78" t="s">
        <v>1640</v>
      </c>
      <c r="AK87" s="78"/>
      <c r="AL87" s="78"/>
      <c r="AM87" s="78"/>
      <c r="AN87" s="80">
        <v>43536.051712962966</v>
      </c>
      <c r="AO87" s="83" t="s">
        <v>2063</v>
      </c>
      <c r="AP87" s="78" t="b">
        <v>1</v>
      </c>
      <c r="AQ87" s="78" t="b">
        <v>0</v>
      </c>
      <c r="AR87" s="78" t="b">
        <v>0</v>
      </c>
      <c r="AS87" s="78" t="s">
        <v>2156</v>
      </c>
      <c r="AT87" s="78">
        <v>0</v>
      </c>
      <c r="AU87" s="78"/>
      <c r="AV87" s="78" t="b">
        <v>0</v>
      </c>
      <c r="AW87" s="78" t="s">
        <v>2301</v>
      </c>
      <c r="AX87" s="83" t="s">
        <v>2386</v>
      </c>
      <c r="AY87" s="78" t="s">
        <v>66</v>
      </c>
      <c r="AZ87" s="78" t="str">
        <f>REPLACE(INDEX(GroupVertices[Group],MATCH(Vertices[[#This Row],[Vertex]],GroupVertices[Vertex],0)),1,1,"")</f>
        <v>1</v>
      </c>
      <c r="BA87" s="48"/>
      <c r="BB87" s="48"/>
      <c r="BC87" s="48"/>
      <c r="BD87" s="48"/>
      <c r="BE87" s="48"/>
      <c r="BF87" s="48"/>
      <c r="BG87" s="121" t="s">
        <v>3138</v>
      </c>
      <c r="BH87" s="121" t="s">
        <v>3138</v>
      </c>
      <c r="BI87" s="121" t="s">
        <v>3229</v>
      </c>
      <c r="BJ87" s="121" t="s">
        <v>3229</v>
      </c>
      <c r="BK87" s="121">
        <v>3</v>
      </c>
      <c r="BL87" s="124">
        <v>7.5</v>
      </c>
      <c r="BM87" s="121">
        <v>1</v>
      </c>
      <c r="BN87" s="124">
        <v>2.5</v>
      </c>
      <c r="BO87" s="121">
        <v>0</v>
      </c>
      <c r="BP87" s="124">
        <v>0</v>
      </c>
      <c r="BQ87" s="121">
        <v>36</v>
      </c>
      <c r="BR87" s="124">
        <v>90</v>
      </c>
      <c r="BS87" s="121">
        <v>40</v>
      </c>
      <c r="BT87" s="2"/>
      <c r="BU87" s="3"/>
      <c r="BV87" s="3"/>
      <c r="BW87" s="3"/>
      <c r="BX87" s="3"/>
    </row>
    <row r="88" spans="1:76" ht="15">
      <c r="A88" s="64" t="s">
        <v>354</v>
      </c>
      <c r="B88" s="65"/>
      <c r="C88" s="65" t="s">
        <v>64</v>
      </c>
      <c r="D88" s="66">
        <v>163.44100666295355</v>
      </c>
      <c r="E88" s="68"/>
      <c r="F88" s="101" t="s">
        <v>2231</v>
      </c>
      <c r="G88" s="65"/>
      <c r="H88" s="69" t="s">
        <v>354</v>
      </c>
      <c r="I88" s="70"/>
      <c r="J88" s="70"/>
      <c r="K88" s="69" t="s">
        <v>2592</v>
      </c>
      <c r="L88" s="73">
        <v>1.2144496277874868</v>
      </c>
      <c r="M88" s="74">
        <v>497.6896667480469</v>
      </c>
      <c r="N88" s="74">
        <v>3343.568603515625</v>
      </c>
      <c r="O88" s="75"/>
      <c r="P88" s="76"/>
      <c r="Q88" s="76"/>
      <c r="R88" s="87"/>
      <c r="S88" s="48">
        <v>3</v>
      </c>
      <c r="T88" s="48">
        <v>0</v>
      </c>
      <c r="U88" s="49">
        <v>0.666667</v>
      </c>
      <c r="V88" s="49">
        <v>0.002062</v>
      </c>
      <c r="W88" s="49">
        <v>0.006701</v>
      </c>
      <c r="X88" s="49">
        <v>0.732238</v>
      </c>
      <c r="Y88" s="49">
        <v>0.5</v>
      </c>
      <c r="Z88" s="49">
        <v>0</v>
      </c>
      <c r="AA88" s="71">
        <v>88</v>
      </c>
      <c r="AB88" s="71"/>
      <c r="AC88" s="72"/>
      <c r="AD88" s="78" t="s">
        <v>1449</v>
      </c>
      <c r="AE88" s="78">
        <v>1301</v>
      </c>
      <c r="AF88" s="78">
        <v>2084</v>
      </c>
      <c r="AG88" s="78">
        <v>7655</v>
      </c>
      <c r="AH88" s="78">
        <v>2219</v>
      </c>
      <c r="AI88" s="78"/>
      <c r="AJ88" s="78" t="s">
        <v>1641</v>
      </c>
      <c r="AK88" s="78" t="s">
        <v>1773</v>
      </c>
      <c r="AL88" s="83" t="s">
        <v>1902</v>
      </c>
      <c r="AM88" s="78"/>
      <c r="AN88" s="80">
        <v>42549.63023148148</v>
      </c>
      <c r="AO88" s="83" t="s">
        <v>2064</v>
      </c>
      <c r="AP88" s="78" t="b">
        <v>1</v>
      </c>
      <c r="AQ88" s="78" t="b">
        <v>0</v>
      </c>
      <c r="AR88" s="78" t="b">
        <v>1</v>
      </c>
      <c r="AS88" s="78" t="s">
        <v>1302</v>
      </c>
      <c r="AT88" s="78">
        <v>85</v>
      </c>
      <c r="AU88" s="78"/>
      <c r="AV88" s="78" t="b">
        <v>0</v>
      </c>
      <c r="AW88" s="78" t="s">
        <v>2301</v>
      </c>
      <c r="AX88" s="83" t="s">
        <v>2387</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355</v>
      </c>
      <c r="B89" s="65"/>
      <c r="C89" s="65" t="s">
        <v>64</v>
      </c>
      <c r="D89" s="66">
        <v>162.0566998782928</v>
      </c>
      <c r="E89" s="68"/>
      <c r="F89" s="101" t="s">
        <v>2232</v>
      </c>
      <c r="G89" s="65"/>
      <c r="H89" s="69" t="s">
        <v>355</v>
      </c>
      <c r="I89" s="70"/>
      <c r="J89" s="70"/>
      <c r="K89" s="69" t="s">
        <v>2593</v>
      </c>
      <c r="L89" s="73">
        <v>5.235378138338608</v>
      </c>
      <c r="M89" s="74">
        <v>233.20188903808594</v>
      </c>
      <c r="N89" s="74">
        <v>2911.6005859375</v>
      </c>
      <c r="O89" s="75"/>
      <c r="P89" s="76"/>
      <c r="Q89" s="76"/>
      <c r="R89" s="87"/>
      <c r="S89" s="48">
        <v>4</v>
      </c>
      <c r="T89" s="48">
        <v>0</v>
      </c>
      <c r="U89" s="49">
        <v>13.166667</v>
      </c>
      <c r="V89" s="49">
        <v>0.002137</v>
      </c>
      <c r="W89" s="49">
        <v>0.009578</v>
      </c>
      <c r="X89" s="49">
        <v>0.887193</v>
      </c>
      <c r="Y89" s="49">
        <v>0.5833333333333334</v>
      </c>
      <c r="Z89" s="49">
        <v>0</v>
      </c>
      <c r="AA89" s="71">
        <v>89</v>
      </c>
      <c r="AB89" s="71"/>
      <c r="AC89" s="72"/>
      <c r="AD89" s="78" t="s">
        <v>1450</v>
      </c>
      <c r="AE89" s="78">
        <v>15</v>
      </c>
      <c r="AF89" s="78">
        <v>82</v>
      </c>
      <c r="AG89" s="78">
        <v>234</v>
      </c>
      <c r="AH89" s="78">
        <v>59</v>
      </c>
      <c r="AI89" s="78"/>
      <c r="AJ89" s="78"/>
      <c r="AK89" s="78"/>
      <c r="AL89" s="78"/>
      <c r="AM89" s="78"/>
      <c r="AN89" s="80">
        <v>41248.10010416667</v>
      </c>
      <c r="AO89" s="78"/>
      <c r="AP89" s="78" t="b">
        <v>1</v>
      </c>
      <c r="AQ89" s="78" t="b">
        <v>0</v>
      </c>
      <c r="AR89" s="78" t="b">
        <v>0</v>
      </c>
      <c r="AS89" s="78" t="s">
        <v>1302</v>
      </c>
      <c r="AT89" s="78">
        <v>6</v>
      </c>
      <c r="AU89" s="83" t="s">
        <v>2159</v>
      </c>
      <c r="AV89" s="78" t="b">
        <v>0</v>
      </c>
      <c r="AW89" s="78" t="s">
        <v>2301</v>
      </c>
      <c r="AX89" s="83" t="s">
        <v>2388</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247</v>
      </c>
      <c r="B90" s="65"/>
      <c r="C90" s="65" t="s">
        <v>64</v>
      </c>
      <c r="D90" s="66">
        <v>162.15557893433999</v>
      </c>
      <c r="E90" s="68"/>
      <c r="F90" s="101" t="s">
        <v>779</v>
      </c>
      <c r="G90" s="65"/>
      <c r="H90" s="69" t="s">
        <v>247</v>
      </c>
      <c r="I90" s="70"/>
      <c r="J90" s="70"/>
      <c r="K90" s="69" t="s">
        <v>2594</v>
      </c>
      <c r="L90" s="73">
        <v>5.6535547034359235</v>
      </c>
      <c r="M90" s="74">
        <v>6580.630859375</v>
      </c>
      <c r="N90" s="74">
        <v>3331.615478515625</v>
      </c>
      <c r="O90" s="75"/>
      <c r="P90" s="76"/>
      <c r="Q90" s="76"/>
      <c r="R90" s="87"/>
      <c r="S90" s="48">
        <v>0</v>
      </c>
      <c r="T90" s="48">
        <v>12</v>
      </c>
      <c r="U90" s="49">
        <v>14.466667</v>
      </c>
      <c r="V90" s="49">
        <v>0.00158</v>
      </c>
      <c r="W90" s="49">
        <v>0.006901</v>
      </c>
      <c r="X90" s="49">
        <v>1.736251</v>
      </c>
      <c r="Y90" s="49">
        <v>0.24242424242424243</v>
      </c>
      <c r="Z90" s="49">
        <v>0</v>
      </c>
      <c r="AA90" s="71">
        <v>90</v>
      </c>
      <c r="AB90" s="71"/>
      <c r="AC90" s="72"/>
      <c r="AD90" s="78" t="s">
        <v>1451</v>
      </c>
      <c r="AE90" s="78">
        <v>325</v>
      </c>
      <c r="AF90" s="78">
        <v>225</v>
      </c>
      <c r="AG90" s="78">
        <v>4725</v>
      </c>
      <c r="AH90" s="78">
        <v>320</v>
      </c>
      <c r="AI90" s="78"/>
      <c r="AJ90" s="78" t="s">
        <v>1642</v>
      </c>
      <c r="AK90" s="78" t="s">
        <v>1790</v>
      </c>
      <c r="AL90" s="83" t="s">
        <v>1903</v>
      </c>
      <c r="AM90" s="78"/>
      <c r="AN90" s="80">
        <v>41812.76724537037</v>
      </c>
      <c r="AO90" s="83" t="s">
        <v>2065</v>
      </c>
      <c r="AP90" s="78" t="b">
        <v>0</v>
      </c>
      <c r="AQ90" s="78" t="b">
        <v>0</v>
      </c>
      <c r="AR90" s="78" t="b">
        <v>0</v>
      </c>
      <c r="AS90" s="78" t="s">
        <v>1302</v>
      </c>
      <c r="AT90" s="78">
        <v>120</v>
      </c>
      <c r="AU90" s="83" t="s">
        <v>2159</v>
      </c>
      <c r="AV90" s="78" t="b">
        <v>0</v>
      </c>
      <c r="AW90" s="78" t="s">
        <v>2301</v>
      </c>
      <c r="AX90" s="83" t="s">
        <v>2389</v>
      </c>
      <c r="AY90" s="78" t="s">
        <v>66</v>
      </c>
      <c r="AZ90" s="78" t="str">
        <f>REPLACE(INDEX(GroupVertices[Group],MATCH(Vertices[[#This Row],[Vertex]],GroupVertices[Vertex],0)),1,1,"")</f>
        <v>5</v>
      </c>
      <c r="BA90" s="48"/>
      <c r="BB90" s="48"/>
      <c r="BC90" s="48"/>
      <c r="BD90" s="48"/>
      <c r="BE90" s="48"/>
      <c r="BF90" s="48"/>
      <c r="BG90" s="121" t="s">
        <v>2922</v>
      </c>
      <c r="BH90" s="121" t="s">
        <v>2922</v>
      </c>
      <c r="BI90" s="121" t="s">
        <v>3228</v>
      </c>
      <c r="BJ90" s="121" t="s">
        <v>3228</v>
      </c>
      <c r="BK90" s="121">
        <v>0</v>
      </c>
      <c r="BL90" s="124">
        <v>0</v>
      </c>
      <c r="BM90" s="121">
        <v>0</v>
      </c>
      <c r="BN90" s="124">
        <v>0</v>
      </c>
      <c r="BO90" s="121">
        <v>0</v>
      </c>
      <c r="BP90" s="124">
        <v>0</v>
      </c>
      <c r="BQ90" s="121">
        <v>13</v>
      </c>
      <c r="BR90" s="124">
        <v>100</v>
      </c>
      <c r="BS90" s="121">
        <v>13</v>
      </c>
      <c r="BT90" s="2"/>
      <c r="BU90" s="3"/>
      <c r="BV90" s="3"/>
      <c r="BW90" s="3"/>
      <c r="BX90" s="3"/>
    </row>
    <row r="91" spans="1:76" ht="15">
      <c r="A91" s="64" t="s">
        <v>248</v>
      </c>
      <c r="B91" s="65"/>
      <c r="C91" s="65" t="s">
        <v>64</v>
      </c>
      <c r="D91" s="66">
        <v>162.5752963260928</v>
      </c>
      <c r="E91" s="68"/>
      <c r="F91" s="101" t="s">
        <v>780</v>
      </c>
      <c r="G91" s="65"/>
      <c r="H91" s="69" t="s">
        <v>248</v>
      </c>
      <c r="I91" s="70"/>
      <c r="J91" s="70"/>
      <c r="K91" s="69" t="s">
        <v>2595</v>
      </c>
      <c r="L91" s="73">
        <v>2172.3013956976056</v>
      </c>
      <c r="M91" s="74">
        <v>6811.5927734375</v>
      </c>
      <c r="N91" s="74">
        <v>7774.54833984375</v>
      </c>
      <c r="O91" s="75"/>
      <c r="P91" s="76"/>
      <c r="Q91" s="76"/>
      <c r="R91" s="87"/>
      <c r="S91" s="48">
        <v>0</v>
      </c>
      <c r="T91" s="48">
        <v>19</v>
      </c>
      <c r="U91" s="49">
        <v>6750</v>
      </c>
      <c r="V91" s="49">
        <v>0.002217</v>
      </c>
      <c r="W91" s="49">
        <v>0.005145</v>
      </c>
      <c r="X91" s="49">
        <v>8.403244</v>
      </c>
      <c r="Y91" s="49">
        <v>0</v>
      </c>
      <c r="Z91" s="49">
        <v>0</v>
      </c>
      <c r="AA91" s="71">
        <v>91</v>
      </c>
      <c r="AB91" s="71"/>
      <c r="AC91" s="72"/>
      <c r="AD91" s="78" t="s">
        <v>1452</v>
      </c>
      <c r="AE91" s="78">
        <v>5001</v>
      </c>
      <c r="AF91" s="78">
        <v>832</v>
      </c>
      <c r="AG91" s="78">
        <v>28616</v>
      </c>
      <c r="AH91" s="78">
        <v>26793</v>
      </c>
      <c r="AI91" s="78"/>
      <c r="AJ91" s="78" t="s">
        <v>1643</v>
      </c>
      <c r="AK91" s="78" t="s">
        <v>1791</v>
      </c>
      <c r="AL91" s="78"/>
      <c r="AM91" s="78"/>
      <c r="AN91" s="80">
        <v>43031.09840277778</v>
      </c>
      <c r="AO91" s="83" t="s">
        <v>2066</v>
      </c>
      <c r="AP91" s="78" t="b">
        <v>1</v>
      </c>
      <c r="AQ91" s="78" t="b">
        <v>0</v>
      </c>
      <c r="AR91" s="78" t="b">
        <v>1</v>
      </c>
      <c r="AS91" s="78" t="s">
        <v>1302</v>
      </c>
      <c r="AT91" s="78">
        <v>2</v>
      </c>
      <c r="AU91" s="78"/>
      <c r="AV91" s="78" t="b">
        <v>0</v>
      </c>
      <c r="AW91" s="78" t="s">
        <v>2301</v>
      </c>
      <c r="AX91" s="83" t="s">
        <v>2390</v>
      </c>
      <c r="AY91" s="78" t="s">
        <v>66</v>
      </c>
      <c r="AZ91" s="78" t="str">
        <f>REPLACE(INDEX(GroupVertices[Group],MATCH(Vertices[[#This Row],[Vertex]],GroupVertices[Vertex],0)),1,1,"")</f>
        <v>4</v>
      </c>
      <c r="BA91" s="48"/>
      <c r="BB91" s="48"/>
      <c r="BC91" s="48"/>
      <c r="BD91" s="48"/>
      <c r="BE91" s="48"/>
      <c r="BF91" s="48"/>
      <c r="BG91" s="121" t="s">
        <v>3139</v>
      </c>
      <c r="BH91" s="121" t="s">
        <v>3139</v>
      </c>
      <c r="BI91" s="121" t="s">
        <v>3230</v>
      </c>
      <c r="BJ91" s="121" t="s">
        <v>3230</v>
      </c>
      <c r="BK91" s="121">
        <v>1</v>
      </c>
      <c r="BL91" s="124">
        <v>3.4482758620689653</v>
      </c>
      <c r="BM91" s="121">
        <v>1</v>
      </c>
      <c r="BN91" s="124">
        <v>3.4482758620689653</v>
      </c>
      <c r="BO91" s="121">
        <v>0</v>
      </c>
      <c r="BP91" s="124">
        <v>0</v>
      </c>
      <c r="BQ91" s="121">
        <v>27</v>
      </c>
      <c r="BR91" s="124">
        <v>93.10344827586206</v>
      </c>
      <c r="BS91" s="121">
        <v>29</v>
      </c>
      <c r="BT91" s="2"/>
      <c r="BU91" s="3"/>
      <c r="BV91" s="3"/>
      <c r="BW91" s="3"/>
      <c r="BX91" s="3"/>
    </row>
    <row r="92" spans="1:76" ht="15">
      <c r="A92" s="64" t="s">
        <v>356</v>
      </c>
      <c r="B92" s="65"/>
      <c r="C92" s="65" t="s">
        <v>64</v>
      </c>
      <c r="D92" s="66">
        <v>163.53504548548796</v>
      </c>
      <c r="E92" s="68"/>
      <c r="F92" s="101" t="s">
        <v>2233</v>
      </c>
      <c r="G92" s="65"/>
      <c r="H92" s="69" t="s">
        <v>356</v>
      </c>
      <c r="I92" s="70"/>
      <c r="J92" s="70"/>
      <c r="K92" s="69" t="s">
        <v>2596</v>
      </c>
      <c r="L92" s="73">
        <v>1</v>
      </c>
      <c r="M92" s="74">
        <v>7359.2861328125</v>
      </c>
      <c r="N92" s="74">
        <v>9359.7294921875</v>
      </c>
      <c r="O92" s="75"/>
      <c r="P92" s="76"/>
      <c r="Q92" s="76"/>
      <c r="R92" s="87"/>
      <c r="S92" s="48">
        <v>1</v>
      </c>
      <c r="T92" s="48">
        <v>0</v>
      </c>
      <c r="U92" s="49">
        <v>0</v>
      </c>
      <c r="V92" s="49">
        <v>0.001546</v>
      </c>
      <c r="W92" s="49">
        <v>0.000385</v>
      </c>
      <c r="X92" s="49">
        <v>0.525934</v>
      </c>
      <c r="Y92" s="49">
        <v>0</v>
      </c>
      <c r="Z92" s="49">
        <v>0</v>
      </c>
      <c r="AA92" s="71">
        <v>92</v>
      </c>
      <c r="AB92" s="71"/>
      <c r="AC92" s="72"/>
      <c r="AD92" s="78" t="s">
        <v>1453</v>
      </c>
      <c r="AE92" s="78">
        <v>1850</v>
      </c>
      <c r="AF92" s="78">
        <v>2220</v>
      </c>
      <c r="AG92" s="78">
        <v>602</v>
      </c>
      <c r="AH92" s="78">
        <v>0</v>
      </c>
      <c r="AI92" s="78">
        <v>-21600</v>
      </c>
      <c r="AJ92" s="78" t="s">
        <v>1644</v>
      </c>
      <c r="AK92" s="78" t="s">
        <v>1792</v>
      </c>
      <c r="AL92" s="83" t="s">
        <v>1904</v>
      </c>
      <c r="AM92" s="78" t="s">
        <v>1995</v>
      </c>
      <c r="AN92" s="80">
        <v>40225.938993055555</v>
      </c>
      <c r="AO92" s="78"/>
      <c r="AP92" s="78" t="b">
        <v>0</v>
      </c>
      <c r="AQ92" s="78" t="b">
        <v>0</v>
      </c>
      <c r="AR92" s="78" t="b">
        <v>0</v>
      </c>
      <c r="AS92" s="78" t="s">
        <v>1302</v>
      </c>
      <c r="AT92" s="78">
        <v>28</v>
      </c>
      <c r="AU92" s="83" t="s">
        <v>2173</v>
      </c>
      <c r="AV92" s="78" t="b">
        <v>0</v>
      </c>
      <c r="AW92" s="78" t="s">
        <v>2301</v>
      </c>
      <c r="AX92" s="83" t="s">
        <v>2391</v>
      </c>
      <c r="AY92" s="78" t="s">
        <v>65</v>
      </c>
      <c r="AZ92" s="78" t="str">
        <f>REPLACE(INDEX(GroupVertices[Group],MATCH(Vertices[[#This Row],[Vertex]],GroupVertices[Vertex],0)),1,1,"")</f>
        <v>4</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357</v>
      </c>
      <c r="B93" s="65"/>
      <c r="C93" s="65" t="s">
        <v>64</v>
      </c>
      <c r="D93" s="66">
        <v>162.5524780823896</v>
      </c>
      <c r="E93" s="68"/>
      <c r="F93" s="101" t="s">
        <v>2234</v>
      </c>
      <c r="G93" s="65"/>
      <c r="H93" s="69" t="s">
        <v>357</v>
      </c>
      <c r="I93" s="70"/>
      <c r="J93" s="70"/>
      <c r="K93" s="69" t="s">
        <v>2597</v>
      </c>
      <c r="L93" s="73">
        <v>1</v>
      </c>
      <c r="M93" s="74">
        <v>6510.39501953125</v>
      </c>
      <c r="N93" s="74">
        <v>9467.662109375</v>
      </c>
      <c r="O93" s="75"/>
      <c r="P93" s="76"/>
      <c r="Q93" s="76"/>
      <c r="R93" s="87"/>
      <c r="S93" s="48">
        <v>1</v>
      </c>
      <c r="T93" s="48">
        <v>0</v>
      </c>
      <c r="U93" s="49">
        <v>0</v>
      </c>
      <c r="V93" s="49">
        <v>0.001546</v>
      </c>
      <c r="W93" s="49">
        <v>0.000385</v>
      </c>
      <c r="X93" s="49">
        <v>0.525934</v>
      </c>
      <c r="Y93" s="49">
        <v>0</v>
      </c>
      <c r="Z93" s="49">
        <v>0</v>
      </c>
      <c r="AA93" s="71">
        <v>93</v>
      </c>
      <c r="AB93" s="71"/>
      <c r="AC93" s="72"/>
      <c r="AD93" s="78" t="s">
        <v>1454</v>
      </c>
      <c r="AE93" s="78">
        <v>716</v>
      </c>
      <c r="AF93" s="78">
        <v>799</v>
      </c>
      <c r="AG93" s="78">
        <v>2808</v>
      </c>
      <c r="AH93" s="78">
        <v>427</v>
      </c>
      <c r="AI93" s="78">
        <v>-16200</v>
      </c>
      <c r="AJ93" s="78" t="s">
        <v>1645</v>
      </c>
      <c r="AK93" s="78" t="s">
        <v>1793</v>
      </c>
      <c r="AL93" s="83" t="s">
        <v>1905</v>
      </c>
      <c r="AM93" s="78" t="s">
        <v>1998</v>
      </c>
      <c r="AN93" s="80">
        <v>40564.85880787037</v>
      </c>
      <c r="AO93" s="83" t="s">
        <v>2067</v>
      </c>
      <c r="AP93" s="78" t="b">
        <v>0</v>
      </c>
      <c r="AQ93" s="78" t="b">
        <v>0</v>
      </c>
      <c r="AR93" s="78" t="b">
        <v>0</v>
      </c>
      <c r="AS93" s="78" t="s">
        <v>1300</v>
      </c>
      <c r="AT93" s="78">
        <v>11</v>
      </c>
      <c r="AU93" s="83" t="s">
        <v>2174</v>
      </c>
      <c r="AV93" s="78" t="b">
        <v>0</v>
      </c>
      <c r="AW93" s="78" t="s">
        <v>2301</v>
      </c>
      <c r="AX93" s="83" t="s">
        <v>2392</v>
      </c>
      <c r="AY93" s="78" t="s">
        <v>65</v>
      </c>
      <c r="AZ93" s="78" t="str">
        <f>REPLACE(INDEX(GroupVertices[Group],MATCH(Vertices[[#This Row],[Vertex]],GroupVertices[Vertex],0)),1,1,"")</f>
        <v>4</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358</v>
      </c>
      <c r="B94" s="65"/>
      <c r="C94" s="65" t="s">
        <v>64</v>
      </c>
      <c r="D94" s="66">
        <v>173.04887018586135</v>
      </c>
      <c r="E94" s="68"/>
      <c r="F94" s="101" t="s">
        <v>2235</v>
      </c>
      <c r="G94" s="65"/>
      <c r="H94" s="69" t="s">
        <v>358</v>
      </c>
      <c r="I94" s="70"/>
      <c r="J94" s="70"/>
      <c r="K94" s="69" t="s">
        <v>2598</v>
      </c>
      <c r="L94" s="73">
        <v>1</v>
      </c>
      <c r="M94" s="74">
        <v>7036.009765625</v>
      </c>
      <c r="N94" s="74">
        <v>8712.1630859375</v>
      </c>
      <c r="O94" s="75"/>
      <c r="P94" s="76"/>
      <c r="Q94" s="76"/>
      <c r="R94" s="87"/>
      <c r="S94" s="48">
        <v>1</v>
      </c>
      <c r="T94" s="48">
        <v>0</v>
      </c>
      <c r="U94" s="49">
        <v>0</v>
      </c>
      <c r="V94" s="49">
        <v>0.001546</v>
      </c>
      <c r="W94" s="49">
        <v>0.000385</v>
      </c>
      <c r="X94" s="49">
        <v>0.525934</v>
      </c>
      <c r="Y94" s="49">
        <v>0</v>
      </c>
      <c r="Z94" s="49">
        <v>0</v>
      </c>
      <c r="AA94" s="71">
        <v>94</v>
      </c>
      <c r="AB94" s="71"/>
      <c r="AC94" s="72"/>
      <c r="AD94" s="78" t="s">
        <v>1455</v>
      </c>
      <c r="AE94" s="78">
        <v>1347</v>
      </c>
      <c r="AF94" s="78">
        <v>15979</v>
      </c>
      <c r="AG94" s="78">
        <v>20272</v>
      </c>
      <c r="AH94" s="78">
        <v>23923</v>
      </c>
      <c r="AI94" s="78"/>
      <c r="AJ94" s="78" t="s">
        <v>1646</v>
      </c>
      <c r="AK94" s="78" t="s">
        <v>1794</v>
      </c>
      <c r="AL94" s="83" t="s">
        <v>1906</v>
      </c>
      <c r="AM94" s="78"/>
      <c r="AN94" s="80">
        <v>39868.97990740741</v>
      </c>
      <c r="AO94" s="83" t="s">
        <v>2068</v>
      </c>
      <c r="AP94" s="78" t="b">
        <v>0</v>
      </c>
      <c r="AQ94" s="78" t="b">
        <v>0</v>
      </c>
      <c r="AR94" s="78" t="b">
        <v>1</v>
      </c>
      <c r="AS94" s="78" t="s">
        <v>1302</v>
      </c>
      <c r="AT94" s="78">
        <v>376</v>
      </c>
      <c r="AU94" s="83" t="s">
        <v>2159</v>
      </c>
      <c r="AV94" s="78" t="b">
        <v>0</v>
      </c>
      <c r="AW94" s="78" t="s">
        <v>2301</v>
      </c>
      <c r="AX94" s="83" t="s">
        <v>2393</v>
      </c>
      <c r="AY94" s="78" t="s">
        <v>65</v>
      </c>
      <c r="AZ94" s="78" t="str">
        <f>REPLACE(INDEX(GroupVertices[Group],MATCH(Vertices[[#This Row],[Vertex]],GroupVertices[Vertex],0)),1,1,"")</f>
        <v>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359</v>
      </c>
      <c r="B95" s="65"/>
      <c r="C95" s="65" t="s">
        <v>64</v>
      </c>
      <c r="D95" s="66">
        <v>165.27130639272232</v>
      </c>
      <c r="E95" s="68"/>
      <c r="F95" s="101" t="s">
        <v>2236</v>
      </c>
      <c r="G95" s="65"/>
      <c r="H95" s="69" t="s">
        <v>359</v>
      </c>
      <c r="I95" s="70"/>
      <c r="J95" s="70"/>
      <c r="K95" s="69" t="s">
        <v>2599</v>
      </c>
      <c r="L95" s="73">
        <v>1</v>
      </c>
      <c r="M95" s="74">
        <v>6236.49267578125</v>
      </c>
      <c r="N95" s="74">
        <v>6234.35595703125</v>
      </c>
      <c r="O95" s="75"/>
      <c r="P95" s="76"/>
      <c r="Q95" s="76"/>
      <c r="R95" s="87"/>
      <c r="S95" s="48">
        <v>1</v>
      </c>
      <c r="T95" s="48">
        <v>0</v>
      </c>
      <c r="U95" s="49">
        <v>0</v>
      </c>
      <c r="V95" s="49">
        <v>0.001546</v>
      </c>
      <c r="W95" s="49">
        <v>0.000385</v>
      </c>
      <c r="X95" s="49">
        <v>0.525934</v>
      </c>
      <c r="Y95" s="49">
        <v>0</v>
      </c>
      <c r="Z95" s="49">
        <v>0</v>
      </c>
      <c r="AA95" s="71">
        <v>95</v>
      </c>
      <c r="AB95" s="71"/>
      <c r="AC95" s="72"/>
      <c r="AD95" s="78" t="s">
        <v>1456</v>
      </c>
      <c r="AE95" s="78">
        <v>1127</v>
      </c>
      <c r="AF95" s="78">
        <v>4731</v>
      </c>
      <c r="AG95" s="78">
        <v>1534</v>
      </c>
      <c r="AH95" s="78">
        <v>354</v>
      </c>
      <c r="AI95" s="78"/>
      <c r="AJ95" s="78" t="s">
        <v>1647</v>
      </c>
      <c r="AK95" s="78"/>
      <c r="AL95" s="83" t="s">
        <v>1907</v>
      </c>
      <c r="AM95" s="78"/>
      <c r="AN95" s="80">
        <v>40525.66552083333</v>
      </c>
      <c r="AO95" s="83" t="s">
        <v>2069</v>
      </c>
      <c r="AP95" s="78" t="b">
        <v>0</v>
      </c>
      <c r="AQ95" s="78" t="b">
        <v>0</v>
      </c>
      <c r="AR95" s="78" t="b">
        <v>0</v>
      </c>
      <c r="AS95" s="78" t="s">
        <v>1302</v>
      </c>
      <c r="AT95" s="78">
        <v>27</v>
      </c>
      <c r="AU95" s="83" t="s">
        <v>2159</v>
      </c>
      <c r="AV95" s="78" t="b">
        <v>1</v>
      </c>
      <c r="AW95" s="78" t="s">
        <v>2301</v>
      </c>
      <c r="AX95" s="83" t="s">
        <v>2394</v>
      </c>
      <c r="AY95" s="78" t="s">
        <v>65</v>
      </c>
      <c r="AZ95" s="78" t="str">
        <f>REPLACE(INDEX(GroupVertices[Group],MATCH(Vertices[[#This Row],[Vertex]],GroupVertices[Vertex],0)),1,1,"")</f>
        <v>4</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360</v>
      </c>
      <c r="B96" s="65"/>
      <c r="C96" s="65" t="s">
        <v>64</v>
      </c>
      <c r="D96" s="66">
        <v>162.3989735338408</v>
      </c>
      <c r="E96" s="68"/>
      <c r="F96" s="101" t="s">
        <v>2237</v>
      </c>
      <c r="G96" s="65"/>
      <c r="H96" s="69" t="s">
        <v>360</v>
      </c>
      <c r="I96" s="70"/>
      <c r="J96" s="70"/>
      <c r="K96" s="69" t="s">
        <v>2600</v>
      </c>
      <c r="L96" s="73">
        <v>1</v>
      </c>
      <c r="M96" s="74">
        <v>7748.583984375</v>
      </c>
      <c r="N96" s="74">
        <v>7101.63330078125</v>
      </c>
      <c r="O96" s="75"/>
      <c r="P96" s="76"/>
      <c r="Q96" s="76"/>
      <c r="R96" s="87"/>
      <c r="S96" s="48">
        <v>1</v>
      </c>
      <c r="T96" s="48">
        <v>0</v>
      </c>
      <c r="U96" s="49">
        <v>0</v>
      </c>
      <c r="V96" s="49">
        <v>0.001546</v>
      </c>
      <c r="W96" s="49">
        <v>0.000385</v>
      </c>
      <c r="X96" s="49">
        <v>0.525934</v>
      </c>
      <c r="Y96" s="49">
        <v>0</v>
      </c>
      <c r="Z96" s="49">
        <v>0</v>
      </c>
      <c r="AA96" s="71">
        <v>96</v>
      </c>
      <c r="AB96" s="71"/>
      <c r="AC96" s="72"/>
      <c r="AD96" s="78" t="s">
        <v>1457</v>
      </c>
      <c r="AE96" s="78">
        <v>372</v>
      </c>
      <c r="AF96" s="78">
        <v>577</v>
      </c>
      <c r="AG96" s="78">
        <v>1470</v>
      </c>
      <c r="AH96" s="78">
        <v>58</v>
      </c>
      <c r="AI96" s="78">
        <v>-18000</v>
      </c>
      <c r="AJ96" s="78"/>
      <c r="AK96" s="78"/>
      <c r="AL96" s="78"/>
      <c r="AM96" s="78" t="s">
        <v>1995</v>
      </c>
      <c r="AN96" s="80">
        <v>40793.816157407404</v>
      </c>
      <c r="AO96" s="83" t="s">
        <v>2070</v>
      </c>
      <c r="AP96" s="78" t="b">
        <v>0</v>
      </c>
      <c r="AQ96" s="78" t="b">
        <v>0</v>
      </c>
      <c r="AR96" s="78" t="b">
        <v>0</v>
      </c>
      <c r="AS96" s="78" t="s">
        <v>1300</v>
      </c>
      <c r="AT96" s="78">
        <v>1</v>
      </c>
      <c r="AU96" s="83" t="s">
        <v>2175</v>
      </c>
      <c r="AV96" s="78" t="b">
        <v>0</v>
      </c>
      <c r="AW96" s="78" t="s">
        <v>2301</v>
      </c>
      <c r="AX96" s="83" t="s">
        <v>2395</v>
      </c>
      <c r="AY96" s="78" t="s">
        <v>65</v>
      </c>
      <c r="AZ96" s="78" t="str">
        <f>REPLACE(INDEX(GroupVertices[Group],MATCH(Vertices[[#This Row],[Vertex]],GroupVertices[Vertex],0)),1,1,"")</f>
        <v>4</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361</v>
      </c>
      <c r="B97" s="65"/>
      <c r="C97" s="65" t="s">
        <v>64</v>
      </c>
      <c r="D97" s="66">
        <v>168.50250799348146</v>
      </c>
      <c r="E97" s="68"/>
      <c r="F97" s="101" t="s">
        <v>2238</v>
      </c>
      <c r="G97" s="65"/>
      <c r="H97" s="69" t="s">
        <v>361</v>
      </c>
      <c r="I97" s="70"/>
      <c r="J97" s="70"/>
      <c r="K97" s="69" t="s">
        <v>2601</v>
      </c>
      <c r="L97" s="73">
        <v>1</v>
      </c>
      <c r="M97" s="74">
        <v>7633.82177734375</v>
      </c>
      <c r="N97" s="74">
        <v>8709.4091796875</v>
      </c>
      <c r="O97" s="75"/>
      <c r="P97" s="76"/>
      <c r="Q97" s="76"/>
      <c r="R97" s="87"/>
      <c r="S97" s="48">
        <v>1</v>
      </c>
      <c r="T97" s="48">
        <v>0</v>
      </c>
      <c r="U97" s="49">
        <v>0</v>
      </c>
      <c r="V97" s="49">
        <v>0.001546</v>
      </c>
      <c r="W97" s="49">
        <v>0.000385</v>
      </c>
      <c r="X97" s="49">
        <v>0.525934</v>
      </c>
      <c r="Y97" s="49">
        <v>0</v>
      </c>
      <c r="Z97" s="49">
        <v>0</v>
      </c>
      <c r="AA97" s="71">
        <v>97</v>
      </c>
      <c r="AB97" s="71"/>
      <c r="AC97" s="72"/>
      <c r="AD97" s="78" t="s">
        <v>1458</v>
      </c>
      <c r="AE97" s="78">
        <v>3938</v>
      </c>
      <c r="AF97" s="78">
        <v>9404</v>
      </c>
      <c r="AG97" s="78">
        <v>7306</v>
      </c>
      <c r="AH97" s="78">
        <v>291</v>
      </c>
      <c r="AI97" s="78">
        <v>-18000</v>
      </c>
      <c r="AJ97" s="78" t="s">
        <v>1648</v>
      </c>
      <c r="AK97" s="78" t="s">
        <v>1795</v>
      </c>
      <c r="AL97" s="83" t="s">
        <v>1908</v>
      </c>
      <c r="AM97" s="78" t="s">
        <v>1996</v>
      </c>
      <c r="AN97" s="80">
        <v>39832.96605324074</v>
      </c>
      <c r="AO97" s="83" t="s">
        <v>2071</v>
      </c>
      <c r="AP97" s="78" t="b">
        <v>0</v>
      </c>
      <c r="AQ97" s="78" t="b">
        <v>0</v>
      </c>
      <c r="AR97" s="78" t="b">
        <v>0</v>
      </c>
      <c r="AS97" s="78" t="s">
        <v>1302</v>
      </c>
      <c r="AT97" s="78">
        <v>183</v>
      </c>
      <c r="AU97" s="83" t="s">
        <v>2176</v>
      </c>
      <c r="AV97" s="78" t="b">
        <v>0</v>
      </c>
      <c r="AW97" s="78" t="s">
        <v>2301</v>
      </c>
      <c r="AX97" s="83" t="s">
        <v>2396</v>
      </c>
      <c r="AY97" s="78" t="s">
        <v>65</v>
      </c>
      <c r="AZ97" s="78" t="str">
        <f>REPLACE(INDEX(GroupVertices[Group],MATCH(Vertices[[#This Row],[Vertex]],GroupVertices[Vertex],0)),1,1,"")</f>
        <v>4</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362</v>
      </c>
      <c r="B98" s="65"/>
      <c r="C98" s="65" t="s">
        <v>64</v>
      </c>
      <c r="D98" s="66">
        <v>162.0490937970584</v>
      </c>
      <c r="E98" s="68"/>
      <c r="F98" s="101" t="s">
        <v>2239</v>
      </c>
      <c r="G98" s="65"/>
      <c r="H98" s="69" t="s">
        <v>362</v>
      </c>
      <c r="I98" s="70"/>
      <c r="J98" s="70"/>
      <c r="K98" s="69" t="s">
        <v>2602</v>
      </c>
      <c r="L98" s="73">
        <v>1</v>
      </c>
      <c r="M98" s="74">
        <v>6621.92138671875</v>
      </c>
      <c r="N98" s="74">
        <v>6786.5986328125</v>
      </c>
      <c r="O98" s="75"/>
      <c r="P98" s="76"/>
      <c r="Q98" s="76"/>
      <c r="R98" s="87"/>
      <c r="S98" s="48">
        <v>1</v>
      </c>
      <c r="T98" s="48">
        <v>0</v>
      </c>
      <c r="U98" s="49">
        <v>0</v>
      </c>
      <c r="V98" s="49">
        <v>0.001546</v>
      </c>
      <c r="W98" s="49">
        <v>0.000385</v>
      </c>
      <c r="X98" s="49">
        <v>0.525934</v>
      </c>
      <c r="Y98" s="49">
        <v>0</v>
      </c>
      <c r="Z98" s="49">
        <v>0</v>
      </c>
      <c r="AA98" s="71">
        <v>98</v>
      </c>
      <c r="AB98" s="71"/>
      <c r="AC98" s="72"/>
      <c r="AD98" s="78" t="s">
        <v>1459</v>
      </c>
      <c r="AE98" s="78">
        <v>0</v>
      </c>
      <c r="AF98" s="78">
        <v>71</v>
      </c>
      <c r="AG98" s="78">
        <v>0</v>
      </c>
      <c r="AH98" s="78">
        <v>0</v>
      </c>
      <c r="AI98" s="78"/>
      <c r="AJ98" s="78" t="s">
        <v>1649</v>
      </c>
      <c r="AK98" s="78" t="s">
        <v>1796</v>
      </c>
      <c r="AL98" s="83" t="s">
        <v>1909</v>
      </c>
      <c r="AM98" s="78"/>
      <c r="AN98" s="80">
        <v>43047.60392361111</v>
      </c>
      <c r="AO98" s="83" t="s">
        <v>2072</v>
      </c>
      <c r="AP98" s="78" t="b">
        <v>1</v>
      </c>
      <c r="AQ98" s="78" t="b">
        <v>0</v>
      </c>
      <c r="AR98" s="78" t="b">
        <v>0</v>
      </c>
      <c r="AS98" s="78" t="s">
        <v>1302</v>
      </c>
      <c r="AT98" s="78">
        <v>0</v>
      </c>
      <c r="AU98" s="78"/>
      <c r="AV98" s="78" t="b">
        <v>1</v>
      </c>
      <c r="AW98" s="78" t="s">
        <v>2301</v>
      </c>
      <c r="AX98" s="83" t="s">
        <v>2397</v>
      </c>
      <c r="AY98" s="78" t="s">
        <v>65</v>
      </c>
      <c r="AZ98" s="78" t="str">
        <f>REPLACE(INDEX(GroupVertices[Group],MATCH(Vertices[[#This Row],[Vertex]],GroupVertices[Vertex],0)),1,1,"")</f>
        <v>4</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363</v>
      </c>
      <c r="B99" s="65"/>
      <c r="C99" s="65" t="s">
        <v>64</v>
      </c>
      <c r="D99" s="66">
        <v>167.67621098665347</v>
      </c>
      <c r="E99" s="68"/>
      <c r="F99" s="101" t="s">
        <v>2240</v>
      </c>
      <c r="G99" s="65"/>
      <c r="H99" s="69" t="s">
        <v>363</v>
      </c>
      <c r="I99" s="70"/>
      <c r="J99" s="70"/>
      <c r="K99" s="69" t="s">
        <v>2603</v>
      </c>
      <c r="L99" s="73">
        <v>1</v>
      </c>
      <c r="M99" s="74">
        <v>6306.4130859375</v>
      </c>
      <c r="N99" s="74">
        <v>8103.46484375</v>
      </c>
      <c r="O99" s="75"/>
      <c r="P99" s="76"/>
      <c r="Q99" s="76"/>
      <c r="R99" s="87"/>
      <c r="S99" s="48">
        <v>1</v>
      </c>
      <c r="T99" s="48">
        <v>0</v>
      </c>
      <c r="U99" s="49">
        <v>0</v>
      </c>
      <c r="V99" s="49">
        <v>0.001546</v>
      </c>
      <c r="W99" s="49">
        <v>0.000385</v>
      </c>
      <c r="X99" s="49">
        <v>0.525934</v>
      </c>
      <c r="Y99" s="49">
        <v>0</v>
      </c>
      <c r="Z99" s="49">
        <v>0</v>
      </c>
      <c r="AA99" s="71">
        <v>99</v>
      </c>
      <c r="AB99" s="71"/>
      <c r="AC99" s="72"/>
      <c r="AD99" s="78" t="s">
        <v>1460</v>
      </c>
      <c r="AE99" s="78">
        <v>456</v>
      </c>
      <c r="AF99" s="78">
        <v>8209</v>
      </c>
      <c r="AG99" s="78">
        <v>3947</v>
      </c>
      <c r="AH99" s="78">
        <v>2521</v>
      </c>
      <c r="AI99" s="78"/>
      <c r="AJ99" s="78" t="s">
        <v>1650</v>
      </c>
      <c r="AK99" s="78"/>
      <c r="AL99" s="83" t="s">
        <v>1910</v>
      </c>
      <c r="AM99" s="78"/>
      <c r="AN99" s="80">
        <v>41141.70118055555</v>
      </c>
      <c r="AO99" s="83" t="s">
        <v>2073</v>
      </c>
      <c r="AP99" s="78" t="b">
        <v>0</v>
      </c>
      <c r="AQ99" s="78" t="b">
        <v>0</v>
      </c>
      <c r="AR99" s="78" t="b">
        <v>1</v>
      </c>
      <c r="AS99" s="78" t="s">
        <v>1302</v>
      </c>
      <c r="AT99" s="78">
        <v>59</v>
      </c>
      <c r="AU99" s="83" t="s">
        <v>2159</v>
      </c>
      <c r="AV99" s="78" t="b">
        <v>1</v>
      </c>
      <c r="AW99" s="78" t="s">
        <v>2301</v>
      </c>
      <c r="AX99" s="83" t="s">
        <v>2398</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364</v>
      </c>
      <c r="B100" s="65"/>
      <c r="C100" s="65" t="s">
        <v>64</v>
      </c>
      <c r="D100" s="66">
        <v>165.2415735297151</v>
      </c>
      <c r="E100" s="68"/>
      <c r="F100" s="101" t="s">
        <v>2241</v>
      </c>
      <c r="G100" s="65"/>
      <c r="H100" s="69" t="s">
        <v>364</v>
      </c>
      <c r="I100" s="70"/>
      <c r="J100" s="70"/>
      <c r="K100" s="69" t="s">
        <v>2604</v>
      </c>
      <c r="L100" s="73">
        <v>1</v>
      </c>
      <c r="M100" s="74">
        <v>7110.17822265625</v>
      </c>
      <c r="N100" s="74">
        <v>6061.52587890625</v>
      </c>
      <c r="O100" s="75"/>
      <c r="P100" s="76"/>
      <c r="Q100" s="76"/>
      <c r="R100" s="87"/>
      <c r="S100" s="48">
        <v>1</v>
      </c>
      <c r="T100" s="48">
        <v>0</v>
      </c>
      <c r="U100" s="49">
        <v>0</v>
      </c>
      <c r="V100" s="49">
        <v>0.001546</v>
      </c>
      <c r="W100" s="49">
        <v>0.000385</v>
      </c>
      <c r="X100" s="49">
        <v>0.525934</v>
      </c>
      <c r="Y100" s="49">
        <v>0</v>
      </c>
      <c r="Z100" s="49">
        <v>0</v>
      </c>
      <c r="AA100" s="71">
        <v>100</v>
      </c>
      <c r="AB100" s="71"/>
      <c r="AC100" s="72"/>
      <c r="AD100" s="78" t="s">
        <v>1461</v>
      </c>
      <c r="AE100" s="78">
        <v>418</v>
      </c>
      <c r="AF100" s="78">
        <v>4688</v>
      </c>
      <c r="AG100" s="78">
        <v>1873</v>
      </c>
      <c r="AH100" s="78">
        <v>1061</v>
      </c>
      <c r="AI100" s="78">
        <v>-14400</v>
      </c>
      <c r="AJ100" s="78" t="s">
        <v>1651</v>
      </c>
      <c r="AK100" s="78"/>
      <c r="AL100" s="83" t="s">
        <v>1911</v>
      </c>
      <c r="AM100" s="78" t="s">
        <v>1996</v>
      </c>
      <c r="AN100" s="80">
        <v>41572.955925925926</v>
      </c>
      <c r="AO100" s="83" t="s">
        <v>2074</v>
      </c>
      <c r="AP100" s="78" t="b">
        <v>0</v>
      </c>
      <c r="AQ100" s="78" t="b">
        <v>0</v>
      </c>
      <c r="AR100" s="78" t="b">
        <v>0</v>
      </c>
      <c r="AS100" s="78" t="s">
        <v>1302</v>
      </c>
      <c r="AT100" s="78">
        <v>31</v>
      </c>
      <c r="AU100" s="83" t="s">
        <v>2177</v>
      </c>
      <c r="AV100" s="78" t="b">
        <v>1</v>
      </c>
      <c r="AW100" s="78" t="s">
        <v>2301</v>
      </c>
      <c r="AX100" s="83" t="s">
        <v>2399</v>
      </c>
      <c r="AY100" s="78" t="s">
        <v>65</v>
      </c>
      <c r="AZ100" s="78" t="str">
        <f>REPLACE(INDEX(GroupVertices[Group],MATCH(Vertices[[#This Row],[Vertex]],GroupVertices[Vertex],0)),1,1,"")</f>
        <v>4</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365</v>
      </c>
      <c r="B101" s="65"/>
      <c r="C101" s="65" t="s">
        <v>64</v>
      </c>
      <c r="D101" s="66">
        <v>230.17607195164717</v>
      </c>
      <c r="E101" s="68"/>
      <c r="F101" s="101" t="s">
        <v>2242</v>
      </c>
      <c r="G101" s="65"/>
      <c r="H101" s="69" t="s">
        <v>365</v>
      </c>
      <c r="I101" s="70"/>
      <c r="J101" s="70"/>
      <c r="K101" s="69" t="s">
        <v>2605</v>
      </c>
      <c r="L101" s="73">
        <v>1</v>
      </c>
      <c r="M101" s="74">
        <v>5986.8681640625</v>
      </c>
      <c r="N101" s="74">
        <v>6879.3916015625</v>
      </c>
      <c r="O101" s="75"/>
      <c r="P101" s="76"/>
      <c r="Q101" s="76"/>
      <c r="R101" s="87"/>
      <c r="S101" s="48">
        <v>1</v>
      </c>
      <c r="T101" s="48">
        <v>0</v>
      </c>
      <c r="U101" s="49">
        <v>0</v>
      </c>
      <c r="V101" s="49">
        <v>0.001546</v>
      </c>
      <c r="W101" s="49">
        <v>0.000385</v>
      </c>
      <c r="X101" s="49">
        <v>0.525934</v>
      </c>
      <c r="Y101" s="49">
        <v>0</v>
      </c>
      <c r="Z101" s="49">
        <v>0</v>
      </c>
      <c r="AA101" s="71">
        <v>101</v>
      </c>
      <c r="AB101" s="71"/>
      <c r="AC101" s="72"/>
      <c r="AD101" s="78" t="s">
        <v>1462</v>
      </c>
      <c r="AE101" s="78">
        <v>19953</v>
      </c>
      <c r="AF101" s="78">
        <v>98597</v>
      </c>
      <c r="AG101" s="78">
        <v>22875</v>
      </c>
      <c r="AH101" s="78">
        <v>2635</v>
      </c>
      <c r="AI101" s="78">
        <v>-18000</v>
      </c>
      <c r="AJ101" s="78" t="s">
        <v>1652</v>
      </c>
      <c r="AK101" s="78" t="s">
        <v>1758</v>
      </c>
      <c r="AL101" s="83" t="s">
        <v>1912</v>
      </c>
      <c r="AM101" s="78" t="s">
        <v>1996</v>
      </c>
      <c r="AN101" s="80">
        <v>39842.71126157408</v>
      </c>
      <c r="AO101" s="83" t="s">
        <v>2075</v>
      </c>
      <c r="AP101" s="78" t="b">
        <v>0</v>
      </c>
      <c r="AQ101" s="78" t="b">
        <v>0</v>
      </c>
      <c r="AR101" s="78" t="b">
        <v>1</v>
      </c>
      <c r="AS101" s="78" t="s">
        <v>1302</v>
      </c>
      <c r="AT101" s="78">
        <v>915</v>
      </c>
      <c r="AU101" s="83" t="s">
        <v>2178</v>
      </c>
      <c r="AV101" s="78" t="b">
        <v>1</v>
      </c>
      <c r="AW101" s="78" t="s">
        <v>2301</v>
      </c>
      <c r="AX101" s="83" t="s">
        <v>2400</v>
      </c>
      <c r="AY101" s="78" t="s">
        <v>65</v>
      </c>
      <c r="AZ101" s="78" t="str">
        <f>REPLACE(INDEX(GroupVertices[Group],MATCH(Vertices[[#This Row],[Vertex]],GroupVertices[Vertex],0)),1,1,"")</f>
        <v>4</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366</v>
      </c>
      <c r="B102" s="65"/>
      <c r="C102" s="65" t="s">
        <v>64</v>
      </c>
      <c r="D102" s="66">
        <v>190.8014637869505</v>
      </c>
      <c r="E102" s="68"/>
      <c r="F102" s="101" t="s">
        <v>2243</v>
      </c>
      <c r="G102" s="65"/>
      <c r="H102" s="69" t="s">
        <v>366</v>
      </c>
      <c r="I102" s="70"/>
      <c r="J102" s="70"/>
      <c r="K102" s="69" t="s">
        <v>2606</v>
      </c>
      <c r="L102" s="73">
        <v>1</v>
      </c>
      <c r="M102" s="74">
        <v>5884.66748046875</v>
      </c>
      <c r="N102" s="74">
        <v>8471.2685546875</v>
      </c>
      <c r="O102" s="75"/>
      <c r="P102" s="76"/>
      <c r="Q102" s="76"/>
      <c r="R102" s="87"/>
      <c r="S102" s="48">
        <v>1</v>
      </c>
      <c r="T102" s="48">
        <v>0</v>
      </c>
      <c r="U102" s="49">
        <v>0</v>
      </c>
      <c r="V102" s="49">
        <v>0.001546</v>
      </c>
      <c r="W102" s="49">
        <v>0.000385</v>
      </c>
      <c r="X102" s="49">
        <v>0.525934</v>
      </c>
      <c r="Y102" s="49">
        <v>0</v>
      </c>
      <c r="Z102" s="49">
        <v>0</v>
      </c>
      <c r="AA102" s="71">
        <v>102</v>
      </c>
      <c r="AB102" s="71"/>
      <c r="AC102" s="72"/>
      <c r="AD102" s="78" t="s">
        <v>1463</v>
      </c>
      <c r="AE102" s="78">
        <v>376</v>
      </c>
      <c r="AF102" s="78">
        <v>41653</v>
      </c>
      <c r="AG102" s="78">
        <v>4702</v>
      </c>
      <c r="AH102" s="78">
        <v>1767</v>
      </c>
      <c r="AI102" s="78"/>
      <c r="AJ102" s="78" t="s">
        <v>1653</v>
      </c>
      <c r="AK102" s="78" t="s">
        <v>1797</v>
      </c>
      <c r="AL102" s="83" t="s">
        <v>1913</v>
      </c>
      <c r="AM102" s="78"/>
      <c r="AN102" s="80">
        <v>41478.637662037036</v>
      </c>
      <c r="AO102" s="83" t="s">
        <v>2076</v>
      </c>
      <c r="AP102" s="78" t="b">
        <v>0</v>
      </c>
      <c r="AQ102" s="78" t="b">
        <v>0</v>
      </c>
      <c r="AR102" s="78" t="b">
        <v>1</v>
      </c>
      <c r="AS102" s="78" t="s">
        <v>1302</v>
      </c>
      <c r="AT102" s="78">
        <v>136</v>
      </c>
      <c r="AU102" s="83" t="s">
        <v>2159</v>
      </c>
      <c r="AV102" s="78" t="b">
        <v>1</v>
      </c>
      <c r="AW102" s="78" t="s">
        <v>2301</v>
      </c>
      <c r="AX102" s="83" t="s">
        <v>2401</v>
      </c>
      <c r="AY102" s="78" t="s">
        <v>65</v>
      </c>
      <c r="AZ102" s="78" t="str">
        <f>REPLACE(INDEX(GroupVertices[Group],MATCH(Vertices[[#This Row],[Vertex]],GroupVertices[Vertex],0)),1,1,"")</f>
        <v>4</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367</v>
      </c>
      <c r="B103" s="65"/>
      <c r="C103" s="65" t="s">
        <v>64</v>
      </c>
      <c r="D103" s="66">
        <v>168.64564061307425</v>
      </c>
      <c r="E103" s="68"/>
      <c r="F103" s="101" t="s">
        <v>2244</v>
      </c>
      <c r="G103" s="65"/>
      <c r="H103" s="69" t="s">
        <v>367</v>
      </c>
      <c r="I103" s="70"/>
      <c r="J103" s="70"/>
      <c r="K103" s="69" t="s">
        <v>2607</v>
      </c>
      <c r="L103" s="73">
        <v>1</v>
      </c>
      <c r="M103" s="74">
        <v>6694.0849609375</v>
      </c>
      <c r="N103" s="74">
        <v>5893.5283203125</v>
      </c>
      <c r="O103" s="75"/>
      <c r="P103" s="76"/>
      <c r="Q103" s="76"/>
      <c r="R103" s="87"/>
      <c r="S103" s="48">
        <v>1</v>
      </c>
      <c r="T103" s="48">
        <v>0</v>
      </c>
      <c r="U103" s="49">
        <v>0</v>
      </c>
      <c r="V103" s="49">
        <v>0.001546</v>
      </c>
      <c r="W103" s="49">
        <v>0.000385</v>
      </c>
      <c r="X103" s="49">
        <v>0.525934</v>
      </c>
      <c r="Y103" s="49">
        <v>0</v>
      </c>
      <c r="Z103" s="49">
        <v>0</v>
      </c>
      <c r="AA103" s="71">
        <v>103</v>
      </c>
      <c r="AB103" s="71"/>
      <c r="AC103" s="72"/>
      <c r="AD103" s="78" t="s">
        <v>1464</v>
      </c>
      <c r="AE103" s="78">
        <v>2609</v>
      </c>
      <c r="AF103" s="78">
        <v>9611</v>
      </c>
      <c r="AG103" s="78">
        <v>7517</v>
      </c>
      <c r="AH103" s="78">
        <v>416</v>
      </c>
      <c r="AI103" s="78">
        <v>-14400</v>
      </c>
      <c r="AJ103" s="78" t="s">
        <v>1654</v>
      </c>
      <c r="AK103" s="78"/>
      <c r="AL103" s="83" t="s">
        <v>1914</v>
      </c>
      <c r="AM103" s="78" t="s">
        <v>1996</v>
      </c>
      <c r="AN103" s="80">
        <v>39612.70106481481</v>
      </c>
      <c r="AO103" s="83" t="s">
        <v>2077</v>
      </c>
      <c r="AP103" s="78" t="b">
        <v>1</v>
      </c>
      <c r="AQ103" s="78" t="b">
        <v>0</v>
      </c>
      <c r="AR103" s="78" t="b">
        <v>0</v>
      </c>
      <c r="AS103" s="78" t="s">
        <v>1302</v>
      </c>
      <c r="AT103" s="78">
        <v>139</v>
      </c>
      <c r="AU103" s="83" t="s">
        <v>2159</v>
      </c>
      <c r="AV103" s="78" t="b">
        <v>0</v>
      </c>
      <c r="AW103" s="78" t="s">
        <v>2301</v>
      </c>
      <c r="AX103" s="83" t="s">
        <v>2402</v>
      </c>
      <c r="AY103" s="78" t="s">
        <v>65</v>
      </c>
      <c r="AZ103" s="78" t="str">
        <f>REPLACE(INDEX(GroupVertices[Group],MATCH(Vertices[[#This Row],[Vertex]],GroupVertices[Vertex],0)),1,1,"")</f>
        <v>4</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368</v>
      </c>
      <c r="B104" s="65"/>
      <c r="C104" s="65" t="s">
        <v>64</v>
      </c>
      <c r="D104" s="66">
        <v>378.716615302102</v>
      </c>
      <c r="E104" s="68"/>
      <c r="F104" s="101" t="s">
        <v>2245</v>
      </c>
      <c r="G104" s="65"/>
      <c r="H104" s="69" t="s">
        <v>368</v>
      </c>
      <c r="I104" s="70"/>
      <c r="J104" s="70"/>
      <c r="K104" s="69" t="s">
        <v>2608</v>
      </c>
      <c r="L104" s="73">
        <v>1</v>
      </c>
      <c r="M104" s="74">
        <v>7326.15869140625</v>
      </c>
      <c r="N104" s="74">
        <v>7405.3798828125</v>
      </c>
      <c r="O104" s="75"/>
      <c r="P104" s="76"/>
      <c r="Q104" s="76"/>
      <c r="R104" s="87"/>
      <c r="S104" s="48">
        <v>1</v>
      </c>
      <c r="T104" s="48">
        <v>0</v>
      </c>
      <c r="U104" s="49">
        <v>0</v>
      </c>
      <c r="V104" s="49">
        <v>0.001546</v>
      </c>
      <c r="W104" s="49">
        <v>0.000385</v>
      </c>
      <c r="X104" s="49">
        <v>0.525934</v>
      </c>
      <c r="Y104" s="49">
        <v>0</v>
      </c>
      <c r="Z104" s="49">
        <v>0</v>
      </c>
      <c r="AA104" s="71">
        <v>104</v>
      </c>
      <c r="AB104" s="71"/>
      <c r="AC104" s="72"/>
      <c r="AD104" s="78" t="s">
        <v>1465</v>
      </c>
      <c r="AE104" s="78">
        <v>557</v>
      </c>
      <c r="AF104" s="78">
        <v>313418</v>
      </c>
      <c r="AG104" s="78">
        <v>11233</v>
      </c>
      <c r="AH104" s="78">
        <v>4646</v>
      </c>
      <c r="AI104" s="78"/>
      <c r="AJ104" s="78" t="s">
        <v>1655</v>
      </c>
      <c r="AK104" s="78" t="s">
        <v>1784</v>
      </c>
      <c r="AL104" s="83" t="s">
        <v>1915</v>
      </c>
      <c r="AM104" s="78"/>
      <c r="AN104" s="80">
        <v>39428.06747685185</v>
      </c>
      <c r="AO104" s="83" t="s">
        <v>2078</v>
      </c>
      <c r="AP104" s="78" t="b">
        <v>0</v>
      </c>
      <c r="AQ104" s="78" t="b">
        <v>0</v>
      </c>
      <c r="AR104" s="78" t="b">
        <v>1</v>
      </c>
      <c r="AS104" s="78" t="s">
        <v>1302</v>
      </c>
      <c r="AT104" s="78">
        <v>900</v>
      </c>
      <c r="AU104" s="83" t="s">
        <v>2159</v>
      </c>
      <c r="AV104" s="78" t="b">
        <v>1</v>
      </c>
      <c r="AW104" s="78" t="s">
        <v>2301</v>
      </c>
      <c r="AX104" s="83" t="s">
        <v>2403</v>
      </c>
      <c r="AY104" s="78" t="s">
        <v>65</v>
      </c>
      <c r="AZ104" s="78" t="str">
        <f>REPLACE(INDEX(GroupVertices[Group],MATCH(Vertices[[#This Row],[Vertex]],GroupVertices[Vertex],0)),1,1,"")</f>
        <v>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369</v>
      </c>
      <c r="B105" s="65"/>
      <c r="C105" s="65" t="s">
        <v>64</v>
      </c>
      <c r="D105" s="66">
        <v>174.4421659756173</v>
      </c>
      <c r="E105" s="68"/>
      <c r="F105" s="101" t="s">
        <v>2246</v>
      </c>
      <c r="G105" s="65"/>
      <c r="H105" s="69" t="s">
        <v>369</v>
      </c>
      <c r="I105" s="70"/>
      <c r="J105" s="70"/>
      <c r="K105" s="69" t="s">
        <v>2609</v>
      </c>
      <c r="L105" s="73">
        <v>1</v>
      </c>
      <c r="M105" s="74">
        <v>6904.07861328125</v>
      </c>
      <c r="N105" s="74">
        <v>9646.09375</v>
      </c>
      <c r="O105" s="75"/>
      <c r="P105" s="76"/>
      <c r="Q105" s="76"/>
      <c r="R105" s="87"/>
      <c r="S105" s="48">
        <v>1</v>
      </c>
      <c r="T105" s="48">
        <v>0</v>
      </c>
      <c r="U105" s="49">
        <v>0</v>
      </c>
      <c r="V105" s="49">
        <v>0.001546</v>
      </c>
      <c r="W105" s="49">
        <v>0.000385</v>
      </c>
      <c r="X105" s="49">
        <v>0.525934</v>
      </c>
      <c r="Y105" s="49">
        <v>0</v>
      </c>
      <c r="Z105" s="49">
        <v>0</v>
      </c>
      <c r="AA105" s="71">
        <v>105</v>
      </c>
      <c r="AB105" s="71"/>
      <c r="AC105" s="72"/>
      <c r="AD105" s="78" t="s">
        <v>1466</v>
      </c>
      <c r="AE105" s="78">
        <v>6</v>
      </c>
      <c r="AF105" s="78">
        <v>17994</v>
      </c>
      <c r="AG105" s="78">
        <v>4375</v>
      </c>
      <c r="AH105" s="78">
        <v>4625</v>
      </c>
      <c r="AI105" s="78"/>
      <c r="AJ105" s="78" t="s">
        <v>1656</v>
      </c>
      <c r="AK105" s="78" t="s">
        <v>1328</v>
      </c>
      <c r="AL105" s="83" t="s">
        <v>1916</v>
      </c>
      <c r="AM105" s="78"/>
      <c r="AN105" s="80">
        <v>40788.55715277778</v>
      </c>
      <c r="AO105" s="83" t="s">
        <v>2079</v>
      </c>
      <c r="AP105" s="78" t="b">
        <v>0</v>
      </c>
      <c r="AQ105" s="78" t="b">
        <v>0</v>
      </c>
      <c r="AR105" s="78" t="b">
        <v>0</v>
      </c>
      <c r="AS105" s="78" t="s">
        <v>1302</v>
      </c>
      <c r="AT105" s="78">
        <v>153</v>
      </c>
      <c r="AU105" s="83" t="s">
        <v>2159</v>
      </c>
      <c r="AV105" s="78" t="b">
        <v>1</v>
      </c>
      <c r="AW105" s="78" t="s">
        <v>2301</v>
      </c>
      <c r="AX105" s="83" t="s">
        <v>2404</v>
      </c>
      <c r="AY105" s="78" t="s">
        <v>65</v>
      </c>
      <c r="AZ105" s="78" t="str">
        <f>REPLACE(INDEX(GroupVertices[Group],MATCH(Vertices[[#This Row],[Vertex]],GroupVertices[Vertex],0)),1,1,"")</f>
        <v>4</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370</v>
      </c>
      <c r="B106" s="65"/>
      <c r="C106" s="65" t="s">
        <v>64</v>
      </c>
      <c r="D106" s="66">
        <v>186.15622253852342</v>
      </c>
      <c r="E106" s="68"/>
      <c r="F106" s="101" t="s">
        <v>2247</v>
      </c>
      <c r="G106" s="65"/>
      <c r="H106" s="69" t="s">
        <v>370</v>
      </c>
      <c r="I106" s="70"/>
      <c r="J106" s="70"/>
      <c r="K106" s="69" t="s">
        <v>2610</v>
      </c>
      <c r="L106" s="73">
        <v>1</v>
      </c>
      <c r="M106" s="74">
        <v>7777</v>
      </c>
      <c r="N106" s="74">
        <v>7993.58642578125</v>
      </c>
      <c r="O106" s="75"/>
      <c r="P106" s="76"/>
      <c r="Q106" s="76"/>
      <c r="R106" s="87"/>
      <c r="S106" s="48">
        <v>1</v>
      </c>
      <c r="T106" s="48">
        <v>0</v>
      </c>
      <c r="U106" s="49">
        <v>0</v>
      </c>
      <c r="V106" s="49">
        <v>0.001546</v>
      </c>
      <c r="W106" s="49">
        <v>0.000385</v>
      </c>
      <c r="X106" s="49">
        <v>0.525934</v>
      </c>
      <c r="Y106" s="49">
        <v>0</v>
      </c>
      <c r="Z106" s="49">
        <v>0</v>
      </c>
      <c r="AA106" s="71">
        <v>106</v>
      </c>
      <c r="AB106" s="71"/>
      <c r="AC106" s="72"/>
      <c r="AD106" s="78" t="s">
        <v>1467</v>
      </c>
      <c r="AE106" s="78">
        <v>183</v>
      </c>
      <c r="AF106" s="78">
        <v>34935</v>
      </c>
      <c r="AG106" s="78">
        <v>8307</v>
      </c>
      <c r="AH106" s="78">
        <v>2817</v>
      </c>
      <c r="AI106" s="78"/>
      <c r="AJ106" s="78" t="s">
        <v>1657</v>
      </c>
      <c r="AK106" s="78" t="s">
        <v>1798</v>
      </c>
      <c r="AL106" s="83" t="s">
        <v>1917</v>
      </c>
      <c r="AM106" s="78"/>
      <c r="AN106" s="80">
        <v>39884.86131944445</v>
      </c>
      <c r="AO106" s="83" t="s">
        <v>2080</v>
      </c>
      <c r="AP106" s="78" t="b">
        <v>0</v>
      </c>
      <c r="AQ106" s="78" t="b">
        <v>0</v>
      </c>
      <c r="AR106" s="78" t="b">
        <v>1</v>
      </c>
      <c r="AS106" s="78" t="s">
        <v>1302</v>
      </c>
      <c r="AT106" s="78">
        <v>373</v>
      </c>
      <c r="AU106" s="83" t="s">
        <v>2166</v>
      </c>
      <c r="AV106" s="78" t="b">
        <v>1</v>
      </c>
      <c r="AW106" s="78" t="s">
        <v>2301</v>
      </c>
      <c r="AX106" s="83" t="s">
        <v>2405</v>
      </c>
      <c r="AY106" s="78" t="s">
        <v>65</v>
      </c>
      <c r="AZ106" s="78" t="str">
        <f>REPLACE(INDEX(GroupVertices[Group],MATCH(Vertices[[#This Row],[Vertex]],GroupVertices[Vertex],0)),1,1,"")</f>
        <v>4</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371</v>
      </c>
      <c r="B107" s="65"/>
      <c r="C107" s="65" t="s">
        <v>64</v>
      </c>
      <c r="D107" s="66">
        <v>165.9855865668255</v>
      </c>
      <c r="E107" s="68"/>
      <c r="F107" s="101" t="s">
        <v>2248</v>
      </c>
      <c r="G107" s="65"/>
      <c r="H107" s="69" t="s">
        <v>371</v>
      </c>
      <c r="I107" s="70"/>
      <c r="J107" s="70"/>
      <c r="K107" s="69" t="s">
        <v>2611</v>
      </c>
      <c r="L107" s="73">
        <v>1</v>
      </c>
      <c r="M107" s="74">
        <v>6160.2802734375</v>
      </c>
      <c r="N107" s="74">
        <v>9147.00390625</v>
      </c>
      <c r="O107" s="75"/>
      <c r="P107" s="76"/>
      <c r="Q107" s="76"/>
      <c r="R107" s="87"/>
      <c r="S107" s="48">
        <v>1</v>
      </c>
      <c r="T107" s="48">
        <v>0</v>
      </c>
      <c r="U107" s="49">
        <v>0</v>
      </c>
      <c r="V107" s="49">
        <v>0.001546</v>
      </c>
      <c r="W107" s="49">
        <v>0.000385</v>
      </c>
      <c r="X107" s="49">
        <v>0.525934</v>
      </c>
      <c r="Y107" s="49">
        <v>0</v>
      </c>
      <c r="Z107" s="49">
        <v>0</v>
      </c>
      <c r="AA107" s="71">
        <v>107</v>
      </c>
      <c r="AB107" s="71"/>
      <c r="AC107" s="72"/>
      <c r="AD107" s="78" t="s">
        <v>1468</v>
      </c>
      <c r="AE107" s="78">
        <v>378</v>
      </c>
      <c r="AF107" s="78">
        <v>5764</v>
      </c>
      <c r="AG107" s="78">
        <v>3395</v>
      </c>
      <c r="AH107" s="78">
        <v>395</v>
      </c>
      <c r="AI107" s="78"/>
      <c r="AJ107" s="78"/>
      <c r="AK107" s="78"/>
      <c r="AL107" s="83" t="s">
        <v>1918</v>
      </c>
      <c r="AM107" s="78"/>
      <c r="AN107" s="80">
        <v>40483.8178125</v>
      </c>
      <c r="AO107" s="83" t="s">
        <v>2081</v>
      </c>
      <c r="AP107" s="78" t="b">
        <v>0</v>
      </c>
      <c r="AQ107" s="78" t="b">
        <v>0</v>
      </c>
      <c r="AR107" s="78" t="b">
        <v>0</v>
      </c>
      <c r="AS107" s="78" t="s">
        <v>1302</v>
      </c>
      <c r="AT107" s="78">
        <v>35</v>
      </c>
      <c r="AU107" s="83" t="s">
        <v>2159</v>
      </c>
      <c r="AV107" s="78" t="b">
        <v>0</v>
      </c>
      <c r="AW107" s="78" t="s">
        <v>2301</v>
      </c>
      <c r="AX107" s="83" t="s">
        <v>2406</v>
      </c>
      <c r="AY107" s="78" t="s">
        <v>65</v>
      </c>
      <c r="AZ107" s="78" t="str">
        <f>REPLACE(INDEX(GroupVertices[Group],MATCH(Vertices[[#This Row],[Vertex]],GroupVertices[Vertex],0)),1,1,"")</f>
        <v>4</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372</v>
      </c>
      <c r="B108" s="65"/>
      <c r="C108" s="65" t="s">
        <v>64</v>
      </c>
      <c r="D108" s="66">
        <v>171.57743919797016</v>
      </c>
      <c r="E108" s="68"/>
      <c r="F108" s="101" t="s">
        <v>2249</v>
      </c>
      <c r="G108" s="65"/>
      <c r="H108" s="69" t="s">
        <v>372</v>
      </c>
      <c r="I108" s="70"/>
      <c r="J108" s="70"/>
      <c r="K108" s="69" t="s">
        <v>2612</v>
      </c>
      <c r="L108" s="73">
        <v>1</v>
      </c>
      <c r="M108" s="74">
        <v>5840.87158203125</v>
      </c>
      <c r="N108" s="74">
        <v>7588.197265625</v>
      </c>
      <c r="O108" s="75"/>
      <c r="P108" s="76"/>
      <c r="Q108" s="76"/>
      <c r="R108" s="87"/>
      <c r="S108" s="48">
        <v>1</v>
      </c>
      <c r="T108" s="48">
        <v>0</v>
      </c>
      <c r="U108" s="49">
        <v>0</v>
      </c>
      <c r="V108" s="49">
        <v>0.001546</v>
      </c>
      <c r="W108" s="49">
        <v>0.000385</v>
      </c>
      <c r="X108" s="49">
        <v>0.525934</v>
      </c>
      <c r="Y108" s="49">
        <v>0</v>
      </c>
      <c r="Z108" s="49">
        <v>0</v>
      </c>
      <c r="AA108" s="71">
        <v>108</v>
      </c>
      <c r="AB108" s="71"/>
      <c r="AC108" s="72"/>
      <c r="AD108" s="78" t="s">
        <v>1469</v>
      </c>
      <c r="AE108" s="78">
        <v>1842</v>
      </c>
      <c r="AF108" s="78">
        <v>13851</v>
      </c>
      <c r="AG108" s="78">
        <v>9081</v>
      </c>
      <c r="AH108" s="78">
        <v>3073</v>
      </c>
      <c r="AI108" s="78">
        <v>3600</v>
      </c>
      <c r="AJ108" s="78" t="s">
        <v>1658</v>
      </c>
      <c r="AK108" s="78" t="s">
        <v>1799</v>
      </c>
      <c r="AL108" s="83" t="s">
        <v>1919</v>
      </c>
      <c r="AM108" s="78" t="s">
        <v>1764</v>
      </c>
      <c r="AN108" s="80">
        <v>40044.60450231482</v>
      </c>
      <c r="AO108" s="83" t="s">
        <v>2082</v>
      </c>
      <c r="AP108" s="78" t="b">
        <v>0</v>
      </c>
      <c r="AQ108" s="78" t="b">
        <v>0</v>
      </c>
      <c r="AR108" s="78" t="b">
        <v>1</v>
      </c>
      <c r="AS108" s="78" t="s">
        <v>1302</v>
      </c>
      <c r="AT108" s="78">
        <v>40</v>
      </c>
      <c r="AU108" s="83" t="s">
        <v>2179</v>
      </c>
      <c r="AV108" s="78" t="b">
        <v>0</v>
      </c>
      <c r="AW108" s="78" t="s">
        <v>2301</v>
      </c>
      <c r="AX108" s="83" t="s">
        <v>2407</v>
      </c>
      <c r="AY108" s="78" t="s">
        <v>65</v>
      </c>
      <c r="AZ108" s="78" t="str">
        <f>REPLACE(INDEX(GroupVertices[Group],MATCH(Vertices[[#This Row],[Vertex]],GroupVertices[Vertex],0)),1,1,"")</f>
        <v>4</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373</v>
      </c>
      <c r="B109" s="65"/>
      <c r="C109" s="65" t="s">
        <v>64</v>
      </c>
      <c r="D109" s="66">
        <v>168.02470779957505</v>
      </c>
      <c r="E109" s="68"/>
      <c r="F109" s="101" t="s">
        <v>2250</v>
      </c>
      <c r="G109" s="65"/>
      <c r="H109" s="69" t="s">
        <v>373</v>
      </c>
      <c r="I109" s="70"/>
      <c r="J109" s="70"/>
      <c r="K109" s="69" t="s">
        <v>2613</v>
      </c>
      <c r="L109" s="73">
        <v>1</v>
      </c>
      <c r="M109" s="74">
        <v>7461.8603515625</v>
      </c>
      <c r="N109" s="74">
        <v>6401.34765625</v>
      </c>
      <c r="O109" s="75"/>
      <c r="P109" s="76"/>
      <c r="Q109" s="76"/>
      <c r="R109" s="87"/>
      <c r="S109" s="48">
        <v>1</v>
      </c>
      <c r="T109" s="48">
        <v>0</v>
      </c>
      <c r="U109" s="49">
        <v>0</v>
      </c>
      <c r="V109" s="49">
        <v>0.001546</v>
      </c>
      <c r="W109" s="49">
        <v>0.000385</v>
      </c>
      <c r="X109" s="49">
        <v>0.525934</v>
      </c>
      <c r="Y109" s="49">
        <v>0</v>
      </c>
      <c r="Z109" s="49">
        <v>0</v>
      </c>
      <c r="AA109" s="71">
        <v>109</v>
      </c>
      <c r="AB109" s="71"/>
      <c r="AC109" s="72"/>
      <c r="AD109" s="78" t="s">
        <v>1470</v>
      </c>
      <c r="AE109" s="78">
        <v>683</v>
      </c>
      <c r="AF109" s="78">
        <v>8713</v>
      </c>
      <c r="AG109" s="78">
        <v>6329</v>
      </c>
      <c r="AH109" s="78">
        <v>819</v>
      </c>
      <c r="AI109" s="78"/>
      <c r="AJ109" s="78" t="s">
        <v>1659</v>
      </c>
      <c r="AK109" s="78" t="s">
        <v>1800</v>
      </c>
      <c r="AL109" s="83" t="s">
        <v>1920</v>
      </c>
      <c r="AM109" s="78"/>
      <c r="AN109" s="80">
        <v>40393.93770833333</v>
      </c>
      <c r="AO109" s="83" t="s">
        <v>2083</v>
      </c>
      <c r="AP109" s="78" t="b">
        <v>0</v>
      </c>
      <c r="AQ109" s="78" t="b">
        <v>0</v>
      </c>
      <c r="AR109" s="78" t="b">
        <v>0</v>
      </c>
      <c r="AS109" s="78" t="s">
        <v>1302</v>
      </c>
      <c r="AT109" s="78">
        <v>64</v>
      </c>
      <c r="AU109" s="83" t="s">
        <v>2159</v>
      </c>
      <c r="AV109" s="78" t="b">
        <v>1</v>
      </c>
      <c r="AW109" s="78" t="s">
        <v>2301</v>
      </c>
      <c r="AX109" s="83" t="s">
        <v>2408</v>
      </c>
      <c r="AY109" s="78" t="s">
        <v>65</v>
      </c>
      <c r="AZ109" s="78" t="str">
        <f>REPLACE(INDEX(GroupVertices[Group],MATCH(Vertices[[#This Row],[Vertex]],GroupVertices[Vertex],0)),1,1,"")</f>
        <v>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249</v>
      </c>
      <c r="B110" s="65"/>
      <c r="C110" s="65" t="s">
        <v>64</v>
      </c>
      <c r="D110" s="66">
        <v>162.91687851971037</v>
      </c>
      <c r="E110" s="68"/>
      <c r="F110" s="101" t="s">
        <v>781</v>
      </c>
      <c r="G110" s="65"/>
      <c r="H110" s="69" t="s">
        <v>249</v>
      </c>
      <c r="I110" s="70"/>
      <c r="J110" s="70"/>
      <c r="K110" s="69" t="s">
        <v>2614</v>
      </c>
      <c r="L110" s="73">
        <v>1</v>
      </c>
      <c r="M110" s="74">
        <v>5202.36181640625</v>
      </c>
      <c r="N110" s="74">
        <v>6310.3515625</v>
      </c>
      <c r="O110" s="75"/>
      <c r="P110" s="76"/>
      <c r="Q110" s="76"/>
      <c r="R110" s="87"/>
      <c r="S110" s="48">
        <v>0</v>
      </c>
      <c r="T110" s="48">
        <v>3</v>
      </c>
      <c r="U110" s="49">
        <v>0</v>
      </c>
      <c r="V110" s="49">
        <v>0.002079</v>
      </c>
      <c r="W110" s="49">
        <v>0.006724</v>
      </c>
      <c r="X110" s="49">
        <v>0.701979</v>
      </c>
      <c r="Y110" s="49">
        <v>1</v>
      </c>
      <c r="Z110" s="49">
        <v>0</v>
      </c>
      <c r="AA110" s="71">
        <v>110</v>
      </c>
      <c r="AB110" s="71"/>
      <c r="AC110" s="72"/>
      <c r="AD110" s="78" t="s">
        <v>1471</v>
      </c>
      <c r="AE110" s="78">
        <v>542</v>
      </c>
      <c r="AF110" s="78">
        <v>1326</v>
      </c>
      <c r="AG110" s="78">
        <v>3740</v>
      </c>
      <c r="AH110" s="78">
        <v>4760</v>
      </c>
      <c r="AI110" s="78"/>
      <c r="AJ110" s="78" t="s">
        <v>1660</v>
      </c>
      <c r="AK110" s="78" t="s">
        <v>1801</v>
      </c>
      <c r="AL110" s="83" t="s">
        <v>1921</v>
      </c>
      <c r="AM110" s="78"/>
      <c r="AN110" s="80">
        <v>40472.83158564815</v>
      </c>
      <c r="AO110" s="83" t="s">
        <v>2084</v>
      </c>
      <c r="AP110" s="78" t="b">
        <v>1</v>
      </c>
      <c r="AQ110" s="78" t="b">
        <v>0</v>
      </c>
      <c r="AR110" s="78" t="b">
        <v>1</v>
      </c>
      <c r="AS110" s="78" t="s">
        <v>1302</v>
      </c>
      <c r="AT110" s="78">
        <v>272</v>
      </c>
      <c r="AU110" s="83" t="s">
        <v>2159</v>
      </c>
      <c r="AV110" s="78" t="b">
        <v>0</v>
      </c>
      <c r="AW110" s="78" t="s">
        <v>2301</v>
      </c>
      <c r="AX110" s="83" t="s">
        <v>2409</v>
      </c>
      <c r="AY110" s="78" t="s">
        <v>66</v>
      </c>
      <c r="AZ110" s="78" t="str">
        <f>REPLACE(INDEX(GroupVertices[Group],MATCH(Vertices[[#This Row],[Vertex]],GroupVertices[Vertex],0)),1,1,"")</f>
        <v>2</v>
      </c>
      <c r="BA110" s="48" t="s">
        <v>610</v>
      </c>
      <c r="BB110" s="48" t="s">
        <v>610</v>
      </c>
      <c r="BC110" s="48" t="s">
        <v>677</v>
      </c>
      <c r="BD110" s="48" t="s">
        <v>677</v>
      </c>
      <c r="BE110" s="48"/>
      <c r="BF110" s="48"/>
      <c r="BG110" s="121" t="s">
        <v>3140</v>
      </c>
      <c r="BH110" s="121" t="s">
        <v>3140</v>
      </c>
      <c r="BI110" s="121" t="s">
        <v>3231</v>
      </c>
      <c r="BJ110" s="121" t="s">
        <v>3231</v>
      </c>
      <c r="BK110" s="121">
        <v>0</v>
      </c>
      <c r="BL110" s="124">
        <v>0</v>
      </c>
      <c r="BM110" s="121">
        <v>0</v>
      </c>
      <c r="BN110" s="124">
        <v>0</v>
      </c>
      <c r="BO110" s="121">
        <v>0</v>
      </c>
      <c r="BP110" s="124">
        <v>0</v>
      </c>
      <c r="BQ110" s="121">
        <v>16</v>
      </c>
      <c r="BR110" s="124">
        <v>100</v>
      </c>
      <c r="BS110" s="121">
        <v>16</v>
      </c>
      <c r="BT110" s="2"/>
      <c r="BU110" s="3"/>
      <c r="BV110" s="3"/>
      <c r="BW110" s="3"/>
      <c r="BX110" s="3"/>
    </row>
    <row r="111" spans="1:76" ht="15">
      <c r="A111" s="64" t="s">
        <v>308</v>
      </c>
      <c r="B111" s="65"/>
      <c r="C111" s="65" t="s">
        <v>64</v>
      </c>
      <c r="D111" s="66">
        <v>200.2793324669431</v>
      </c>
      <c r="E111" s="68"/>
      <c r="F111" s="101" t="s">
        <v>830</v>
      </c>
      <c r="G111" s="65"/>
      <c r="H111" s="69" t="s">
        <v>308</v>
      </c>
      <c r="I111" s="70"/>
      <c r="J111" s="70"/>
      <c r="K111" s="69" t="s">
        <v>2615</v>
      </c>
      <c r="L111" s="73">
        <v>9.905782140605147</v>
      </c>
      <c r="M111" s="74">
        <v>4372.81201171875</v>
      </c>
      <c r="N111" s="74">
        <v>6691.2666015625</v>
      </c>
      <c r="O111" s="75"/>
      <c r="P111" s="76"/>
      <c r="Q111" s="76"/>
      <c r="R111" s="87"/>
      <c r="S111" s="48">
        <v>6</v>
      </c>
      <c r="T111" s="48">
        <v>2</v>
      </c>
      <c r="U111" s="49">
        <v>27.685714</v>
      </c>
      <c r="V111" s="49">
        <v>0.002203</v>
      </c>
      <c r="W111" s="49">
        <v>0.011074</v>
      </c>
      <c r="X111" s="49">
        <v>1.291958</v>
      </c>
      <c r="Y111" s="49">
        <v>0.5333333333333333</v>
      </c>
      <c r="Z111" s="49">
        <v>0.3333333333333333</v>
      </c>
      <c r="AA111" s="71">
        <v>111</v>
      </c>
      <c r="AB111" s="71"/>
      <c r="AC111" s="72"/>
      <c r="AD111" s="78" t="s">
        <v>1472</v>
      </c>
      <c r="AE111" s="78">
        <v>1009</v>
      </c>
      <c r="AF111" s="78">
        <v>55360</v>
      </c>
      <c r="AG111" s="78">
        <v>26996</v>
      </c>
      <c r="AH111" s="78">
        <v>571</v>
      </c>
      <c r="AI111" s="78"/>
      <c r="AJ111" s="78" t="s">
        <v>1661</v>
      </c>
      <c r="AK111" s="78" t="s">
        <v>1802</v>
      </c>
      <c r="AL111" s="83" t="s">
        <v>1922</v>
      </c>
      <c r="AM111" s="78"/>
      <c r="AN111" s="80">
        <v>39801.79833333333</v>
      </c>
      <c r="AO111" s="83" t="s">
        <v>2085</v>
      </c>
      <c r="AP111" s="78" t="b">
        <v>0</v>
      </c>
      <c r="AQ111" s="78" t="b">
        <v>0</v>
      </c>
      <c r="AR111" s="78" t="b">
        <v>1</v>
      </c>
      <c r="AS111" s="78" t="s">
        <v>1302</v>
      </c>
      <c r="AT111" s="78">
        <v>2159</v>
      </c>
      <c r="AU111" s="83" t="s">
        <v>2159</v>
      </c>
      <c r="AV111" s="78" t="b">
        <v>1</v>
      </c>
      <c r="AW111" s="78" t="s">
        <v>2301</v>
      </c>
      <c r="AX111" s="83" t="s">
        <v>2410</v>
      </c>
      <c r="AY111" s="78" t="s">
        <v>66</v>
      </c>
      <c r="AZ111" s="78" t="str">
        <f>REPLACE(INDEX(GroupVertices[Group],MATCH(Vertices[[#This Row],[Vertex]],GroupVertices[Vertex],0)),1,1,"")</f>
        <v>2</v>
      </c>
      <c r="BA111" s="48" t="s">
        <v>3085</v>
      </c>
      <c r="BB111" s="48" t="s">
        <v>3085</v>
      </c>
      <c r="BC111" s="48" t="s">
        <v>677</v>
      </c>
      <c r="BD111" s="48" t="s">
        <v>677</v>
      </c>
      <c r="BE111" s="48"/>
      <c r="BF111" s="48"/>
      <c r="BG111" s="121" t="s">
        <v>3141</v>
      </c>
      <c r="BH111" s="121" t="s">
        <v>3191</v>
      </c>
      <c r="BI111" s="121" t="s">
        <v>3232</v>
      </c>
      <c r="BJ111" s="121" t="s">
        <v>3277</v>
      </c>
      <c r="BK111" s="121">
        <v>0</v>
      </c>
      <c r="BL111" s="124">
        <v>0</v>
      </c>
      <c r="BM111" s="121">
        <v>0</v>
      </c>
      <c r="BN111" s="124">
        <v>0</v>
      </c>
      <c r="BO111" s="121">
        <v>0</v>
      </c>
      <c r="BP111" s="124">
        <v>0</v>
      </c>
      <c r="BQ111" s="121">
        <v>26</v>
      </c>
      <c r="BR111" s="124">
        <v>100</v>
      </c>
      <c r="BS111" s="121">
        <v>26</v>
      </c>
      <c r="BT111" s="2"/>
      <c r="BU111" s="3"/>
      <c r="BV111" s="3"/>
      <c r="BW111" s="3"/>
      <c r="BX111" s="3"/>
    </row>
    <row r="112" spans="1:76" ht="15">
      <c r="A112" s="64" t="s">
        <v>250</v>
      </c>
      <c r="B112" s="65"/>
      <c r="C112" s="65" t="s">
        <v>64</v>
      </c>
      <c r="D112" s="66">
        <v>162</v>
      </c>
      <c r="E112" s="68"/>
      <c r="F112" s="101" t="s">
        <v>750</v>
      </c>
      <c r="G112" s="65"/>
      <c r="H112" s="69" t="s">
        <v>250</v>
      </c>
      <c r="I112" s="70"/>
      <c r="J112" s="70"/>
      <c r="K112" s="69" t="s">
        <v>2616</v>
      </c>
      <c r="L112" s="73">
        <v>1</v>
      </c>
      <c r="M112" s="74">
        <v>1504.59130859375</v>
      </c>
      <c r="N112" s="74">
        <v>2182.14990234375</v>
      </c>
      <c r="O112" s="75"/>
      <c r="P112" s="76"/>
      <c r="Q112" s="76"/>
      <c r="R112" s="87"/>
      <c r="S112" s="48">
        <v>0</v>
      </c>
      <c r="T112" s="48">
        <v>1</v>
      </c>
      <c r="U112" s="49">
        <v>0</v>
      </c>
      <c r="V112" s="49">
        <v>0.002053</v>
      </c>
      <c r="W112" s="49">
        <v>0.004626</v>
      </c>
      <c r="X112" s="49">
        <v>0.356448</v>
      </c>
      <c r="Y112" s="49">
        <v>0</v>
      </c>
      <c r="Z112" s="49">
        <v>0</v>
      </c>
      <c r="AA112" s="71">
        <v>112</v>
      </c>
      <c r="AB112" s="71"/>
      <c r="AC112" s="72"/>
      <c r="AD112" s="78" t="s">
        <v>1473</v>
      </c>
      <c r="AE112" s="78">
        <v>14</v>
      </c>
      <c r="AF112" s="78">
        <v>0</v>
      </c>
      <c r="AG112" s="78">
        <v>2</v>
      </c>
      <c r="AH112" s="78">
        <v>37</v>
      </c>
      <c r="AI112" s="78"/>
      <c r="AJ112" s="78"/>
      <c r="AK112" s="78"/>
      <c r="AL112" s="78"/>
      <c r="AM112" s="78"/>
      <c r="AN112" s="80">
        <v>40865.65489583334</v>
      </c>
      <c r="AO112" s="78"/>
      <c r="AP112" s="78" t="b">
        <v>1</v>
      </c>
      <c r="AQ112" s="78" t="b">
        <v>1</v>
      </c>
      <c r="AR112" s="78" t="b">
        <v>0</v>
      </c>
      <c r="AS112" s="78" t="s">
        <v>1302</v>
      </c>
      <c r="AT112" s="78">
        <v>0</v>
      </c>
      <c r="AU112" s="83" t="s">
        <v>2159</v>
      </c>
      <c r="AV112" s="78" t="b">
        <v>0</v>
      </c>
      <c r="AW112" s="78" t="s">
        <v>2301</v>
      </c>
      <c r="AX112" s="83" t="s">
        <v>2411</v>
      </c>
      <c r="AY112" s="78" t="s">
        <v>66</v>
      </c>
      <c r="AZ112" s="78" t="str">
        <f>REPLACE(INDEX(GroupVertices[Group],MATCH(Vertices[[#This Row],[Vertex]],GroupVertices[Vertex],0)),1,1,"")</f>
        <v>1</v>
      </c>
      <c r="BA112" s="48"/>
      <c r="BB112" s="48"/>
      <c r="BC112" s="48"/>
      <c r="BD112" s="48"/>
      <c r="BE112" s="48"/>
      <c r="BF112" s="48"/>
      <c r="BG112" s="121" t="s">
        <v>1289</v>
      </c>
      <c r="BH112" s="121" t="s">
        <v>1289</v>
      </c>
      <c r="BI112" s="121" t="s">
        <v>1289</v>
      </c>
      <c r="BJ112" s="121" t="s">
        <v>1289</v>
      </c>
      <c r="BK112" s="121">
        <v>0</v>
      </c>
      <c r="BL112" s="124">
        <v>0</v>
      </c>
      <c r="BM112" s="121">
        <v>0</v>
      </c>
      <c r="BN112" s="124">
        <v>0</v>
      </c>
      <c r="BO112" s="121">
        <v>0</v>
      </c>
      <c r="BP112" s="124">
        <v>0</v>
      </c>
      <c r="BQ112" s="121">
        <v>1</v>
      </c>
      <c r="BR112" s="124">
        <v>100</v>
      </c>
      <c r="BS112" s="121">
        <v>1</v>
      </c>
      <c r="BT112" s="2"/>
      <c r="BU112" s="3"/>
      <c r="BV112" s="3"/>
      <c r="BW112" s="3"/>
      <c r="BX112" s="3"/>
    </row>
    <row r="113" spans="1:76" ht="15">
      <c r="A113" s="64" t="s">
        <v>251</v>
      </c>
      <c r="B113" s="65"/>
      <c r="C113" s="65" t="s">
        <v>64</v>
      </c>
      <c r="D113" s="66">
        <v>162.3401992697568</v>
      </c>
      <c r="E113" s="68"/>
      <c r="F113" s="101" t="s">
        <v>782</v>
      </c>
      <c r="G113" s="65"/>
      <c r="H113" s="69" t="s">
        <v>251</v>
      </c>
      <c r="I113" s="70"/>
      <c r="J113" s="70"/>
      <c r="K113" s="69" t="s">
        <v>2617</v>
      </c>
      <c r="L113" s="73">
        <v>1</v>
      </c>
      <c r="M113" s="74">
        <v>3694.40087890625</v>
      </c>
      <c r="N113" s="74">
        <v>7225.82421875</v>
      </c>
      <c r="O113" s="75"/>
      <c r="P113" s="76"/>
      <c r="Q113" s="76"/>
      <c r="R113" s="87"/>
      <c r="S113" s="48">
        <v>0</v>
      </c>
      <c r="T113" s="48">
        <v>2</v>
      </c>
      <c r="U113" s="49">
        <v>0</v>
      </c>
      <c r="V113" s="49">
        <v>0.002128</v>
      </c>
      <c r="W113" s="49">
        <v>0.007504</v>
      </c>
      <c r="X113" s="49">
        <v>0.511402</v>
      </c>
      <c r="Y113" s="49">
        <v>1</v>
      </c>
      <c r="Z113" s="49">
        <v>0</v>
      </c>
      <c r="AA113" s="71">
        <v>113</v>
      </c>
      <c r="AB113" s="71"/>
      <c r="AC113" s="72"/>
      <c r="AD113" s="78" t="s">
        <v>1474</v>
      </c>
      <c r="AE113" s="78">
        <v>1729</v>
      </c>
      <c r="AF113" s="78">
        <v>492</v>
      </c>
      <c r="AG113" s="78">
        <v>1287</v>
      </c>
      <c r="AH113" s="78">
        <v>5236</v>
      </c>
      <c r="AI113" s="78"/>
      <c r="AJ113" s="78" t="s">
        <v>1662</v>
      </c>
      <c r="AK113" s="78" t="s">
        <v>1773</v>
      </c>
      <c r="AL113" s="83" t="s">
        <v>1923</v>
      </c>
      <c r="AM113" s="78"/>
      <c r="AN113" s="80">
        <v>39882.60990740741</v>
      </c>
      <c r="AO113" s="83" t="s">
        <v>2086</v>
      </c>
      <c r="AP113" s="78" t="b">
        <v>0</v>
      </c>
      <c r="AQ113" s="78" t="b">
        <v>0</v>
      </c>
      <c r="AR113" s="78" t="b">
        <v>1</v>
      </c>
      <c r="AS113" s="78" t="s">
        <v>1302</v>
      </c>
      <c r="AT113" s="78">
        <v>11</v>
      </c>
      <c r="AU113" s="83" t="s">
        <v>2162</v>
      </c>
      <c r="AV113" s="78" t="b">
        <v>0</v>
      </c>
      <c r="AW113" s="78" t="s">
        <v>2301</v>
      </c>
      <c r="AX113" s="83" t="s">
        <v>2412</v>
      </c>
      <c r="AY113" s="78" t="s">
        <v>66</v>
      </c>
      <c r="AZ113" s="78" t="str">
        <f>REPLACE(INDEX(GroupVertices[Group],MATCH(Vertices[[#This Row],[Vertex]],GroupVertices[Vertex],0)),1,1,"")</f>
        <v>2</v>
      </c>
      <c r="BA113" s="48" t="s">
        <v>611</v>
      </c>
      <c r="BB113" s="48" t="s">
        <v>611</v>
      </c>
      <c r="BC113" s="48" t="s">
        <v>671</v>
      </c>
      <c r="BD113" s="48" t="s">
        <v>671</v>
      </c>
      <c r="BE113" s="48"/>
      <c r="BF113" s="48"/>
      <c r="BG113" s="121" t="s">
        <v>3142</v>
      </c>
      <c r="BH113" s="121" t="s">
        <v>3142</v>
      </c>
      <c r="BI113" s="121" t="s">
        <v>3233</v>
      </c>
      <c r="BJ113" s="121" t="s">
        <v>3233</v>
      </c>
      <c r="BK113" s="121">
        <v>0</v>
      </c>
      <c r="BL113" s="124">
        <v>0</v>
      </c>
      <c r="BM113" s="121">
        <v>1</v>
      </c>
      <c r="BN113" s="124">
        <v>8.333333333333334</v>
      </c>
      <c r="BO113" s="121">
        <v>0</v>
      </c>
      <c r="BP113" s="124">
        <v>0</v>
      </c>
      <c r="BQ113" s="121">
        <v>11</v>
      </c>
      <c r="BR113" s="124">
        <v>91.66666666666667</v>
      </c>
      <c r="BS113" s="121">
        <v>12</v>
      </c>
      <c r="BT113" s="2"/>
      <c r="BU113" s="3"/>
      <c r="BV113" s="3"/>
      <c r="BW113" s="3"/>
      <c r="BX113" s="3"/>
    </row>
    <row r="114" spans="1:76" ht="15">
      <c r="A114" s="64" t="s">
        <v>252</v>
      </c>
      <c r="B114" s="65"/>
      <c r="C114" s="65" t="s">
        <v>64</v>
      </c>
      <c r="D114" s="66">
        <v>162.0290414010768</v>
      </c>
      <c r="E114" s="68"/>
      <c r="F114" s="101" t="s">
        <v>783</v>
      </c>
      <c r="G114" s="65"/>
      <c r="H114" s="69" t="s">
        <v>252</v>
      </c>
      <c r="I114" s="70"/>
      <c r="J114" s="70"/>
      <c r="K114" s="69" t="s">
        <v>2618</v>
      </c>
      <c r="L114" s="73">
        <v>252.54928762007813</v>
      </c>
      <c r="M114" s="74">
        <v>8537.158203125</v>
      </c>
      <c r="N114" s="74">
        <v>611.7035522460938</v>
      </c>
      <c r="O114" s="75"/>
      <c r="P114" s="76"/>
      <c r="Q114" s="76"/>
      <c r="R114" s="87"/>
      <c r="S114" s="48">
        <v>0</v>
      </c>
      <c r="T114" s="48">
        <v>3</v>
      </c>
      <c r="U114" s="49">
        <v>782</v>
      </c>
      <c r="V114" s="49">
        <v>0.00207</v>
      </c>
      <c r="W114" s="49">
        <v>0.004679</v>
      </c>
      <c r="X114" s="49">
        <v>1.179642</v>
      </c>
      <c r="Y114" s="49">
        <v>0</v>
      </c>
      <c r="Z114" s="49">
        <v>0</v>
      </c>
      <c r="AA114" s="71">
        <v>114</v>
      </c>
      <c r="AB114" s="71"/>
      <c r="AC114" s="72"/>
      <c r="AD114" s="78" t="s">
        <v>1475</v>
      </c>
      <c r="AE114" s="78">
        <v>348</v>
      </c>
      <c r="AF114" s="78">
        <v>42</v>
      </c>
      <c r="AG114" s="78">
        <v>456</v>
      </c>
      <c r="AH114" s="78">
        <v>90</v>
      </c>
      <c r="AI114" s="78"/>
      <c r="AJ114" s="78" t="s">
        <v>1663</v>
      </c>
      <c r="AK114" s="78" t="s">
        <v>1803</v>
      </c>
      <c r="AL114" s="78"/>
      <c r="AM114" s="78"/>
      <c r="AN114" s="80">
        <v>40766.502384259256</v>
      </c>
      <c r="AO114" s="78"/>
      <c r="AP114" s="78" t="b">
        <v>1</v>
      </c>
      <c r="AQ114" s="78" t="b">
        <v>0</v>
      </c>
      <c r="AR114" s="78" t="b">
        <v>1</v>
      </c>
      <c r="AS114" s="78" t="s">
        <v>1302</v>
      </c>
      <c r="AT114" s="78">
        <v>1</v>
      </c>
      <c r="AU114" s="83" t="s">
        <v>2159</v>
      </c>
      <c r="AV114" s="78" t="b">
        <v>0</v>
      </c>
      <c r="AW114" s="78" t="s">
        <v>2301</v>
      </c>
      <c r="AX114" s="83" t="s">
        <v>2413</v>
      </c>
      <c r="AY114" s="78" t="s">
        <v>66</v>
      </c>
      <c r="AZ114" s="78" t="str">
        <f>REPLACE(INDEX(GroupVertices[Group],MATCH(Vertices[[#This Row],[Vertex]],GroupVertices[Vertex],0)),1,1,"")</f>
        <v>10</v>
      </c>
      <c r="BA114" s="48"/>
      <c r="BB114" s="48"/>
      <c r="BC114" s="48"/>
      <c r="BD114" s="48"/>
      <c r="BE114" s="48"/>
      <c r="BF114" s="48"/>
      <c r="BG114" s="121" t="s">
        <v>3143</v>
      </c>
      <c r="BH114" s="121" t="s">
        <v>3143</v>
      </c>
      <c r="BI114" s="121" t="s">
        <v>3234</v>
      </c>
      <c r="BJ114" s="121" t="s">
        <v>3234</v>
      </c>
      <c r="BK114" s="121">
        <v>1</v>
      </c>
      <c r="BL114" s="124">
        <v>16.666666666666668</v>
      </c>
      <c r="BM114" s="121">
        <v>0</v>
      </c>
      <c r="BN114" s="124">
        <v>0</v>
      </c>
      <c r="BO114" s="121">
        <v>0</v>
      </c>
      <c r="BP114" s="124">
        <v>0</v>
      </c>
      <c r="BQ114" s="121">
        <v>5</v>
      </c>
      <c r="BR114" s="124">
        <v>83.33333333333333</v>
      </c>
      <c r="BS114" s="121">
        <v>6</v>
      </c>
      <c r="BT114" s="2"/>
      <c r="BU114" s="3"/>
      <c r="BV114" s="3"/>
      <c r="BW114" s="3"/>
      <c r="BX114" s="3"/>
    </row>
    <row r="115" spans="1:76" ht="15">
      <c r="A115" s="64" t="s">
        <v>374</v>
      </c>
      <c r="B115" s="65"/>
      <c r="C115" s="65" t="s">
        <v>64</v>
      </c>
      <c r="D115" s="66">
        <v>167.28415207211668</v>
      </c>
      <c r="E115" s="68"/>
      <c r="F115" s="101" t="s">
        <v>2251</v>
      </c>
      <c r="G115" s="65"/>
      <c r="H115" s="69" t="s">
        <v>374</v>
      </c>
      <c r="I115" s="70"/>
      <c r="J115" s="70"/>
      <c r="K115" s="69" t="s">
        <v>2619</v>
      </c>
      <c r="L115" s="73">
        <v>1</v>
      </c>
      <c r="M115" s="74">
        <v>8537.158203125</v>
      </c>
      <c r="N115" s="74">
        <v>1129.298828125</v>
      </c>
      <c r="O115" s="75"/>
      <c r="P115" s="76"/>
      <c r="Q115" s="76"/>
      <c r="R115" s="87"/>
      <c r="S115" s="48">
        <v>1</v>
      </c>
      <c r="T115" s="48">
        <v>0</v>
      </c>
      <c r="U115" s="49">
        <v>0</v>
      </c>
      <c r="V115" s="49">
        <v>0.001473</v>
      </c>
      <c r="W115" s="49">
        <v>0.00035</v>
      </c>
      <c r="X115" s="49">
        <v>0.484232</v>
      </c>
      <c r="Y115" s="49">
        <v>0</v>
      </c>
      <c r="Z115" s="49">
        <v>0</v>
      </c>
      <c r="AA115" s="71">
        <v>115</v>
      </c>
      <c r="AB115" s="71"/>
      <c r="AC115" s="72"/>
      <c r="AD115" s="78" t="s">
        <v>1476</v>
      </c>
      <c r="AE115" s="78">
        <v>721</v>
      </c>
      <c r="AF115" s="78">
        <v>7642</v>
      </c>
      <c r="AG115" s="78">
        <v>9594</v>
      </c>
      <c r="AH115" s="78">
        <v>1278</v>
      </c>
      <c r="AI115" s="78"/>
      <c r="AJ115" s="78" t="s">
        <v>1664</v>
      </c>
      <c r="AK115" s="78" t="s">
        <v>1754</v>
      </c>
      <c r="AL115" s="83" t="s">
        <v>1924</v>
      </c>
      <c r="AM115" s="78"/>
      <c r="AN115" s="80">
        <v>39630.73452546296</v>
      </c>
      <c r="AO115" s="83" t="s">
        <v>2087</v>
      </c>
      <c r="AP115" s="78" t="b">
        <v>0</v>
      </c>
      <c r="AQ115" s="78" t="b">
        <v>0</v>
      </c>
      <c r="AR115" s="78" t="b">
        <v>1</v>
      </c>
      <c r="AS115" s="78" t="s">
        <v>1302</v>
      </c>
      <c r="AT115" s="78">
        <v>471</v>
      </c>
      <c r="AU115" s="83" t="s">
        <v>2161</v>
      </c>
      <c r="AV115" s="78" t="b">
        <v>0</v>
      </c>
      <c r="AW115" s="78" t="s">
        <v>2301</v>
      </c>
      <c r="AX115" s="83" t="s">
        <v>2414</v>
      </c>
      <c r="AY115" s="78" t="s">
        <v>65</v>
      </c>
      <c r="AZ115" s="78" t="str">
        <f>REPLACE(INDEX(GroupVertices[Group],MATCH(Vertices[[#This Row],[Vertex]],GroupVertices[Vertex],0)),1,1,"")</f>
        <v>10</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375</v>
      </c>
      <c r="B116" s="65"/>
      <c r="C116" s="65" t="s">
        <v>64</v>
      </c>
      <c r="D116" s="66">
        <v>162.2752018482992</v>
      </c>
      <c r="E116" s="68"/>
      <c r="F116" s="101" t="s">
        <v>2252</v>
      </c>
      <c r="G116" s="65"/>
      <c r="H116" s="69" t="s">
        <v>375</v>
      </c>
      <c r="I116" s="70"/>
      <c r="J116" s="70"/>
      <c r="K116" s="69" t="s">
        <v>2620</v>
      </c>
      <c r="L116" s="73">
        <v>1</v>
      </c>
      <c r="M116" s="74">
        <v>8939.9765625</v>
      </c>
      <c r="N116" s="74">
        <v>1129.298828125</v>
      </c>
      <c r="O116" s="75"/>
      <c r="P116" s="76"/>
      <c r="Q116" s="76"/>
      <c r="R116" s="87"/>
      <c r="S116" s="48">
        <v>1</v>
      </c>
      <c r="T116" s="48">
        <v>0</v>
      </c>
      <c r="U116" s="49">
        <v>0</v>
      </c>
      <c r="V116" s="49">
        <v>0.001473</v>
      </c>
      <c r="W116" s="49">
        <v>0.00035</v>
      </c>
      <c r="X116" s="49">
        <v>0.484232</v>
      </c>
      <c r="Y116" s="49">
        <v>0</v>
      </c>
      <c r="Z116" s="49">
        <v>0</v>
      </c>
      <c r="AA116" s="71">
        <v>116</v>
      </c>
      <c r="AB116" s="71"/>
      <c r="AC116" s="72"/>
      <c r="AD116" s="78" t="s">
        <v>1477</v>
      </c>
      <c r="AE116" s="78">
        <v>683</v>
      </c>
      <c r="AF116" s="78">
        <v>398</v>
      </c>
      <c r="AG116" s="78">
        <v>258</v>
      </c>
      <c r="AH116" s="78">
        <v>29</v>
      </c>
      <c r="AI116" s="78">
        <v>-18000</v>
      </c>
      <c r="AJ116" s="78" t="s">
        <v>1665</v>
      </c>
      <c r="AK116" s="78" t="s">
        <v>1754</v>
      </c>
      <c r="AL116" s="83" t="s">
        <v>1925</v>
      </c>
      <c r="AM116" s="78" t="s">
        <v>1995</v>
      </c>
      <c r="AN116" s="80">
        <v>40664.63002314815</v>
      </c>
      <c r="AO116" s="83" t="s">
        <v>2088</v>
      </c>
      <c r="AP116" s="78" t="b">
        <v>0</v>
      </c>
      <c r="AQ116" s="78" t="b">
        <v>0</v>
      </c>
      <c r="AR116" s="78" t="b">
        <v>0</v>
      </c>
      <c r="AS116" s="78" t="s">
        <v>1302</v>
      </c>
      <c r="AT116" s="78">
        <v>27</v>
      </c>
      <c r="AU116" s="83" t="s">
        <v>2180</v>
      </c>
      <c r="AV116" s="78" t="b">
        <v>0</v>
      </c>
      <c r="AW116" s="78" t="s">
        <v>2301</v>
      </c>
      <c r="AX116" s="83" t="s">
        <v>2415</v>
      </c>
      <c r="AY116" s="78" t="s">
        <v>65</v>
      </c>
      <c r="AZ116" s="78" t="str">
        <f>REPLACE(INDEX(GroupVertices[Group],MATCH(Vertices[[#This Row],[Vertex]],GroupVertices[Vertex],0)),1,1,"")</f>
        <v>10</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253</v>
      </c>
      <c r="B117" s="65"/>
      <c r="C117" s="65" t="s">
        <v>64</v>
      </c>
      <c r="D117" s="66">
        <v>162.0165950863296</v>
      </c>
      <c r="E117" s="68"/>
      <c r="F117" s="101" t="s">
        <v>784</v>
      </c>
      <c r="G117" s="65"/>
      <c r="H117" s="69" t="s">
        <v>253</v>
      </c>
      <c r="I117" s="70"/>
      <c r="J117" s="70"/>
      <c r="K117" s="69" t="s">
        <v>2621</v>
      </c>
      <c r="L117" s="73">
        <v>1</v>
      </c>
      <c r="M117" s="74">
        <v>1484.2740478515625</v>
      </c>
      <c r="N117" s="74">
        <v>4586.81005859375</v>
      </c>
      <c r="O117" s="75"/>
      <c r="P117" s="76"/>
      <c r="Q117" s="76"/>
      <c r="R117" s="87"/>
      <c r="S117" s="48">
        <v>0</v>
      </c>
      <c r="T117" s="48">
        <v>1</v>
      </c>
      <c r="U117" s="49">
        <v>0</v>
      </c>
      <c r="V117" s="49">
        <v>0.002053</v>
      </c>
      <c r="W117" s="49">
        <v>0.004626</v>
      </c>
      <c r="X117" s="49">
        <v>0.356448</v>
      </c>
      <c r="Y117" s="49">
        <v>0</v>
      </c>
      <c r="Z117" s="49">
        <v>0</v>
      </c>
      <c r="AA117" s="71">
        <v>117</v>
      </c>
      <c r="AB117" s="71"/>
      <c r="AC117" s="72"/>
      <c r="AD117" s="78" t="s">
        <v>1478</v>
      </c>
      <c r="AE117" s="78">
        <v>147</v>
      </c>
      <c r="AF117" s="78">
        <v>24</v>
      </c>
      <c r="AG117" s="78">
        <v>214</v>
      </c>
      <c r="AH117" s="78">
        <v>618</v>
      </c>
      <c r="AI117" s="78"/>
      <c r="AJ117" s="78" t="s">
        <v>1666</v>
      </c>
      <c r="AK117" s="78"/>
      <c r="AL117" s="78"/>
      <c r="AM117" s="78"/>
      <c r="AN117" s="80">
        <v>43540.187372685185</v>
      </c>
      <c r="AO117" s="78"/>
      <c r="AP117" s="78" t="b">
        <v>1</v>
      </c>
      <c r="AQ117" s="78" t="b">
        <v>0</v>
      </c>
      <c r="AR117" s="78" t="b">
        <v>1</v>
      </c>
      <c r="AS117" s="78" t="s">
        <v>1302</v>
      </c>
      <c r="AT117" s="78">
        <v>0</v>
      </c>
      <c r="AU117" s="78"/>
      <c r="AV117" s="78" t="b">
        <v>0</v>
      </c>
      <c r="AW117" s="78" t="s">
        <v>2301</v>
      </c>
      <c r="AX117" s="83" t="s">
        <v>2416</v>
      </c>
      <c r="AY117" s="78" t="s">
        <v>66</v>
      </c>
      <c r="AZ117" s="78" t="str">
        <f>REPLACE(INDEX(GroupVertices[Group],MATCH(Vertices[[#This Row],[Vertex]],GroupVertices[Vertex],0)),1,1,"")</f>
        <v>1</v>
      </c>
      <c r="BA117" s="48" t="s">
        <v>612</v>
      </c>
      <c r="BB117" s="48" t="s">
        <v>612</v>
      </c>
      <c r="BC117" s="48" t="s">
        <v>671</v>
      </c>
      <c r="BD117" s="48" t="s">
        <v>671</v>
      </c>
      <c r="BE117" s="48"/>
      <c r="BF117" s="48"/>
      <c r="BG117" s="121" t="s">
        <v>3144</v>
      </c>
      <c r="BH117" s="121" t="s">
        <v>3144</v>
      </c>
      <c r="BI117" s="121" t="s">
        <v>3235</v>
      </c>
      <c r="BJ117" s="121" t="s">
        <v>3235</v>
      </c>
      <c r="BK117" s="121">
        <v>0</v>
      </c>
      <c r="BL117" s="124">
        <v>0</v>
      </c>
      <c r="BM117" s="121">
        <v>0</v>
      </c>
      <c r="BN117" s="124">
        <v>0</v>
      </c>
      <c r="BO117" s="121">
        <v>0</v>
      </c>
      <c r="BP117" s="124">
        <v>0</v>
      </c>
      <c r="BQ117" s="121">
        <v>16</v>
      </c>
      <c r="BR117" s="124">
        <v>100</v>
      </c>
      <c r="BS117" s="121">
        <v>16</v>
      </c>
      <c r="BT117" s="2"/>
      <c r="BU117" s="3"/>
      <c r="BV117" s="3"/>
      <c r="BW117" s="3"/>
      <c r="BX117" s="3"/>
    </row>
    <row r="118" spans="1:76" ht="15">
      <c r="A118" s="64" t="s">
        <v>254</v>
      </c>
      <c r="B118" s="65"/>
      <c r="C118" s="65" t="s">
        <v>64</v>
      </c>
      <c r="D118" s="66">
        <v>162.089890050952</v>
      </c>
      <c r="E118" s="68"/>
      <c r="F118" s="101" t="s">
        <v>785</v>
      </c>
      <c r="G118" s="65"/>
      <c r="H118" s="69" t="s">
        <v>254</v>
      </c>
      <c r="I118" s="70"/>
      <c r="J118" s="70"/>
      <c r="K118" s="69" t="s">
        <v>2622</v>
      </c>
      <c r="L118" s="73">
        <v>1</v>
      </c>
      <c r="M118" s="74">
        <v>3341.530517578125</v>
      </c>
      <c r="N118" s="74">
        <v>7524.921875</v>
      </c>
      <c r="O118" s="75"/>
      <c r="P118" s="76"/>
      <c r="Q118" s="76"/>
      <c r="R118" s="87"/>
      <c r="S118" s="48">
        <v>0</v>
      </c>
      <c r="T118" s="48">
        <v>2</v>
      </c>
      <c r="U118" s="49">
        <v>0</v>
      </c>
      <c r="V118" s="49">
        <v>0.002128</v>
      </c>
      <c r="W118" s="49">
        <v>0.007504</v>
      </c>
      <c r="X118" s="49">
        <v>0.511402</v>
      </c>
      <c r="Y118" s="49">
        <v>1</v>
      </c>
      <c r="Z118" s="49">
        <v>0</v>
      </c>
      <c r="AA118" s="71">
        <v>118</v>
      </c>
      <c r="AB118" s="71"/>
      <c r="AC118" s="72"/>
      <c r="AD118" s="78" t="s">
        <v>1479</v>
      </c>
      <c r="AE118" s="78">
        <v>579</v>
      </c>
      <c r="AF118" s="78">
        <v>130</v>
      </c>
      <c r="AG118" s="78">
        <v>880</v>
      </c>
      <c r="AH118" s="78">
        <v>449</v>
      </c>
      <c r="AI118" s="78"/>
      <c r="AJ118" s="78" t="s">
        <v>1667</v>
      </c>
      <c r="AK118" s="78" t="s">
        <v>1804</v>
      </c>
      <c r="AL118" s="83" t="s">
        <v>1926</v>
      </c>
      <c r="AM118" s="78"/>
      <c r="AN118" s="80">
        <v>40981.95266203704</v>
      </c>
      <c r="AO118" s="78"/>
      <c r="AP118" s="78" t="b">
        <v>1</v>
      </c>
      <c r="AQ118" s="78" t="b">
        <v>0</v>
      </c>
      <c r="AR118" s="78" t="b">
        <v>0</v>
      </c>
      <c r="AS118" s="78" t="s">
        <v>1302</v>
      </c>
      <c r="AT118" s="78">
        <v>1</v>
      </c>
      <c r="AU118" s="83" t="s">
        <v>2159</v>
      </c>
      <c r="AV118" s="78" t="b">
        <v>0</v>
      </c>
      <c r="AW118" s="78" t="s">
        <v>2301</v>
      </c>
      <c r="AX118" s="83" t="s">
        <v>2417</v>
      </c>
      <c r="AY118" s="78" t="s">
        <v>66</v>
      </c>
      <c r="AZ118" s="78" t="str">
        <f>REPLACE(INDEX(GroupVertices[Group],MATCH(Vertices[[#This Row],[Vertex]],GroupVertices[Vertex],0)),1,1,"")</f>
        <v>2</v>
      </c>
      <c r="BA118" s="48" t="s">
        <v>611</v>
      </c>
      <c r="BB118" s="48" t="s">
        <v>611</v>
      </c>
      <c r="BC118" s="48" t="s">
        <v>671</v>
      </c>
      <c r="BD118" s="48" t="s">
        <v>671</v>
      </c>
      <c r="BE118" s="48"/>
      <c r="BF118" s="48"/>
      <c r="BG118" s="121" t="s">
        <v>3142</v>
      </c>
      <c r="BH118" s="121" t="s">
        <v>3142</v>
      </c>
      <c r="BI118" s="121" t="s">
        <v>3233</v>
      </c>
      <c r="BJ118" s="121" t="s">
        <v>3233</v>
      </c>
      <c r="BK118" s="121">
        <v>0</v>
      </c>
      <c r="BL118" s="124">
        <v>0</v>
      </c>
      <c r="BM118" s="121">
        <v>1</v>
      </c>
      <c r="BN118" s="124">
        <v>8.333333333333334</v>
      </c>
      <c r="BO118" s="121">
        <v>0</v>
      </c>
      <c r="BP118" s="124">
        <v>0</v>
      </c>
      <c r="BQ118" s="121">
        <v>11</v>
      </c>
      <c r="BR118" s="124">
        <v>91.66666666666667</v>
      </c>
      <c r="BS118" s="121">
        <v>12</v>
      </c>
      <c r="BT118" s="2"/>
      <c r="BU118" s="3"/>
      <c r="BV118" s="3"/>
      <c r="BW118" s="3"/>
      <c r="BX118" s="3"/>
    </row>
    <row r="119" spans="1:76" ht="15">
      <c r="A119" s="64" t="s">
        <v>255</v>
      </c>
      <c r="B119" s="65"/>
      <c r="C119" s="65" t="s">
        <v>64</v>
      </c>
      <c r="D119" s="66">
        <v>164.42011675639995</v>
      </c>
      <c r="E119" s="68"/>
      <c r="F119" s="101" t="s">
        <v>786</v>
      </c>
      <c r="G119" s="65"/>
      <c r="H119" s="69" t="s">
        <v>255</v>
      </c>
      <c r="I119" s="70"/>
      <c r="J119" s="70"/>
      <c r="K119" s="69" t="s">
        <v>2623</v>
      </c>
      <c r="L119" s="73">
        <v>625.048104837534</v>
      </c>
      <c r="M119" s="74">
        <v>7707.20556640625</v>
      </c>
      <c r="N119" s="74">
        <v>1531.8155517578125</v>
      </c>
      <c r="O119" s="75"/>
      <c r="P119" s="76"/>
      <c r="Q119" s="76"/>
      <c r="R119" s="87"/>
      <c r="S119" s="48">
        <v>2</v>
      </c>
      <c r="T119" s="48">
        <v>4</v>
      </c>
      <c r="U119" s="49">
        <v>1940</v>
      </c>
      <c r="V119" s="49">
        <v>0.002096</v>
      </c>
      <c r="W119" s="49">
        <v>0.00476</v>
      </c>
      <c r="X119" s="49">
        <v>2.497878</v>
      </c>
      <c r="Y119" s="49">
        <v>0</v>
      </c>
      <c r="Z119" s="49">
        <v>0</v>
      </c>
      <c r="AA119" s="71">
        <v>119</v>
      </c>
      <c r="AB119" s="71"/>
      <c r="AC119" s="72"/>
      <c r="AD119" s="78" t="s">
        <v>1480</v>
      </c>
      <c r="AE119" s="78">
        <v>2225</v>
      </c>
      <c r="AF119" s="78">
        <v>3500</v>
      </c>
      <c r="AG119" s="78">
        <v>6817</v>
      </c>
      <c r="AH119" s="78">
        <v>1630</v>
      </c>
      <c r="AI119" s="78"/>
      <c r="AJ119" s="78" t="s">
        <v>1668</v>
      </c>
      <c r="AK119" s="78" t="s">
        <v>1754</v>
      </c>
      <c r="AL119" s="83" t="s">
        <v>1927</v>
      </c>
      <c r="AM119" s="78"/>
      <c r="AN119" s="80">
        <v>41680.95539351852</v>
      </c>
      <c r="AO119" s="83" t="s">
        <v>2089</v>
      </c>
      <c r="AP119" s="78" t="b">
        <v>0</v>
      </c>
      <c r="AQ119" s="78" t="b">
        <v>0</v>
      </c>
      <c r="AR119" s="78" t="b">
        <v>1</v>
      </c>
      <c r="AS119" s="78" t="s">
        <v>1302</v>
      </c>
      <c r="AT119" s="78">
        <v>388</v>
      </c>
      <c r="AU119" s="83" t="s">
        <v>2159</v>
      </c>
      <c r="AV119" s="78" t="b">
        <v>0</v>
      </c>
      <c r="AW119" s="78" t="s">
        <v>2301</v>
      </c>
      <c r="AX119" s="83" t="s">
        <v>2418</v>
      </c>
      <c r="AY119" s="78" t="s">
        <v>66</v>
      </c>
      <c r="AZ119" s="78" t="str">
        <f>REPLACE(INDEX(GroupVertices[Group],MATCH(Vertices[[#This Row],[Vertex]],GroupVertices[Vertex],0)),1,1,"")</f>
        <v>9</v>
      </c>
      <c r="BA119" s="48" t="s">
        <v>613</v>
      </c>
      <c r="BB119" s="48" t="s">
        <v>613</v>
      </c>
      <c r="BC119" s="48" t="s">
        <v>678</v>
      </c>
      <c r="BD119" s="48" t="s">
        <v>678</v>
      </c>
      <c r="BE119" s="48" t="s">
        <v>710</v>
      </c>
      <c r="BF119" s="48" t="s">
        <v>710</v>
      </c>
      <c r="BG119" s="121" t="s">
        <v>2925</v>
      </c>
      <c r="BH119" s="121" t="s">
        <v>2925</v>
      </c>
      <c r="BI119" s="121" t="s">
        <v>3016</v>
      </c>
      <c r="BJ119" s="121" t="s">
        <v>3016</v>
      </c>
      <c r="BK119" s="121">
        <v>3</v>
      </c>
      <c r="BL119" s="124">
        <v>10</v>
      </c>
      <c r="BM119" s="121">
        <v>0</v>
      </c>
      <c r="BN119" s="124">
        <v>0</v>
      </c>
      <c r="BO119" s="121">
        <v>0</v>
      </c>
      <c r="BP119" s="124">
        <v>0</v>
      </c>
      <c r="BQ119" s="121">
        <v>27</v>
      </c>
      <c r="BR119" s="124">
        <v>90</v>
      </c>
      <c r="BS119" s="121">
        <v>30</v>
      </c>
      <c r="BT119" s="2"/>
      <c r="BU119" s="3"/>
      <c r="BV119" s="3"/>
      <c r="BW119" s="3"/>
      <c r="BX119" s="3"/>
    </row>
    <row r="120" spans="1:76" ht="15">
      <c r="A120" s="64" t="s">
        <v>376</v>
      </c>
      <c r="B120" s="65"/>
      <c r="C120" s="65" t="s">
        <v>64</v>
      </c>
      <c r="D120" s="66">
        <v>162.67071807248797</v>
      </c>
      <c r="E120" s="68"/>
      <c r="F120" s="101" t="s">
        <v>2253</v>
      </c>
      <c r="G120" s="65"/>
      <c r="H120" s="69" t="s">
        <v>376</v>
      </c>
      <c r="I120" s="70"/>
      <c r="J120" s="70"/>
      <c r="K120" s="69" t="s">
        <v>2624</v>
      </c>
      <c r="L120" s="73">
        <v>1</v>
      </c>
      <c r="M120" s="74">
        <v>8140.83642578125</v>
      </c>
      <c r="N120" s="74">
        <v>1637.744140625</v>
      </c>
      <c r="O120" s="75"/>
      <c r="P120" s="76"/>
      <c r="Q120" s="76"/>
      <c r="R120" s="87"/>
      <c r="S120" s="48">
        <v>1</v>
      </c>
      <c r="T120" s="48">
        <v>0</v>
      </c>
      <c r="U120" s="49">
        <v>0</v>
      </c>
      <c r="V120" s="49">
        <v>0.001486</v>
      </c>
      <c r="W120" s="49">
        <v>0.000356</v>
      </c>
      <c r="X120" s="49">
        <v>0.503866</v>
      </c>
      <c r="Y120" s="49">
        <v>0</v>
      </c>
      <c r="Z120" s="49">
        <v>0</v>
      </c>
      <c r="AA120" s="71">
        <v>120</v>
      </c>
      <c r="AB120" s="71"/>
      <c r="AC120" s="72"/>
      <c r="AD120" s="78" t="s">
        <v>1481</v>
      </c>
      <c r="AE120" s="78">
        <v>1224</v>
      </c>
      <c r="AF120" s="78">
        <v>970</v>
      </c>
      <c r="AG120" s="78">
        <v>2778</v>
      </c>
      <c r="AH120" s="78">
        <v>1281</v>
      </c>
      <c r="AI120" s="78"/>
      <c r="AJ120" s="78" t="s">
        <v>1669</v>
      </c>
      <c r="AK120" s="78" t="s">
        <v>1805</v>
      </c>
      <c r="AL120" s="83" t="s">
        <v>1928</v>
      </c>
      <c r="AM120" s="78"/>
      <c r="AN120" s="80">
        <v>41796.88460648148</v>
      </c>
      <c r="AO120" s="83" t="s">
        <v>2090</v>
      </c>
      <c r="AP120" s="78" t="b">
        <v>0</v>
      </c>
      <c r="AQ120" s="78" t="b">
        <v>0</v>
      </c>
      <c r="AR120" s="78" t="b">
        <v>0</v>
      </c>
      <c r="AS120" s="78" t="s">
        <v>1302</v>
      </c>
      <c r="AT120" s="78">
        <v>111</v>
      </c>
      <c r="AU120" s="83" t="s">
        <v>2159</v>
      </c>
      <c r="AV120" s="78" t="b">
        <v>0</v>
      </c>
      <c r="AW120" s="78" t="s">
        <v>2301</v>
      </c>
      <c r="AX120" s="83" t="s">
        <v>2419</v>
      </c>
      <c r="AY120" s="78" t="s">
        <v>65</v>
      </c>
      <c r="AZ120" s="78" t="str">
        <f>REPLACE(INDEX(GroupVertices[Group],MATCH(Vertices[[#This Row],[Vertex]],GroupVertices[Vertex],0)),1,1,"")</f>
        <v>9</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377</v>
      </c>
      <c r="B121" s="65"/>
      <c r="C121" s="65" t="s">
        <v>64</v>
      </c>
      <c r="D121" s="66">
        <v>163.33037275408958</v>
      </c>
      <c r="E121" s="68"/>
      <c r="F121" s="101" t="s">
        <v>2254</v>
      </c>
      <c r="G121" s="65"/>
      <c r="H121" s="69" t="s">
        <v>377</v>
      </c>
      <c r="I121" s="70"/>
      <c r="J121" s="70"/>
      <c r="K121" s="69" t="s">
        <v>2625</v>
      </c>
      <c r="L121" s="73">
        <v>1</v>
      </c>
      <c r="M121" s="74">
        <v>7335.19873046875</v>
      </c>
      <c r="N121" s="74">
        <v>2194.954345703125</v>
      </c>
      <c r="O121" s="75"/>
      <c r="P121" s="76"/>
      <c r="Q121" s="76"/>
      <c r="R121" s="87"/>
      <c r="S121" s="48">
        <v>1</v>
      </c>
      <c r="T121" s="48">
        <v>0</v>
      </c>
      <c r="U121" s="49">
        <v>0</v>
      </c>
      <c r="V121" s="49">
        <v>0.001486</v>
      </c>
      <c r="W121" s="49">
        <v>0.000356</v>
      </c>
      <c r="X121" s="49">
        <v>0.503866</v>
      </c>
      <c r="Y121" s="49">
        <v>0</v>
      </c>
      <c r="Z121" s="49">
        <v>0</v>
      </c>
      <c r="AA121" s="71">
        <v>121</v>
      </c>
      <c r="AB121" s="71"/>
      <c r="AC121" s="72"/>
      <c r="AD121" s="78" t="s">
        <v>377</v>
      </c>
      <c r="AE121" s="78">
        <v>422</v>
      </c>
      <c r="AF121" s="78">
        <v>1924</v>
      </c>
      <c r="AG121" s="78">
        <v>5574</v>
      </c>
      <c r="AH121" s="78">
        <v>499</v>
      </c>
      <c r="AI121" s="78"/>
      <c r="AJ121" s="78" t="s">
        <v>1670</v>
      </c>
      <c r="AK121" s="78" t="s">
        <v>1741</v>
      </c>
      <c r="AL121" s="83" t="s">
        <v>1929</v>
      </c>
      <c r="AM121" s="78"/>
      <c r="AN121" s="80">
        <v>39575.92107638889</v>
      </c>
      <c r="AO121" s="83" t="s">
        <v>2091</v>
      </c>
      <c r="AP121" s="78" t="b">
        <v>0</v>
      </c>
      <c r="AQ121" s="78" t="b">
        <v>0</v>
      </c>
      <c r="AR121" s="78" t="b">
        <v>0</v>
      </c>
      <c r="AS121" s="78" t="s">
        <v>1302</v>
      </c>
      <c r="AT121" s="78">
        <v>277</v>
      </c>
      <c r="AU121" s="83" t="s">
        <v>2181</v>
      </c>
      <c r="AV121" s="78" t="b">
        <v>0</v>
      </c>
      <c r="AW121" s="78" t="s">
        <v>2301</v>
      </c>
      <c r="AX121" s="83" t="s">
        <v>2420</v>
      </c>
      <c r="AY121" s="78" t="s">
        <v>65</v>
      </c>
      <c r="AZ121" s="78" t="str">
        <f>REPLACE(INDEX(GroupVertices[Group],MATCH(Vertices[[#This Row],[Vertex]],GroupVertices[Vertex],0)),1,1,"")</f>
        <v>9</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378</v>
      </c>
      <c r="B122" s="65"/>
      <c r="C122" s="65" t="s">
        <v>64</v>
      </c>
      <c r="D122" s="66">
        <v>188.65240010726737</v>
      </c>
      <c r="E122" s="68"/>
      <c r="F122" s="101" t="s">
        <v>2255</v>
      </c>
      <c r="G122" s="65"/>
      <c r="H122" s="69" t="s">
        <v>378</v>
      </c>
      <c r="I122" s="70"/>
      <c r="J122" s="70"/>
      <c r="K122" s="69" t="s">
        <v>2626</v>
      </c>
      <c r="L122" s="73">
        <v>1</v>
      </c>
      <c r="M122" s="74">
        <v>7806.9150390625</v>
      </c>
      <c r="N122" s="74">
        <v>2776.19287109375</v>
      </c>
      <c r="O122" s="75"/>
      <c r="P122" s="76"/>
      <c r="Q122" s="76"/>
      <c r="R122" s="87"/>
      <c r="S122" s="48">
        <v>1</v>
      </c>
      <c r="T122" s="48">
        <v>0</v>
      </c>
      <c r="U122" s="49">
        <v>0</v>
      </c>
      <c r="V122" s="49">
        <v>0.001486</v>
      </c>
      <c r="W122" s="49">
        <v>0.000356</v>
      </c>
      <c r="X122" s="49">
        <v>0.503866</v>
      </c>
      <c r="Y122" s="49">
        <v>0</v>
      </c>
      <c r="Z122" s="49">
        <v>0</v>
      </c>
      <c r="AA122" s="71">
        <v>122</v>
      </c>
      <c r="AB122" s="71"/>
      <c r="AC122" s="72"/>
      <c r="AD122" s="78" t="s">
        <v>1482</v>
      </c>
      <c r="AE122" s="78">
        <v>2026</v>
      </c>
      <c r="AF122" s="78">
        <v>38545</v>
      </c>
      <c r="AG122" s="78">
        <v>15984</v>
      </c>
      <c r="AH122" s="78">
        <v>5832</v>
      </c>
      <c r="AI122" s="78"/>
      <c r="AJ122" s="78" t="s">
        <v>1671</v>
      </c>
      <c r="AK122" s="78" t="s">
        <v>1754</v>
      </c>
      <c r="AL122" s="83" t="s">
        <v>1930</v>
      </c>
      <c r="AM122" s="78"/>
      <c r="AN122" s="80">
        <v>40677.84606481482</v>
      </c>
      <c r="AO122" s="83" t="s">
        <v>2092</v>
      </c>
      <c r="AP122" s="78" t="b">
        <v>0</v>
      </c>
      <c r="AQ122" s="78" t="b">
        <v>0</v>
      </c>
      <c r="AR122" s="78" t="b">
        <v>1</v>
      </c>
      <c r="AS122" s="78" t="s">
        <v>1302</v>
      </c>
      <c r="AT122" s="78">
        <v>1136</v>
      </c>
      <c r="AU122" s="83" t="s">
        <v>2159</v>
      </c>
      <c r="AV122" s="78" t="b">
        <v>0</v>
      </c>
      <c r="AW122" s="78" t="s">
        <v>2301</v>
      </c>
      <c r="AX122" s="83" t="s">
        <v>2421</v>
      </c>
      <c r="AY122" s="78" t="s">
        <v>65</v>
      </c>
      <c r="AZ122" s="78" t="str">
        <f>REPLACE(INDEX(GroupVertices[Group],MATCH(Vertices[[#This Row],[Vertex]],GroupVertices[Vertex],0)),1,1,"")</f>
        <v>9</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256</v>
      </c>
      <c r="B123" s="65"/>
      <c r="C123" s="65" t="s">
        <v>64</v>
      </c>
      <c r="D123" s="66">
        <v>162.4535990263424</v>
      </c>
      <c r="E123" s="68"/>
      <c r="F123" s="101" t="s">
        <v>787</v>
      </c>
      <c r="G123" s="65"/>
      <c r="H123" s="69" t="s">
        <v>256</v>
      </c>
      <c r="I123" s="70"/>
      <c r="J123" s="70"/>
      <c r="K123" s="69" t="s">
        <v>2627</v>
      </c>
      <c r="L123" s="73">
        <v>1</v>
      </c>
      <c r="M123" s="74">
        <v>7875.4951171875</v>
      </c>
      <c r="N123" s="74">
        <v>352.9058837890625</v>
      </c>
      <c r="O123" s="75"/>
      <c r="P123" s="76"/>
      <c r="Q123" s="76"/>
      <c r="R123" s="87"/>
      <c r="S123" s="48">
        <v>0</v>
      </c>
      <c r="T123" s="48">
        <v>1</v>
      </c>
      <c r="U123" s="49">
        <v>0</v>
      </c>
      <c r="V123" s="49">
        <v>0.001486</v>
      </c>
      <c r="W123" s="49">
        <v>0.000356</v>
      </c>
      <c r="X123" s="49">
        <v>0.503866</v>
      </c>
      <c r="Y123" s="49">
        <v>0</v>
      </c>
      <c r="Z123" s="49">
        <v>0</v>
      </c>
      <c r="AA123" s="71">
        <v>123</v>
      </c>
      <c r="AB123" s="71"/>
      <c r="AC123" s="72"/>
      <c r="AD123" s="78" t="s">
        <v>1483</v>
      </c>
      <c r="AE123" s="78">
        <v>363</v>
      </c>
      <c r="AF123" s="78">
        <v>656</v>
      </c>
      <c r="AG123" s="78">
        <v>36624</v>
      </c>
      <c r="AH123" s="78">
        <v>4333</v>
      </c>
      <c r="AI123" s="78"/>
      <c r="AJ123" s="78" t="s">
        <v>1672</v>
      </c>
      <c r="AK123" s="78" t="s">
        <v>1754</v>
      </c>
      <c r="AL123" s="78"/>
      <c r="AM123" s="78"/>
      <c r="AN123" s="80">
        <v>42882.385613425926</v>
      </c>
      <c r="AO123" s="83" t="s">
        <v>2093</v>
      </c>
      <c r="AP123" s="78" t="b">
        <v>1</v>
      </c>
      <c r="AQ123" s="78" t="b">
        <v>0</v>
      </c>
      <c r="AR123" s="78" t="b">
        <v>0</v>
      </c>
      <c r="AS123" s="78" t="s">
        <v>1302</v>
      </c>
      <c r="AT123" s="78">
        <v>23</v>
      </c>
      <c r="AU123" s="78"/>
      <c r="AV123" s="78" t="b">
        <v>0</v>
      </c>
      <c r="AW123" s="78" t="s">
        <v>2301</v>
      </c>
      <c r="AX123" s="83" t="s">
        <v>2422</v>
      </c>
      <c r="AY123" s="78" t="s">
        <v>66</v>
      </c>
      <c r="AZ123" s="78" t="str">
        <f>REPLACE(INDEX(GroupVertices[Group],MATCH(Vertices[[#This Row],[Vertex]],GroupVertices[Vertex],0)),1,1,"")</f>
        <v>9</v>
      </c>
      <c r="BA123" s="48"/>
      <c r="BB123" s="48"/>
      <c r="BC123" s="48"/>
      <c r="BD123" s="48"/>
      <c r="BE123" s="48" t="s">
        <v>710</v>
      </c>
      <c r="BF123" s="48" t="s">
        <v>710</v>
      </c>
      <c r="BG123" s="121" t="s">
        <v>3145</v>
      </c>
      <c r="BH123" s="121" t="s">
        <v>3145</v>
      </c>
      <c r="BI123" s="121" t="s">
        <v>3236</v>
      </c>
      <c r="BJ123" s="121" t="s">
        <v>3236</v>
      </c>
      <c r="BK123" s="121">
        <v>3</v>
      </c>
      <c r="BL123" s="124">
        <v>12</v>
      </c>
      <c r="BM123" s="121">
        <v>0</v>
      </c>
      <c r="BN123" s="124">
        <v>0</v>
      </c>
      <c r="BO123" s="121">
        <v>0</v>
      </c>
      <c r="BP123" s="124">
        <v>0</v>
      </c>
      <c r="BQ123" s="121">
        <v>22</v>
      </c>
      <c r="BR123" s="124">
        <v>88</v>
      </c>
      <c r="BS123" s="121">
        <v>25</v>
      </c>
      <c r="BT123" s="2"/>
      <c r="BU123" s="3"/>
      <c r="BV123" s="3"/>
      <c r="BW123" s="3"/>
      <c r="BX123" s="3"/>
    </row>
    <row r="124" spans="1:76" ht="15">
      <c r="A124" s="64" t="s">
        <v>257</v>
      </c>
      <c r="B124" s="65"/>
      <c r="C124" s="65" t="s">
        <v>64</v>
      </c>
      <c r="D124" s="66">
        <v>162.1666423252264</v>
      </c>
      <c r="E124" s="68"/>
      <c r="F124" s="101" t="s">
        <v>788</v>
      </c>
      <c r="G124" s="65"/>
      <c r="H124" s="69" t="s">
        <v>257</v>
      </c>
      <c r="I124" s="70"/>
      <c r="J124" s="70"/>
      <c r="K124" s="69" t="s">
        <v>2628</v>
      </c>
      <c r="L124" s="73">
        <v>1</v>
      </c>
      <c r="M124" s="74">
        <v>7377.58349609375</v>
      </c>
      <c r="N124" s="74">
        <v>697.2805786132812</v>
      </c>
      <c r="O124" s="75"/>
      <c r="P124" s="76"/>
      <c r="Q124" s="76"/>
      <c r="R124" s="87"/>
      <c r="S124" s="48">
        <v>0</v>
      </c>
      <c r="T124" s="48">
        <v>1</v>
      </c>
      <c r="U124" s="49">
        <v>0</v>
      </c>
      <c r="V124" s="49">
        <v>0.001486</v>
      </c>
      <c r="W124" s="49">
        <v>0.000356</v>
      </c>
      <c r="X124" s="49">
        <v>0.503866</v>
      </c>
      <c r="Y124" s="49">
        <v>0</v>
      </c>
      <c r="Z124" s="49">
        <v>0</v>
      </c>
      <c r="AA124" s="71">
        <v>124</v>
      </c>
      <c r="AB124" s="71"/>
      <c r="AC124" s="72"/>
      <c r="AD124" s="78" t="s">
        <v>1484</v>
      </c>
      <c r="AE124" s="78">
        <v>131</v>
      </c>
      <c r="AF124" s="78">
        <v>241</v>
      </c>
      <c r="AG124" s="78">
        <v>63804</v>
      </c>
      <c r="AH124" s="78">
        <v>11641</v>
      </c>
      <c r="AI124" s="78"/>
      <c r="AJ124" s="78"/>
      <c r="AK124" s="78"/>
      <c r="AL124" s="83" t="s">
        <v>1931</v>
      </c>
      <c r="AM124" s="78"/>
      <c r="AN124" s="80">
        <v>40086.73484953704</v>
      </c>
      <c r="AO124" s="83" t="s">
        <v>2094</v>
      </c>
      <c r="AP124" s="78" t="b">
        <v>1</v>
      </c>
      <c r="AQ124" s="78" t="b">
        <v>0</v>
      </c>
      <c r="AR124" s="78" t="b">
        <v>0</v>
      </c>
      <c r="AS124" s="78" t="s">
        <v>1302</v>
      </c>
      <c r="AT124" s="78">
        <v>197</v>
      </c>
      <c r="AU124" s="83" t="s">
        <v>2159</v>
      </c>
      <c r="AV124" s="78" t="b">
        <v>0</v>
      </c>
      <c r="AW124" s="78" t="s">
        <v>2301</v>
      </c>
      <c r="AX124" s="83" t="s">
        <v>2423</v>
      </c>
      <c r="AY124" s="78" t="s">
        <v>66</v>
      </c>
      <c r="AZ124" s="78" t="str">
        <f>REPLACE(INDEX(GroupVertices[Group],MATCH(Vertices[[#This Row],[Vertex]],GroupVertices[Vertex],0)),1,1,"")</f>
        <v>9</v>
      </c>
      <c r="BA124" s="48"/>
      <c r="BB124" s="48"/>
      <c r="BC124" s="48"/>
      <c r="BD124" s="48"/>
      <c r="BE124" s="48" t="s">
        <v>710</v>
      </c>
      <c r="BF124" s="48" t="s">
        <v>710</v>
      </c>
      <c r="BG124" s="121" t="s">
        <v>3145</v>
      </c>
      <c r="BH124" s="121" t="s">
        <v>3145</v>
      </c>
      <c r="BI124" s="121" t="s">
        <v>3236</v>
      </c>
      <c r="BJ124" s="121" t="s">
        <v>3236</v>
      </c>
      <c r="BK124" s="121">
        <v>3</v>
      </c>
      <c r="BL124" s="124">
        <v>12</v>
      </c>
      <c r="BM124" s="121">
        <v>0</v>
      </c>
      <c r="BN124" s="124">
        <v>0</v>
      </c>
      <c r="BO124" s="121">
        <v>0</v>
      </c>
      <c r="BP124" s="124">
        <v>0</v>
      </c>
      <c r="BQ124" s="121">
        <v>22</v>
      </c>
      <c r="BR124" s="124">
        <v>88</v>
      </c>
      <c r="BS124" s="121">
        <v>25</v>
      </c>
      <c r="BT124" s="2"/>
      <c r="BU124" s="3"/>
      <c r="BV124" s="3"/>
      <c r="BW124" s="3"/>
      <c r="BX124" s="3"/>
    </row>
    <row r="125" spans="1:76" ht="15">
      <c r="A125" s="64" t="s">
        <v>258</v>
      </c>
      <c r="B125" s="65"/>
      <c r="C125" s="65" t="s">
        <v>64</v>
      </c>
      <c r="D125" s="66">
        <v>162</v>
      </c>
      <c r="E125" s="68"/>
      <c r="F125" s="101" t="s">
        <v>789</v>
      </c>
      <c r="G125" s="65"/>
      <c r="H125" s="69" t="s">
        <v>258</v>
      </c>
      <c r="I125" s="70"/>
      <c r="J125" s="70"/>
      <c r="K125" s="69" t="s">
        <v>2629</v>
      </c>
      <c r="L125" s="73">
        <v>1</v>
      </c>
      <c r="M125" s="74">
        <v>1745.25439453125</v>
      </c>
      <c r="N125" s="74">
        <v>5772.12744140625</v>
      </c>
      <c r="O125" s="75"/>
      <c r="P125" s="76"/>
      <c r="Q125" s="76"/>
      <c r="R125" s="87"/>
      <c r="S125" s="48">
        <v>0</v>
      </c>
      <c r="T125" s="48">
        <v>1</v>
      </c>
      <c r="U125" s="49">
        <v>0</v>
      </c>
      <c r="V125" s="49">
        <v>0.002053</v>
      </c>
      <c r="W125" s="49">
        <v>0.004626</v>
      </c>
      <c r="X125" s="49">
        <v>0.356448</v>
      </c>
      <c r="Y125" s="49">
        <v>0</v>
      </c>
      <c r="Z125" s="49">
        <v>0</v>
      </c>
      <c r="AA125" s="71">
        <v>125</v>
      </c>
      <c r="AB125" s="71"/>
      <c r="AC125" s="72"/>
      <c r="AD125" s="78" t="s">
        <v>1485</v>
      </c>
      <c r="AE125" s="78">
        <v>17</v>
      </c>
      <c r="AF125" s="78">
        <v>0</v>
      </c>
      <c r="AG125" s="78">
        <v>14</v>
      </c>
      <c r="AH125" s="78">
        <v>5</v>
      </c>
      <c r="AI125" s="78"/>
      <c r="AJ125" s="78"/>
      <c r="AK125" s="78" t="s">
        <v>1328</v>
      </c>
      <c r="AL125" s="78"/>
      <c r="AM125" s="78"/>
      <c r="AN125" s="80">
        <v>42197.16306712963</v>
      </c>
      <c r="AO125" s="78"/>
      <c r="AP125" s="78" t="b">
        <v>1</v>
      </c>
      <c r="AQ125" s="78" t="b">
        <v>0</v>
      </c>
      <c r="AR125" s="78" t="b">
        <v>0</v>
      </c>
      <c r="AS125" s="78" t="s">
        <v>1302</v>
      </c>
      <c r="AT125" s="78">
        <v>0</v>
      </c>
      <c r="AU125" s="83" t="s">
        <v>2159</v>
      </c>
      <c r="AV125" s="78" t="b">
        <v>0</v>
      </c>
      <c r="AW125" s="78" t="s">
        <v>2301</v>
      </c>
      <c r="AX125" s="83" t="s">
        <v>2424</v>
      </c>
      <c r="AY125" s="78" t="s">
        <v>66</v>
      </c>
      <c r="AZ125" s="78" t="str">
        <f>REPLACE(INDEX(GroupVertices[Group],MATCH(Vertices[[#This Row],[Vertex]],GroupVertices[Vertex],0)),1,1,"")</f>
        <v>1</v>
      </c>
      <c r="BA125" s="48"/>
      <c r="BB125" s="48"/>
      <c r="BC125" s="48"/>
      <c r="BD125" s="48"/>
      <c r="BE125" s="48"/>
      <c r="BF125" s="48"/>
      <c r="BG125" s="121" t="s">
        <v>1289</v>
      </c>
      <c r="BH125" s="121" t="s">
        <v>1289</v>
      </c>
      <c r="BI125" s="121" t="s">
        <v>1289</v>
      </c>
      <c r="BJ125" s="121" t="s">
        <v>1289</v>
      </c>
      <c r="BK125" s="121">
        <v>0</v>
      </c>
      <c r="BL125" s="124">
        <v>0</v>
      </c>
      <c r="BM125" s="121">
        <v>0</v>
      </c>
      <c r="BN125" s="124">
        <v>0</v>
      </c>
      <c r="BO125" s="121">
        <v>0</v>
      </c>
      <c r="BP125" s="124">
        <v>0</v>
      </c>
      <c r="BQ125" s="121">
        <v>1</v>
      </c>
      <c r="BR125" s="124">
        <v>100</v>
      </c>
      <c r="BS125" s="121">
        <v>1</v>
      </c>
      <c r="BT125" s="2"/>
      <c r="BU125" s="3"/>
      <c r="BV125" s="3"/>
      <c r="BW125" s="3"/>
      <c r="BX125" s="3"/>
    </row>
    <row r="126" spans="1:76" ht="15">
      <c r="A126" s="64" t="s">
        <v>259</v>
      </c>
      <c r="B126" s="65"/>
      <c r="C126" s="65" t="s">
        <v>64</v>
      </c>
      <c r="D126" s="66">
        <v>162.0560084163624</v>
      </c>
      <c r="E126" s="68"/>
      <c r="F126" s="101" t="s">
        <v>2256</v>
      </c>
      <c r="G126" s="65"/>
      <c r="H126" s="69" t="s">
        <v>259</v>
      </c>
      <c r="I126" s="70"/>
      <c r="J126" s="70"/>
      <c r="K126" s="69" t="s">
        <v>2630</v>
      </c>
      <c r="L126" s="73">
        <v>1</v>
      </c>
      <c r="M126" s="74">
        <v>253.4888458251953</v>
      </c>
      <c r="N126" s="74">
        <v>4660.37353515625</v>
      </c>
      <c r="O126" s="75"/>
      <c r="P126" s="76"/>
      <c r="Q126" s="76"/>
      <c r="R126" s="87"/>
      <c r="S126" s="48">
        <v>0</v>
      </c>
      <c r="T126" s="48">
        <v>2</v>
      </c>
      <c r="U126" s="49">
        <v>0</v>
      </c>
      <c r="V126" s="49">
        <v>0.002058</v>
      </c>
      <c r="W126" s="49">
        <v>0.005124</v>
      </c>
      <c r="X126" s="49">
        <v>0.572443</v>
      </c>
      <c r="Y126" s="49">
        <v>0.5</v>
      </c>
      <c r="Z126" s="49">
        <v>0</v>
      </c>
      <c r="AA126" s="71">
        <v>126</v>
      </c>
      <c r="AB126" s="71"/>
      <c r="AC126" s="72"/>
      <c r="AD126" s="78" t="s">
        <v>1486</v>
      </c>
      <c r="AE126" s="78">
        <v>646</v>
      </c>
      <c r="AF126" s="78">
        <v>81</v>
      </c>
      <c r="AG126" s="78">
        <v>862</v>
      </c>
      <c r="AH126" s="78">
        <v>13</v>
      </c>
      <c r="AI126" s="78"/>
      <c r="AJ126" s="78" t="s">
        <v>1673</v>
      </c>
      <c r="AK126" s="78" t="s">
        <v>1333</v>
      </c>
      <c r="AL126" s="78"/>
      <c r="AM126" s="78"/>
      <c r="AN126" s="80">
        <v>39876.698171296295</v>
      </c>
      <c r="AO126" s="78"/>
      <c r="AP126" s="78" t="b">
        <v>1</v>
      </c>
      <c r="AQ126" s="78" t="b">
        <v>0</v>
      </c>
      <c r="AR126" s="78" t="b">
        <v>0</v>
      </c>
      <c r="AS126" s="78" t="s">
        <v>1302</v>
      </c>
      <c r="AT126" s="78">
        <v>13</v>
      </c>
      <c r="AU126" s="83" t="s">
        <v>2159</v>
      </c>
      <c r="AV126" s="78" t="b">
        <v>0</v>
      </c>
      <c r="AW126" s="78" t="s">
        <v>2301</v>
      </c>
      <c r="AX126" s="83" t="s">
        <v>2425</v>
      </c>
      <c r="AY126" s="78" t="s">
        <v>66</v>
      </c>
      <c r="AZ126" s="78" t="str">
        <f>REPLACE(INDEX(GroupVertices[Group],MATCH(Vertices[[#This Row],[Vertex]],GroupVertices[Vertex],0)),1,1,"")</f>
        <v>1</v>
      </c>
      <c r="BA126" s="48"/>
      <c r="BB126" s="48"/>
      <c r="BC126" s="48"/>
      <c r="BD126" s="48"/>
      <c r="BE126" s="48" t="s">
        <v>711</v>
      </c>
      <c r="BF126" s="48" t="s">
        <v>711</v>
      </c>
      <c r="BG126" s="121" t="s">
        <v>3146</v>
      </c>
      <c r="BH126" s="121" t="s">
        <v>3146</v>
      </c>
      <c r="BI126" s="121" t="s">
        <v>3237</v>
      </c>
      <c r="BJ126" s="121" t="s">
        <v>3237</v>
      </c>
      <c r="BK126" s="121">
        <v>0</v>
      </c>
      <c r="BL126" s="124">
        <v>0</v>
      </c>
      <c r="BM126" s="121">
        <v>0</v>
      </c>
      <c r="BN126" s="124">
        <v>0</v>
      </c>
      <c r="BO126" s="121">
        <v>0</v>
      </c>
      <c r="BP126" s="124">
        <v>0</v>
      </c>
      <c r="BQ126" s="121">
        <v>11</v>
      </c>
      <c r="BR126" s="124">
        <v>100</v>
      </c>
      <c r="BS126" s="121">
        <v>11</v>
      </c>
      <c r="BT126" s="2"/>
      <c r="BU126" s="3"/>
      <c r="BV126" s="3"/>
      <c r="BW126" s="3"/>
      <c r="BX126" s="3"/>
    </row>
    <row r="127" spans="1:76" ht="15">
      <c r="A127" s="64" t="s">
        <v>379</v>
      </c>
      <c r="B127" s="65"/>
      <c r="C127" s="65" t="s">
        <v>64</v>
      </c>
      <c r="D127" s="66">
        <v>162.2966371681416</v>
      </c>
      <c r="E127" s="68"/>
      <c r="F127" s="101" t="s">
        <v>2257</v>
      </c>
      <c r="G127" s="65"/>
      <c r="H127" s="69" t="s">
        <v>379</v>
      </c>
      <c r="I127" s="70"/>
      <c r="J127" s="70"/>
      <c r="K127" s="69" t="s">
        <v>2631</v>
      </c>
      <c r="L127" s="73">
        <v>1.3216742808440896</v>
      </c>
      <c r="M127" s="74">
        <v>490.25726318359375</v>
      </c>
      <c r="N127" s="74">
        <v>5362.76611328125</v>
      </c>
      <c r="O127" s="75"/>
      <c r="P127" s="76"/>
      <c r="Q127" s="76"/>
      <c r="R127" s="87"/>
      <c r="S127" s="48">
        <v>3</v>
      </c>
      <c r="T127" s="48">
        <v>0</v>
      </c>
      <c r="U127" s="49">
        <v>1</v>
      </c>
      <c r="V127" s="49">
        <v>0.002062</v>
      </c>
      <c r="W127" s="49">
        <v>0.006647</v>
      </c>
      <c r="X127" s="49">
        <v>0.762334</v>
      </c>
      <c r="Y127" s="49">
        <v>0.5</v>
      </c>
      <c r="Z127" s="49">
        <v>0</v>
      </c>
      <c r="AA127" s="71">
        <v>127</v>
      </c>
      <c r="AB127" s="71"/>
      <c r="AC127" s="72"/>
      <c r="AD127" s="78" t="s">
        <v>1487</v>
      </c>
      <c r="AE127" s="78">
        <v>24</v>
      </c>
      <c r="AF127" s="78">
        <v>429</v>
      </c>
      <c r="AG127" s="78">
        <v>96</v>
      </c>
      <c r="AH127" s="78">
        <v>0</v>
      </c>
      <c r="AI127" s="78">
        <v>-28800</v>
      </c>
      <c r="AJ127" s="78" t="s">
        <v>1674</v>
      </c>
      <c r="AK127" s="78" t="s">
        <v>1806</v>
      </c>
      <c r="AL127" s="83" t="s">
        <v>1932</v>
      </c>
      <c r="AM127" s="78" t="s">
        <v>1997</v>
      </c>
      <c r="AN127" s="80">
        <v>39167.81130787037</v>
      </c>
      <c r="AO127" s="78"/>
      <c r="AP127" s="78" t="b">
        <v>0</v>
      </c>
      <c r="AQ127" s="78" t="b">
        <v>0</v>
      </c>
      <c r="AR127" s="78" t="b">
        <v>0</v>
      </c>
      <c r="AS127" s="78" t="s">
        <v>1302</v>
      </c>
      <c r="AT127" s="78">
        <v>22</v>
      </c>
      <c r="AU127" s="83" t="s">
        <v>2182</v>
      </c>
      <c r="AV127" s="78" t="b">
        <v>0</v>
      </c>
      <c r="AW127" s="78" t="s">
        <v>2301</v>
      </c>
      <c r="AX127" s="83" t="s">
        <v>2426</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260</v>
      </c>
      <c r="B128" s="65"/>
      <c r="C128" s="65" t="s">
        <v>64</v>
      </c>
      <c r="D128" s="66">
        <v>165.9669170947047</v>
      </c>
      <c r="E128" s="68"/>
      <c r="F128" s="101" t="s">
        <v>2258</v>
      </c>
      <c r="G128" s="65"/>
      <c r="H128" s="69" t="s">
        <v>260</v>
      </c>
      <c r="I128" s="70"/>
      <c r="J128" s="70"/>
      <c r="K128" s="69" t="s">
        <v>2632</v>
      </c>
      <c r="L128" s="73">
        <v>1</v>
      </c>
      <c r="M128" s="74">
        <v>340.6003112792969</v>
      </c>
      <c r="N128" s="74">
        <v>1835.2484130859375</v>
      </c>
      <c r="O128" s="75"/>
      <c r="P128" s="76"/>
      <c r="Q128" s="76"/>
      <c r="R128" s="87"/>
      <c r="S128" s="48">
        <v>0</v>
      </c>
      <c r="T128" s="48">
        <v>1</v>
      </c>
      <c r="U128" s="49">
        <v>0</v>
      </c>
      <c r="V128" s="49">
        <v>0.002053</v>
      </c>
      <c r="W128" s="49">
        <v>0.004626</v>
      </c>
      <c r="X128" s="49">
        <v>0.356448</v>
      </c>
      <c r="Y128" s="49">
        <v>0</v>
      </c>
      <c r="Z128" s="49">
        <v>0</v>
      </c>
      <c r="AA128" s="71">
        <v>128</v>
      </c>
      <c r="AB128" s="71"/>
      <c r="AC128" s="72"/>
      <c r="AD128" s="78" t="s">
        <v>1488</v>
      </c>
      <c r="AE128" s="78">
        <v>4385</v>
      </c>
      <c r="AF128" s="78">
        <v>5737</v>
      </c>
      <c r="AG128" s="78">
        <v>8567</v>
      </c>
      <c r="AH128" s="78">
        <v>4557</v>
      </c>
      <c r="AI128" s="78"/>
      <c r="AJ128" s="78" t="s">
        <v>1675</v>
      </c>
      <c r="AK128" s="78" t="s">
        <v>1807</v>
      </c>
      <c r="AL128" s="83" t="s">
        <v>1933</v>
      </c>
      <c r="AM128" s="78"/>
      <c r="AN128" s="80">
        <v>40669.80537037037</v>
      </c>
      <c r="AO128" s="83" t="s">
        <v>2095</v>
      </c>
      <c r="AP128" s="78" t="b">
        <v>1</v>
      </c>
      <c r="AQ128" s="78" t="b">
        <v>0</v>
      </c>
      <c r="AR128" s="78" t="b">
        <v>0</v>
      </c>
      <c r="AS128" s="78" t="s">
        <v>1302</v>
      </c>
      <c r="AT128" s="78">
        <v>449</v>
      </c>
      <c r="AU128" s="83" t="s">
        <v>2159</v>
      </c>
      <c r="AV128" s="78" t="b">
        <v>0</v>
      </c>
      <c r="AW128" s="78" t="s">
        <v>2301</v>
      </c>
      <c r="AX128" s="83" t="s">
        <v>2427</v>
      </c>
      <c r="AY128" s="78" t="s">
        <v>66</v>
      </c>
      <c r="AZ128" s="78" t="str">
        <f>REPLACE(INDEX(GroupVertices[Group],MATCH(Vertices[[#This Row],[Vertex]],GroupVertices[Vertex],0)),1,1,"")</f>
        <v>1</v>
      </c>
      <c r="BA128" s="48" t="s">
        <v>614</v>
      </c>
      <c r="BB128" s="48" t="s">
        <v>614</v>
      </c>
      <c r="BC128" s="48" t="s">
        <v>679</v>
      </c>
      <c r="BD128" s="48" t="s">
        <v>679</v>
      </c>
      <c r="BE128" s="48" t="s">
        <v>260</v>
      </c>
      <c r="BF128" s="48" t="s">
        <v>260</v>
      </c>
      <c r="BG128" s="121" t="s">
        <v>3147</v>
      </c>
      <c r="BH128" s="121" t="s">
        <v>3147</v>
      </c>
      <c r="BI128" s="121" t="s">
        <v>3238</v>
      </c>
      <c r="BJ128" s="121" t="s">
        <v>3238</v>
      </c>
      <c r="BK128" s="121">
        <v>2</v>
      </c>
      <c r="BL128" s="124">
        <v>5.128205128205129</v>
      </c>
      <c r="BM128" s="121">
        <v>0</v>
      </c>
      <c r="BN128" s="124">
        <v>0</v>
      </c>
      <c r="BO128" s="121">
        <v>0</v>
      </c>
      <c r="BP128" s="124">
        <v>0</v>
      </c>
      <c r="BQ128" s="121">
        <v>37</v>
      </c>
      <c r="BR128" s="124">
        <v>94.87179487179488</v>
      </c>
      <c r="BS128" s="121">
        <v>39</v>
      </c>
      <c r="BT128" s="2"/>
      <c r="BU128" s="3"/>
      <c r="BV128" s="3"/>
      <c r="BW128" s="3"/>
      <c r="BX128" s="3"/>
    </row>
    <row r="129" spans="1:76" ht="15">
      <c r="A129" s="64" t="s">
        <v>261</v>
      </c>
      <c r="B129" s="65"/>
      <c r="C129" s="65" t="s">
        <v>64</v>
      </c>
      <c r="D129" s="66">
        <v>164.21751841079274</v>
      </c>
      <c r="E129" s="68"/>
      <c r="F129" s="101" t="s">
        <v>790</v>
      </c>
      <c r="G129" s="65"/>
      <c r="H129" s="69" t="s">
        <v>261</v>
      </c>
      <c r="I129" s="70"/>
      <c r="J129" s="70"/>
      <c r="K129" s="69" t="s">
        <v>2633</v>
      </c>
      <c r="L129" s="73">
        <v>1</v>
      </c>
      <c r="M129" s="74">
        <v>4286.97509765625</v>
      </c>
      <c r="N129" s="74">
        <v>2718.197265625</v>
      </c>
      <c r="O129" s="75"/>
      <c r="P129" s="76"/>
      <c r="Q129" s="76"/>
      <c r="R129" s="87"/>
      <c r="S129" s="48">
        <v>0</v>
      </c>
      <c r="T129" s="48">
        <v>3</v>
      </c>
      <c r="U129" s="49">
        <v>0</v>
      </c>
      <c r="V129" s="49">
        <v>0.002066</v>
      </c>
      <c r="W129" s="49">
        <v>0.006693</v>
      </c>
      <c r="X129" s="49">
        <v>0.740833</v>
      </c>
      <c r="Y129" s="49">
        <v>0.5</v>
      </c>
      <c r="Z129" s="49">
        <v>0</v>
      </c>
      <c r="AA129" s="71">
        <v>129</v>
      </c>
      <c r="AB129" s="71"/>
      <c r="AC129" s="72"/>
      <c r="AD129" s="78" t="s">
        <v>1489</v>
      </c>
      <c r="AE129" s="78">
        <v>2690</v>
      </c>
      <c r="AF129" s="78">
        <v>3207</v>
      </c>
      <c r="AG129" s="78">
        <v>14414</v>
      </c>
      <c r="AH129" s="78">
        <v>2262</v>
      </c>
      <c r="AI129" s="78"/>
      <c r="AJ129" s="78" t="s">
        <v>1676</v>
      </c>
      <c r="AK129" s="78"/>
      <c r="AL129" s="83" t="s">
        <v>1934</v>
      </c>
      <c r="AM129" s="78"/>
      <c r="AN129" s="80">
        <v>41221.70856481481</v>
      </c>
      <c r="AO129" s="83" t="s">
        <v>2096</v>
      </c>
      <c r="AP129" s="78" t="b">
        <v>0</v>
      </c>
      <c r="AQ129" s="78" t="b">
        <v>0</v>
      </c>
      <c r="AR129" s="78" t="b">
        <v>1</v>
      </c>
      <c r="AS129" s="78" t="s">
        <v>1302</v>
      </c>
      <c r="AT129" s="78">
        <v>542</v>
      </c>
      <c r="AU129" s="83" t="s">
        <v>2159</v>
      </c>
      <c r="AV129" s="78" t="b">
        <v>0</v>
      </c>
      <c r="AW129" s="78" t="s">
        <v>2301</v>
      </c>
      <c r="AX129" s="83" t="s">
        <v>2428</v>
      </c>
      <c r="AY129" s="78" t="s">
        <v>66</v>
      </c>
      <c r="AZ129" s="78" t="str">
        <f>REPLACE(INDEX(GroupVertices[Group],MATCH(Vertices[[#This Row],[Vertex]],GroupVertices[Vertex],0)),1,1,"")</f>
        <v>3</v>
      </c>
      <c r="BA129" s="48"/>
      <c r="BB129" s="48"/>
      <c r="BC129" s="48"/>
      <c r="BD129" s="48"/>
      <c r="BE129" s="48"/>
      <c r="BF129" s="48"/>
      <c r="BG129" s="121" t="s">
        <v>3148</v>
      </c>
      <c r="BH129" s="121" t="s">
        <v>3148</v>
      </c>
      <c r="BI129" s="121" t="s">
        <v>3239</v>
      </c>
      <c r="BJ129" s="121" t="s">
        <v>3239</v>
      </c>
      <c r="BK129" s="121">
        <v>2</v>
      </c>
      <c r="BL129" s="124">
        <v>10</v>
      </c>
      <c r="BM129" s="121">
        <v>0</v>
      </c>
      <c r="BN129" s="124">
        <v>0</v>
      </c>
      <c r="BO129" s="121">
        <v>0</v>
      </c>
      <c r="BP129" s="124">
        <v>0</v>
      </c>
      <c r="BQ129" s="121">
        <v>18</v>
      </c>
      <c r="BR129" s="124">
        <v>90</v>
      </c>
      <c r="BS129" s="121">
        <v>20</v>
      </c>
      <c r="BT129" s="2"/>
      <c r="BU129" s="3"/>
      <c r="BV129" s="3"/>
      <c r="BW129" s="3"/>
      <c r="BX129" s="3"/>
    </row>
    <row r="130" spans="1:76" ht="15">
      <c r="A130" s="64" t="s">
        <v>380</v>
      </c>
      <c r="B130" s="65"/>
      <c r="C130" s="65" t="s">
        <v>64</v>
      </c>
      <c r="D130" s="66">
        <v>163.52052478494957</v>
      </c>
      <c r="E130" s="68"/>
      <c r="F130" s="101" t="s">
        <v>2259</v>
      </c>
      <c r="G130" s="65"/>
      <c r="H130" s="69" t="s">
        <v>380</v>
      </c>
      <c r="I130" s="70"/>
      <c r="J130" s="70"/>
      <c r="K130" s="69" t="s">
        <v>2634</v>
      </c>
      <c r="L130" s="73">
        <v>227.0435807749926</v>
      </c>
      <c r="M130" s="74">
        <v>4296.93310546875</v>
      </c>
      <c r="N130" s="74">
        <v>2043.339599609375</v>
      </c>
      <c r="O130" s="75"/>
      <c r="P130" s="76"/>
      <c r="Q130" s="76"/>
      <c r="R130" s="87"/>
      <c r="S130" s="48">
        <v>23</v>
      </c>
      <c r="T130" s="48">
        <v>0</v>
      </c>
      <c r="U130" s="49">
        <v>702.709524</v>
      </c>
      <c r="V130" s="49">
        <v>0.002278</v>
      </c>
      <c r="W130" s="49">
        <v>0.020463</v>
      </c>
      <c r="X130" s="49">
        <v>4.89694</v>
      </c>
      <c r="Y130" s="49">
        <v>0.08102766798418973</v>
      </c>
      <c r="Z130" s="49">
        <v>0</v>
      </c>
      <c r="AA130" s="71">
        <v>130</v>
      </c>
      <c r="AB130" s="71"/>
      <c r="AC130" s="72"/>
      <c r="AD130" s="78" t="s">
        <v>1490</v>
      </c>
      <c r="AE130" s="78">
        <v>2040</v>
      </c>
      <c r="AF130" s="78">
        <v>2199</v>
      </c>
      <c r="AG130" s="78">
        <v>2736</v>
      </c>
      <c r="AH130" s="78">
        <v>1338</v>
      </c>
      <c r="AI130" s="78"/>
      <c r="AJ130" s="78" t="s">
        <v>1677</v>
      </c>
      <c r="AK130" s="78" t="s">
        <v>1808</v>
      </c>
      <c r="AL130" s="83" t="s">
        <v>1935</v>
      </c>
      <c r="AM130" s="78"/>
      <c r="AN130" s="80">
        <v>40469.55887731481</v>
      </c>
      <c r="AO130" s="83" t="s">
        <v>2097</v>
      </c>
      <c r="AP130" s="78" t="b">
        <v>0</v>
      </c>
      <c r="AQ130" s="78" t="b">
        <v>0</v>
      </c>
      <c r="AR130" s="78" t="b">
        <v>1</v>
      </c>
      <c r="AS130" s="78" t="s">
        <v>1302</v>
      </c>
      <c r="AT130" s="78">
        <v>148</v>
      </c>
      <c r="AU130" s="83" t="s">
        <v>2166</v>
      </c>
      <c r="AV130" s="78" t="b">
        <v>0</v>
      </c>
      <c r="AW130" s="78" t="s">
        <v>2301</v>
      </c>
      <c r="AX130" s="83" t="s">
        <v>2429</v>
      </c>
      <c r="AY130" s="78" t="s">
        <v>65</v>
      </c>
      <c r="AZ130" s="78" t="str">
        <f>REPLACE(INDEX(GroupVertices[Group],MATCH(Vertices[[#This Row],[Vertex]],GroupVertices[Vertex],0)),1,1,"")</f>
        <v>3</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273</v>
      </c>
      <c r="B131" s="65"/>
      <c r="C131" s="65" t="s">
        <v>64</v>
      </c>
      <c r="D131" s="66">
        <v>180.82159374548755</v>
      </c>
      <c r="E131" s="68"/>
      <c r="F131" s="101" t="s">
        <v>801</v>
      </c>
      <c r="G131" s="65"/>
      <c r="H131" s="69" t="s">
        <v>273</v>
      </c>
      <c r="I131" s="70"/>
      <c r="J131" s="70"/>
      <c r="K131" s="69" t="s">
        <v>2635</v>
      </c>
      <c r="L131" s="73">
        <v>1.2144496277874868</v>
      </c>
      <c r="M131" s="74">
        <v>3971.783935546875</v>
      </c>
      <c r="N131" s="74">
        <v>2322.76416015625</v>
      </c>
      <c r="O131" s="75"/>
      <c r="P131" s="76"/>
      <c r="Q131" s="76"/>
      <c r="R131" s="87"/>
      <c r="S131" s="48">
        <v>2</v>
      </c>
      <c r="T131" s="48">
        <v>2</v>
      </c>
      <c r="U131" s="49">
        <v>0.666667</v>
      </c>
      <c r="V131" s="49">
        <v>0.00207</v>
      </c>
      <c r="W131" s="49">
        <v>0.00716</v>
      </c>
      <c r="X131" s="49">
        <v>0.957227</v>
      </c>
      <c r="Y131" s="49">
        <v>0.4166666666666667</v>
      </c>
      <c r="Z131" s="49">
        <v>0</v>
      </c>
      <c r="AA131" s="71">
        <v>131</v>
      </c>
      <c r="AB131" s="71"/>
      <c r="AC131" s="72"/>
      <c r="AD131" s="78" t="s">
        <v>1491</v>
      </c>
      <c r="AE131" s="78">
        <v>2609</v>
      </c>
      <c r="AF131" s="78">
        <v>27220</v>
      </c>
      <c r="AG131" s="78">
        <v>23700</v>
      </c>
      <c r="AH131" s="78">
        <v>1370</v>
      </c>
      <c r="AI131" s="78"/>
      <c r="AJ131" s="78" t="s">
        <v>1678</v>
      </c>
      <c r="AK131" s="78" t="s">
        <v>1764</v>
      </c>
      <c r="AL131" s="83" t="s">
        <v>1936</v>
      </c>
      <c r="AM131" s="78"/>
      <c r="AN131" s="80">
        <v>40157.5122337963</v>
      </c>
      <c r="AO131" s="83" t="s">
        <v>2098</v>
      </c>
      <c r="AP131" s="78" t="b">
        <v>0</v>
      </c>
      <c r="AQ131" s="78" t="b">
        <v>0</v>
      </c>
      <c r="AR131" s="78" t="b">
        <v>1</v>
      </c>
      <c r="AS131" s="78" t="s">
        <v>1302</v>
      </c>
      <c r="AT131" s="78">
        <v>1048</v>
      </c>
      <c r="AU131" s="83" t="s">
        <v>2166</v>
      </c>
      <c r="AV131" s="78" t="b">
        <v>0</v>
      </c>
      <c r="AW131" s="78" t="s">
        <v>2301</v>
      </c>
      <c r="AX131" s="83" t="s">
        <v>2430</v>
      </c>
      <c r="AY131" s="78" t="s">
        <v>66</v>
      </c>
      <c r="AZ131" s="78" t="str">
        <f>REPLACE(INDEX(GroupVertices[Group],MATCH(Vertices[[#This Row],[Vertex]],GroupVertices[Vertex],0)),1,1,"")</f>
        <v>3</v>
      </c>
      <c r="BA131" s="48" t="s">
        <v>615</v>
      </c>
      <c r="BB131" s="48" t="s">
        <v>615</v>
      </c>
      <c r="BC131" s="48" t="s">
        <v>680</v>
      </c>
      <c r="BD131" s="48" t="s">
        <v>680</v>
      </c>
      <c r="BE131" s="48"/>
      <c r="BF131" s="48"/>
      <c r="BG131" s="121" t="s">
        <v>3149</v>
      </c>
      <c r="BH131" s="121" t="s">
        <v>3149</v>
      </c>
      <c r="BI131" s="121" t="s">
        <v>3240</v>
      </c>
      <c r="BJ131" s="121" t="s">
        <v>3240</v>
      </c>
      <c r="BK131" s="121">
        <v>2</v>
      </c>
      <c r="BL131" s="124">
        <v>11.764705882352942</v>
      </c>
      <c r="BM131" s="121">
        <v>0</v>
      </c>
      <c r="BN131" s="124">
        <v>0</v>
      </c>
      <c r="BO131" s="121">
        <v>0</v>
      </c>
      <c r="BP131" s="124">
        <v>0</v>
      </c>
      <c r="BQ131" s="121">
        <v>15</v>
      </c>
      <c r="BR131" s="124">
        <v>88.23529411764706</v>
      </c>
      <c r="BS131" s="121">
        <v>17</v>
      </c>
      <c r="BT131" s="2"/>
      <c r="BU131" s="3"/>
      <c r="BV131" s="3"/>
      <c r="BW131" s="3"/>
      <c r="BX131" s="3"/>
    </row>
    <row r="132" spans="1:76" ht="15">
      <c r="A132" s="64" t="s">
        <v>262</v>
      </c>
      <c r="B132" s="65"/>
      <c r="C132" s="65" t="s">
        <v>64</v>
      </c>
      <c r="D132" s="66">
        <v>162.50615013305278</v>
      </c>
      <c r="E132" s="68"/>
      <c r="F132" s="101" t="s">
        <v>791</v>
      </c>
      <c r="G132" s="65"/>
      <c r="H132" s="69" t="s">
        <v>262</v>
      </c>
      <c r="I132" s="70"/>
      <c r="J132" s="70"/>
      <c r="K132" s="69" t="s">
        <v>2636</v>
      </c>
      <c r="L132" s="73">
        <v>1</v>
      </c>
      <c r="M132" s="74">
        <v>8939.9765625</v>
      </c>
      <c r="N132" s="74">
        <v>2517.395263671875</v>
      </c>
      <c r="O132" s="75"/>
      <c r="P132" s="76"/>
      <c r="Q132" s="76"/>
      <c r="R132" s="87"/>
      <c r="S132" s="48">
        <v>1</v>
      </c>
      <c r="T132" s="48">
        <v>1</v>
      </c>
      <c r="U132" s="49">
        <v>0</v>
      </c>
      <c r="V132" s="49">
        <v>0</v>
      </c>
      <c r="W132" s="49">
        <v>0</v>
      </c>
      <c r="X132" s="49">
        <v>0.999997</v>
      </c>
      <c r="Y132" s="49">
        <v>0</v>
      </c>
      <c r="Z132" s="49" t="s">
        <v>3651</v>
      </c>
      <c r="AA132" s="71">
        <v>132</v>
      </c>
      <c r="AB132" s="71"/>
      <c r="AC132" s="72"/>
      <c r="AD132" s="78" t="s">
        <v>1492</v>
      </c>
      <c r="AE132" s="78">
        <v>1758</v>
      </c>
      <c r="AF132" s="78">
        <v>732</v>
      </c>
      <c r="AG132" s="78">
        <v>11857</v>
      </c>
      <c r="AH132" s="78">
        <v>1231</v>
      </c>
      <c r="AI132" s="78"/>
      <c r="AJ132" s="78" t="s">
        <v>1679</v>
      </c>
      <c r="AK132" s="78" t="s">
        <v>1809</v>
      </c>
      <c r="AL132" s="83" t="s">
        <v>1937</v>
      </c>
      <c r="AM132" s="78"/>
      <c r="AN132" s="80">
        <v>40933.9531712963</v>
      </c>
      <c r="AO132" s="83" t="s">
        <v>2099</v>
      </c>
      <c r="AP132" s="78" t="b">
        <v>0</v>
      </c>
      <c r="AQ132" s="78" t="b">
        <v>0</v>
      </c>
      <c r="AR132" s="78" t="b">
        <v>1</v>
      </c>
      <c r="AS132" s="78" t="s">
        <v>1302</v>
      </c>
      <c r="AT132" s="78">
        <v>149</v>
      </c>
      <c r="AU132" s="83" t="s">
        <v>2159</v>
      </c>
      <c r="AV132" s="78" t="b">
        <v>0</v>
      </c>
      <c r="AW132" s="78" t="s">
        <v>2301</v>
      </c>
      <c r="AX132" s="83" t="s">
        <v>2431</v>
      </c>
      <c r="AY132" s="78" t="s">
        <v>66</v>
      </c>
      <c r="AZ132" s="78" t="str">
        <f>REPLACE(INDEX(GroupVertices[Group],MATCH(Vertices[[#This Row],[Vertex]],GroupVertices[Vertex],0)),1,1,"")</f>
        <v>11</v>
      </c>
      <c r="BA132" s="48" t="s">
        <v>615</v>
      </c>
      <c r="BB132" s="48" t="s">
        <v>615</v>
      </c>
      <c r="BC132" s="48" t="s">
        <v>680</v>
      </c>
      <c r="BD132" s="48" t="s">
        <v>680</v>
      </c>
      <c r="BE132" s="48"/>
      <c r="BF132" s="48"/>
      <c r="BG132" s="121" t="s">
        <v>3148</v>
      </c>
      <c r="BH132" s="121" t="s">
        <v>3192</v>
      </c>
      <c r="BI132" s="121" t="s">
        <v>3241</v>
      </c>
      <c r="BJ132" s="121" t="s">
        <v>3278</v>
      </c>
      <c r="BK132" s="121">
        <v>6</v>
      </c>
      <c r="BL132" s="124">
        <v>10</v>
      </c>
      <c r="BM132" s="121">
        <v>0</v>
      </c>
      <c r="BN132" s="124">
        <v>0</v>
      </c>
      <c r="BO132" s="121">
        <v>0</v>
      </c>
      <c r="BP132" s="124">
        <v>0</v>
      </c>
      <c r="BQ132" s="121">
        <v>54</v>
      </c>
      <c r="BR132" s="124">
        <v>90</v>
      </c>
      <c r="BS132" s="121">
        <v>60</v>
      </c>
      <c r="BT132" s="2"/>
      <c r="BU132" s="3"/>
      <c r="BV132" s="3"/>
      <c r="BW132" s="3"/>
      <c r="BX132" s="3"/>
    </row>
    <row r="133" spans="1:76" ht="15">
      <c r="A133" s="64" t="s">
        <v>263</v>
      </c>
      <c r="B133" s="65"/>
      <c r="C133" s="65" t="s">
        <v>64</v>
      </c>
      <c r="D133" s="66">
        <v>162.0442535635456</v>
      </c>
      <c r="E133" s="68"/>
      <c r="F133" s="101" t="s">
        <v>792</v>
      </c>
      <c r="G133" s="65"/>
      <c r="H133" s="69" t="s">
        <v>263</v>
      </c>
      <c r="I133" s="70"/>
      <c r="J133" s="70"/>
      <c r="K133" s="69" t="s">
        <v>2637</v>
      </c>
      <c r="L133" s="73">
        <v>1.0804185702110225</v>
      </c>
      <c r="M133" s="74">
        <v>4865.4150390625</v>
      </c>
      <c r="N133" s="74">
        <v>1897.630126953125</v>
      </c>
      <c r="O133" s="75"/>
      <c r="P133" s="76"/>
      <c r="Q133" s="76"/>
      <c r="R133" s="87"/>
      <c r="S133" s="48">
        <v>0</v>
      </c>
      <c r="T133" s="48">
        <v>3</v>
      </c>
      <c r="U133" s="49">
        <v>0.25</v>
      </c>
      <c r="V133" s="49">
        <v>0.001799</v>
      </c>
      <c r="W133" s="49">
        <v>0.005267</v>
      </c>
      <c r="X133" s="49">
        <v>0.662944</v>
      </c>
      <c r="Y133" s="49">
        <v>0.3333333333333333</v>
      </c>
      <c r="Z133" s="49">
        <v>0</v>
      </c>
      <c r="AA133" s="71">
        <v>133</v>
      </c>
      <c r="AB133" s="71"/>
      <c r="AC133" s="72"/>
      <c r="AD133" s="78" t="s">
        <v>1493</v>
      </c>
      <c r="AE133" s="78">
        <v>156</v>
      </c>
      <c r="AF133" s="78">
        <v>64</v>
      </c>
      <c r="AG133" s="78">
        <v>446</v>
      </c>
      <c r="AH133" s="78">
        <v>1212</v>
      </c>
      <c r="AI133" s="78"/>
      <c r="AJ133" s="78" t="s">
        <v>1680</v>
      </c>
      <c r="AK133" s="78" t="s">
        <v>1810</v>
      </c>
      <c r="AL133" s="83" t="s">
        <v>1938</v>
      </c>
      <c r="AM133" s="78"/>
      <c r="AN133" s="80">
        <v>41205.89824074074</v>
      </c>
      <c r="AO133" s="83" t="s">
        <v>2100</v>
      </c>
      <c r="AP133" s="78" t="b">
        <v>1</v>
      </c>
      <c r="AQ133" s="78" t="b">
        <v>0</v>
      </c>
      <c r="AR133" s="78" t="b">
        <v>0</v>
      </c>
      <c r="AS133" s="78" t="s">
        <v>1302</v>
      </c>
      <c r="AT133" s="78">
        <v>6</v>
      </c>
      <c r="AU133" s="83" t="s">
        <v>2159</v>
      </c>
      <c r="AV133" s="78" t="b">
        <v>0</v>
      </c>
      <c r="AW133" s="78" t="s">
        <v>2301</v>
      </c>
      <c r="AX133" s="83" t="s">
        <v>2432</v>
      </c>
      <c r="AY133" s="78" t="s">
        <v>66</v>
      </c>
      <c r="AZ133" s="78" t="str">
        <f>REPLACE(INDEX(GroupVertices[Group],MATCH(Vertices[[#This Row],[Vertex]],GroupVertices[Vertex],0)),1,1,"")</f>
        <v>3</v>
      </c>
      <c r="BA133" s="48"/>
      <c r="BB133" s="48"/>
      <c r="BC133" s="48"/>
      <c r="BD133" s="48"/>
      <c r="BE133" s="48"/>
      <c r="BF133" s="48"/>
      <c r="BG133" s="121" t="s">
        <v>3150</v>
      </c>
      <c r="BH133" s="121" t="s">
        <v>3150</v>
      </c>
      <c r="BI133" s="121" t="s">
        <v>3242</v>
      </c>
      <c r="BJ133" s="121" t="s">
        <v>3242</v>
      </c>
      <c r="BK133" s="121">
        <v>0</v>
      </c>
      <c r="BL133" s="124">
        <v>0</v>
      </c>
      <c r="BM133" s="121">
        <v>0</v>
      </c>
      <c r="BN133" s="124">
        <v>0</v>
      </c>
      <c r="BO133" s="121">
        <v>0</v>
      </c>
      <c r="BP133" s="124">
        <v>0</v>
      </c>
      <c r="BQ133" s="121">
        <v>22</v>
      </c>
      <c r="BR133" s="124">
        <v>100</v>
      </c>
      <c r="BS133" s="121">
        <v>22</v>
      </c>
      <c r="BT133" s="2"/>
      <c r="BU133" s="3"/>
      <c r="BV133" s="3"/>
      <c r="BW133" s="3"/>
      <c r="BX133" s="3"/>
    </row>
    <row r="134" spans="1:76" ht="15">
      <c r="A134" s="64" t="s">
        <v>381</v>
      </c>
      <c r="B134" s="65"/>
      <c r="C134" s="65" t="s">
        <v>64</v>
      </c>
      <c r="D134" s="66">
        <v>162.072603502692</v>
      </c>
      <c r="E134" s="68"/>
      <c r="F134" s="101" t="s">
        <v>2260</v>
      </c>
      <c r="G134" s="65"/>
      <c r="H134" s="69" t="s">
        <v>381</v>
      </c>
      <c r="I134" s="70"/>
      <c r="J134" s="70"/>
      <c r="K134" s="69" t="s">
        <v>2638</v>
      </c>
      <c r="L134" s="73">
        <v>35.489610158187936</v>
      </c>
      <c r="M134" s="74">
        <v>5512.669921875</v>
      </c>
      <c r="N134" s="74">
        <v>2131.05908203125</v>
      </c>
      <c r="O134" s="75"/>
      <c r="P134" s="76"/>
      <c r="Q134" s="76"/>
      <c r="R134" s="87"/>
      <c r="S134" s="48">
        <v>8</v>
      </c>
      <c r="T134" s="48">
        <v>0</v>
      </c>
      <c r="U134" s="49">
        <v>107.219048</v>
      </c>
      <c r="V134" s="49">
        <v>0.002169</v>
      </c>
      <c r="W134" s="49">
        <v>0.01147</v>
      </c>
      <c r="X134" s="49">
        <v>1.666038</v>
      </c>
      <c r="Y134" s="49">
        <v>0.23214285714285715</v>
      </c>
      <c r="Z134" s="49">
        <v>0</v>
      </c>
      <c r="AA134" s="71">
        <v>134</v>
      </c>
      <c r="AB134" s="71"/>
      <c r="AC134" s="72"/>
      <c r="AD134" s="78" t="s">
        <v>1494</v>
      </c>
      <c r="AE134" s="78">
        <v>140</v>
      </c>
      <c r="AF134" s="78">
        <v>105</v>
      </c>
      <c r="AG134" s="78">
        <v>184</v>
      </c>
      <c r="AH134" s="78">
        <v>8</v>
      </c>
      <c r="AI134" s="78"/>
      <c r="AJ134" s="78" t="s">
        <v>1681</v>
      </c>
      <c r="AK134" s="78" t="s">
        <v>1784</v>
      </c>
      <c r="AL134" s="83" t="s">
        <v>1939</v>
      </c>
      <c r="AM134" s="78"/>
      <c r="AN134" s="80">
        <v>41940.74349537037</v>
      </c>
      <c r="AO134" s="78"/>
      <c r="AP134" s="78" t="b">
        <v>0</v>
      </c>
      <c r="AQ134" s="78" t="b">
        <v>0</v>
      </c>
      <c r="AR134" s="78" t="b">
        <v>0</v>
      </c>
      <c r="AS134" s="78" t="s">
        <v>1302</v>
      </c>
      <c r="AT134" s="78">
        <v>18</v>
      </c>
      <c r="AU134" s="83" t="s">
        <v>2159</v>
      </c>
      <c r="AV134" s="78" t="b">
        <v>0</v>
      </c>
      <c r="AW134" s="78" t="s">
        <v>2301</v>
      </c>
      <c r="AX134" s="83" t="s">
        <v>2433</v>
      </c>
      <c r="AY134" s="78" t="s">
        <v>65</v>
      </c>
      <c r="AZ134" s="78" t="str">
        <f>REPLACE(INDEX(GroupVertices[Group],MATCH(Vertices[[#This Row],[Vertex]],GroupVertices[Vertex],0)),1,1,"")</f>
        <v>3</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264</v>
      </c>
      <c r="B135" s="65"/>
      <c r="C135" s="65" t="s">
        <v>64</v>
      </c>
      <c r="D135" s="66">
        <v>162.0152121624688</v>
      </c>
      <c r="E135" s="68"/>
      <c r="F135" s="101" t="s">
        <v>793</v>
      </c>
      <c r="G135" s="65"/>
      <c r="H135" s="69" t="s">
        <v>264</v>
      </c>
      <c r="I135" s="70"/>
      <c r="J135" s="70"/>
      <c r="K135" s="69" t="s">
        <v>2639</v>
      </c>
      <c r="L135" s="73">
        <v>1</v>
      </c>
      <c r="M135" s="74">
        <v>4239.47119140625</v>
      </c>
      <c r="N135" s="74">
        <v>849.1525268554688</v>
      </c>
      <c r="O135" s="75"/>
      <c r="P135" s="76"/>
      <c r="Q135" s="76"/>
      <c r="R135" s="87"/>
      <c r="S135" s="48">
        <v>0</v>
      </c>
      <c r="T135" s="48">
        <v>2</v>
      </c>
      <c r="U135" s="49">
        <v>0</v>
      </c>
      <c r="V135" s="49">
        <v>0.002062</v>
      </c>
      <c r="W135" s="49">
        <v>0.006158</v>
      </c>
      <c r="X135" s="49">
        <v>0.537422</v>
      </c>
      <c r="Y135" s="49">
        <v>0.5</v>
      </c>
      <c r="Z135" s="49">
        <v>0</v>
      </c>
      <c r="AA135" s="71">
        <v>135</v>
      </c>
      <c r="AB135" s="71"/>
      <c r="AC135" s="72"/>
      <c r="AD135" s="78" t="s">
        <v>1495</v>
      </c>
      <c r="AE135" s="78">
        <v>130</v>
      </c>
      <c r="AF135" s="78">
        <v>22</v>
      </c>
      <c r="AG135" s="78">
        <v>44</v>
      </c>
      <c r="AH135" s="78">
        <v>16</v>
      </c>
      <c r="AI135" s="78"/>
      <c r="AJ135" s="78"/>
      <c r="AK135" s="78" t="s">
        <v>1811</v>
      </c>
      <c r="AL135" s="78"/>
      <c r="AM135" s="78"/>
      <c r="AN135" s="80">
        <v>40347.806076388886</v>
      </c>
      <c r="AO135" s="83" t="s">
        <v>2101</v>
      </c>
      <c r="AP135" s="78" t="b">
        <v>1</v>
      </c>
      <c r="AQ135" s="78" t="b">
        <v>0</v>
      </c>
      <c r="AR135" s="78" t="b">
        <v>0</v>
      </c>
      <c r="AS135" s="78" t="s">
        <v>1302</v>
      </c>
      <c r="AT135" s="78">
        <v>3</v>
      </c>
      <c r="AU135" s="83" t="s">
        <v>2159</v>
      </c>
      <c r="AV135" s="78" t="b">
        <v>0</v>
      </c>
      <c r="AW135" s="78" t="s">
        <v>2301</v>
      </c>
      <c r="AX135" s="83" t="s">
        <v>2434</v>
      </c>
      <c r="AY135" s="78" t="s">
        <v>66</v>
      </c>
      <c r="AZ135" s="78" t="str">
        <f>REPLACE(INDEX(GroupVertices[Group],MATCH(Vertices[[#This Row],[Vertex]],GroupVertices[Vertex],0)),1,1,"")</f>
        <v>3</v>
      </c>
      <c r="BA135" s="48" t="s">
        <v>616</v>
      </c>
      <c r="BB135" s="48" t="s">
        <v>616</v>
      </c>
      <c r="BC135" s="48" t="s">
        <v>671</v>
      </c>
      <c r="BD135" s="48" t="s">
        <v>671</v>
      </c>
      <c r="BE135" s="48"/>
      <c r="BF135" s="48"/>
      <c r="BG135" s="121" t="s">
        <v>3151</v>
      </c>
      <c r="BH135" s="121" t="s">
        <v>3151</v>
      </c>
      <c r="BI135" s="121" t="s">
        <v>3243</v>
      </c>
      <c r="BJ135" s="121" t="s">
        <v>3243</v>
      </c>
      <c r="BK135" s="121">
        <v>1</v>
      </c>
      <c r="BL135" s="124">
        <v>5.882352941176471</v>
      </c>
      <c r="BM135" s="121">
        <v>0</v>
      </c>
      <c r="BN135" s="124">
        <v>0</v>
      </c>
      <c r="BO135" s="121">
        <v>0</v>
      </c>
      <c r="BP135" s="124">
        <v>0</v>
      </c>
      <c r="BQ135" s="121">
        <v>16</v>
      </c>
      <c r="BR135" s="124">
        <v>94.11764705882354</v>
      </c>
      <c r="BS135" s="121">
        <v>17</v>
      </c>
      <c r="BT135" s="2"/>
      <c r="BU135" s="3"/>
      <c r="BV135" s="3"/>
      <c r="BW135" s="3"/>
      <c r="BX135" s="3"/>
    </row>
    <row r="136" spans="1:76" ht="15">
      <c r="A136" s="64" t="s">
        <v>265</v>
      </c>
      <c r="B136" s="65"/>
      <c r="C136" s="65" t="s">
        <v>64</v>
      </c>
      <c r="D136" s="66">
        <v>168.85238773026384</v>
      </c>
      <c r="E136" s="68"/>
      <c r="F136" s="101" t="s">
        <v>794</v>
      </c>
      <c r="G136" s="65"/>
      <c r="H136" s="69" t="s">
        <v>265</v>
      </c>
      <c r="I136" s="70"/>
      <c r="J136" s="70"/>
      <c r="K136" s="69" t="s">
        <v>2640</v>
      </c>
      <c r="L136" s="73">
        <v>1</v>
      </c>
      <c r="M136" s="74">
        <v>4383.30615234375</v>
      </c>
      <c r="N136" s="74">
        <v>1445.907470703125</v>
      </c>
      <c r="O136" s="75"/>
      <c r="P136" s="76"/>
      <c r="Q136" s="76"/>
      <c r="R136" s="87"/>
      <c r="S136" s="48">
        <v>0</v>
      </c>
      <c r="T136" s="48">
        <v>3</v>
      </c>
      <c r="U136" s="49">
        <v>0</v>
      </c>
      <c r="V136" s="49">
        <v>0.002066</v>
      </c>
      <c r="W136" s="49">
        <v>0.006656</v>
      </c>
      <c r="X136" s="49">
        <v>0.749891</v>
      </c>
      <c r="Y136" s="49">
        <v>0.6666666666666666</v>
      </c>
      <c r="Z136" s="49">
        <v>0</v>
      </c>
      <c r="AA136" s="71">
        <v>136</v>
      </c>
      <c r="AB136" s="71"/>
      <c r="AC136" s="72"/>
      <c r="AD136" s="78" t="s">
        <v>1496</v>
      </c>
      <c r="AE136" s="78">
        <v>2975</v>
      </c>
      <c r="AF136" s="78">
        <v>9910</v>
      </c>
      <c r="AG136" s="78">
        <v>42726</v>
      </c>
      <c r="AH136" s="78">
        <v>9691</v>
      </c>
      <c r="AI136" s="78"/>
      <c r="AJ136" s="78" t="s">
        <v>1682</v>
      </c>
      <c r="AK136" s="78" t="s">
        <v>1758</v>
      </c>
      <c r="AL136" s="83" t="s">
        <v>1940</v>
      </c>
      <c r="AM136" s="78"/>
      <c r="AN136" s="80">
        <v>39615.77545138889</v>
      </c>
      <c r="AO136" s="83" t="s">
        <v>2102</v>
      </c>
      <c r="AP136" s="78" t="b">
        <v>0</v>
      </c>
      <c r="AQ136" s="78" t="b">
        <v>0</v>
      </c>
      <c r="AR136" s="78" t="b">
        <v>1</v>
      </c>
      <c r="AS136" s="78" t="s">
        <v>1302</v>
      </c>
      <c r="AT136" s="78">
        <v>751</v>
      </c>
      <c r="AU136" s="83" t="s">
        <v>2159</v>
      </c>
      <c r="AV136" s="78" t="b">
        <v>0</v>
      </c>
      <c r="AW136" s="78" t="s">
        <v>2301</v>
      </c>
      <c r="AX136" s="83" t="s">
        <v>2435</v>
      </c>
      <c r="AY136" s="78" t="s">
        <v>66</v>
      </c>
      <c r="AZ136" s="78" t="str">
        <f>REPLACE(INDEX(GroupVertices[Group],MATCH(Vertices[[#This Row],[Vertex]],GroupVertices[Vertex],0)),1,1,"")</f>
        <v>3</v>
      </c>
      <c r="BA136" s="48"/>
      <c r="BB136" s="48"/>
      <c r="BC136" s="48"/>
      <c r="BD136" s="48"/>
      <c r="BE136" s="48"/>
      <c r="BF136" s="48"/>
      <c r="BG136" s="121" t="s">
        <v>3152</v>
      </c>
      <c r="BH136" s="121" t="s">
        <v>3152</v>
      </c>
      <c r="BI136" s="121" t="s">
        <v>3244</v>
      </c>
      <c r="BJ136" s="121" t="s">
        <v>3244</v>
      </c>
      <c r="BK136" s="121">
        <v>1</v>
      </c>
      <c r="BL136" s="124">
        <v>5.2631578947368425</v>
      </c>
      <c r="BM136" s="121">
        <v>0</v>
      </c>
      <c r="BN136" s="124">
        <v>0</v>
      </c>
      <c r="BO136" s="121">
        <v>0</v>
      </c>
      <c r="BP136" s="124">
        <v>0</v>
      </c>
      <c r="BQ136" s="121">
        <v>18</v>
      </c>
      <c r="BR136" s="124">
        <v>94.73684210526316</v>
      </c>
      <c r="BS136" s="121">
        <v>19</v>
      </c>
      <c r="BT136" s="2"/>
      <c r="BU136" s="3"/>
      <c r="BV136" s="3"/>
      <c r="BW136" s="3"/>
      <c r="BX136" s="3"/>
    </row>
    <row r="137" spans="1:76" ht="15">
      <c r="A137" s="64" t="s">
        <v>296</v>
      </c>
      <c r="B137" s="65"/>
      <c r="C137" s="65" t="s">
        <v>64</v>
      </c>
      <c r="D137" s="66">
        <v>162.2150446603544</v>
      </c>
      <c r="E137" s="68"/>
      <c r="F137" s="101" t="s">
        <v>819</v>
      </c>
      <c r="G137" s="65"/>
      <c r="H137" s="69" t="s">
        <v>296</v>
      </c>
      <c r="I137" s="70"/>
      <c r="J137" s="70"/>
      <c r="K137" s="69" t="s">
        <v>2641</v>
      </c>
      <c r="L137" s="73">
        <v>1</v>
      </c>
      <c r="M137" s="74">
        <v>4504.787109375</v>
      </c>
      <c r="N137" s="74">
        <v>1121.5201416015625</v>
      </c>
      <c r="O137" s="75"/>
      <c r="P137" s="76"/>
      <c r="Q137" s="76"/>
      <c r="R137" s="87"/>
      <c r="S137" s="48">
        <v>2</v>
      </c>
      <c r="T137" s="48">
        <v>2</v>
      </c>
      <c r="U137" s="49">
        <v>0</v>
      </c>
      <c r="V137" s="49">
        <v>0.002066</v>
      </c>
      <c r="W137" s="49">
        <v>0.006656</v>
      </c>
      <c r="X137" s="49">
        <v>0.749891</v>
      </c>
      <c r="Y137" s="49">
        <v>0.5</v>
      </c>
      <c r="Z137" s="49">
        <v>0.3333333333333333</v>
      </c>
      <c r="AA137" s="71">
        <v>137</v>
      </c>
      <c r="AB137" s="71"/>
      <c r="AC137" s="72"/>
      <c r="AD137" s="78" t="s">
        <v>1497</v>
      </c>
      <c r="AE137" s="78">
        <v>391</v>
      </c>
      <c r="AF137" s="78">
        <v>311</v>
      </c>
      <c r="AG137" s="78">
        <v>272</v>
      </c>
      <c r="AH137" s="78">
        <v>192</v>
      </c>
      <c r="AI137" s="78"/>
      <c r="AJ137" s="78" t="s">
        <v>1683</v>
      </c>
      <c r="AK137" s="78" t="s">
        <v>1807</v>
      </c>
      <c r="AL137" s="83" t="s">
        <v>1941</v>
      </c>
      <c r="AM137" s="78"/>
      <c r="AN137" s="80">
        <v>41287.779131944444</v>
      </c>
      <c r="AO137" s="78"/>
      <c r="AP137" s="78" t="b">
        <v>0</v>
      </c>
      <c r="AQ137" s="78" t="b">
        <v>0</v>
      </c>
      <c r="AR137" s="78" t="b">
        <v>1</v>
      </c>
      <c r="AS137" s="78" t="s">
        <v>1302</v>
      </c>
      <c r="AT137" s="78">
        <v>20</v>
      </c>
      <c r="AU137" s="83" t="s">
        <v>2159</v>
      </c>
      <c r="AV137" s="78" t="b">
        <v>0</v>
      </c>
      <c r="AW137" s="78" t="s">
        <v>2301</v>
      </c>
      <c r="AX137" s="83" t="s">
        <v>2436</v>
      </c>
      <c r="AY137" s="78" t="s">
        <v>66</v>
      </c>
      <c r="AZ137" s="78" t="str">
        <f>REPLACE(INDEX(GroupVertices[Group],MATCH(Vertices[[#This Row],[Vertex]],GroupVertices[Vertex],0)),1,1,"")</f>
        <v>3</v>
      </c>
      <c r="BA137" s="48" t="s">
        <v>616</v>
      </c>
      <c r="BB137" s="48" t="s">
        <v>616</v>
      </c>
      <c r="BC137" s="48" t="s">
        <v>671</v>
      </c>
      <c r="BD137" s="48" t="s">
        <v>671</v>
      </c>
      <c r="BE137" s="48"/>
      <c r="BF137" s="48"/>
      <c r="BG137" s="121" t="s">
        <v>3151</v>
      </c>
      <c r="BH137" s="121" t="s">
        <v>3151</v>
      </c>
      <c r="BI137" s="121" t="s">
        <v>3243</v>
      </c>
      <c r="BJ137" s="121" t="s">
        <v>3243</v>
      </c>
      <c r="BK137" s="121">
        <v>1</v>
      </c>
      <c r="BL137" s="124">
        <v>5.882352941176471</v>
      </c>
      <c r="BM137" s="121">
        <v>0</v>
      </c>
      <c r="BN137" s="124">
        <v>0</v>
      </c>
      <c r="BO137" s="121">
        <v>0</v>
      </c>
      <c r="BP137" s="124">
        <v>0</v>
      </c>
      <c r="BQ137" s="121">
        <v>16</v>
      </c>
      <c r="BR137" s="124">
        <v>94.11764705882354</v>
      </c>
      <c r="BS137" s="121">
        <v>17</v>
      </c>
      <c r="BT137" s="2"/>
      <c r="BU137" s="3"/>
      <c r="BV137" s="3"/>
      <c r="BW137" s="3"/>
      <c r="BX137" s="3"/>
    </row>
    <row r="138" spans="1:76" ht="15">
      <c r="A138" s="64" t="s">
        <v>266</v>
      </c>
      <c r="B138" s="65"/>
      <c r="C138" s="65" t="s">
        <v>64</v>
      </c>
      <c r="D138" s="66">
        <v>162.2267995131712</v>
      </c>
      <c r="E138" s="68"/>
      <c r="F138" s="101" t="s">
        <v>795</v>
      </c>
      <c r="G138" s="65"/>
      <c r="H138" s="69" t="s">
        <v>266</v>
      </c>
      <c r="I138" s="70"/>
      <c r="J138" s="70"/>
      <c r="K138" s="69" t="s">
        <v>2642</v>
      </c>
      <c r="L138" s="73">
        <v>1</v>
      </c>
      <c r="M138" s="74">
        <v>3898.86767578125</v>
      </c>
      <c r="N138" s="74">
        <v>1531.021484375</v>
      </c>
      <c r="O138" s="75"/>
      <c r="P138" s="76"/>
      <c r="Q138" s="76"/>
      <c r="R138" s="87"/>
      <c r="S138" s="48">
        <v>0</v>
      </c>
      <c r="T138" s="48">
        <v>2</v>
      </c>
      <c r="U138" s="49">
        <v>0</v>
      </c>
      <c r="V138" s="49">
        <v>0.002062</v>
      </c>
      <c r="W138" s="49">
        <v>0.006158</v>
      </c>
      <c r="X138" s="49">
        <v>0.537422</v>
      </c>
      <c r="Y138" s="49">
        <v>0.5</v>
      </c>
      <c r="Z138" s="49">
        <v>0</v>
      </c>
      <c r="AA138" s="71">
        <v>138</v>
      </c>
      <c r="AB138" s="71"/>
      <c r="AC138" s="72"/>
      <c r="AD138" s="78" t="s">
        <v>1498</v>
      </c>
      <c r="AE138" s="78">
        <v>1041</v>
      </c>
      <c r="AF138" s="78">
        <v>328</v>
      </c>
      <c r="AG138" s="78">
        <v>1930</v>
      </c>
      <c r="AH138" s="78">
        <v>336</v>
      </c>
      <c r="AI138" s="78"/>
      <c r="AJ138" s="78" t="s">
        <v>1684</v>
      </c>
      <c r="AK138" s="78" t="s">
        <v>1812</v>
      </c>
      <c r="AL138" s="78"/>
      <c r="AM138" s="78"/>
      <c r="AN138" s="80">
        <v>40686.62876157407</v>
      </c>
      <c r="AO138" s="83" t="s">
        <v>2103</v>
      </c>
      <c r="AP138" s="78" t="b">
        <v>0</v>
      </c>
      <c r="AQ138" s="78" t="b">
        <v>0</v>
      </c>
      <c r="AR138" s="78" t="b">
        <v>1</v>
      </c>
      <c r="AS138" s="78" t="s">
        <v>1302</v>
      </c>
      <c r="AT138" s="78">
        <v>10</v>
      </c>
      <c r="AU138" s="83" t="s">
        <v>2171</v>
      </c>
      <c r="AV138" s="78" t="b">
        <v>0</v>
      </c>
      <c r="AW138" s="78" t="s">
        <v>2301</v>
      </c>
      <c r="AX138" s="83" t="s">
        <v>2437</v>
      </c>
      <c r="AY138" s="78" t="s">
        <v>66</v>
      </c>
      <c r="AZ138" s="78" t="str">
        <f>REPLACE(INDEX(GroupVertices[Group],MATCH(Vertices[[#This Row],[Vertex]],GroupVertices[Vertex],0)),1,1,"")</f>
        <v>3</v>
      </c>
      <c r="BA138" s="48"/>
      <c r="BB138" s="48"/>
      <c r="BC138" s="48"/>
      <c r="BD138" s="48"/>
      <c r="BE138" s="48"/>
      <c r="BF138" s="48"/>
      <c r="BG138" s="121" t="s">
        <v>3153</v>
      </c>
      <c r="BH138" s="121" t="s">
        <v>3153</v>
      </c>
      <c r="BI138" s="121" t="s">
        <v>3245</v>
      </c>
      <c r="BJ138" s="121" t="s">
        <v>3245</v>
      </c>
      <c r="BK138" s="121">
        <v>1</v>
      </c>
      <c r="BL138" s="124">
        <v>4.3478260869565215</v>
      </c>
      <c r="BM138" s="121">
        <v>0</v>
      </c>
      <c r="BN138" s="124">
        <v>0</v>
      </c>
      <c r="BO138" s="121">
        <v>0</v>
      </c>
      <c r="BP138" s="124">
        <v>0</v>
      </c>
      <c r="BQ138" s="121">
        <v>22</v>
      </c>
      <c r="BR138" s="124">
        <v>95.65217391304348</v>
      </c>
      <c r="BS138" s="121">
        <v>23</v>
      </c>
      <c r="BT138" s="2"/>
      <c r="BU138" s="3"/>
      <c r="BV138" s="3"/>
      <c r="BW138" s="3"/>
      <c r="BX138" s="3"/>
    </row>
    <row r="139" spans="1:76" ht="15">
      <c r="A139" s="64" t="s">
        <v>267</v>
      </c>
      <c r="B139" s="65"/>
      <c r="C139" s="65" t="s">
        <v>64</v>
      </c>
      <c r="D139" s="66">
        <v>162.0117548528168</v>
      </c>
      <c r="E139" s="68"/>
      <c r="F139" s="101" t="s">
        <v>796</v>
      </c>
      <c r="G139" s="65"/>
      <c r="H139" s="69" t="s">
        <v>267</v>
      </c>
      <c r="I139" s="70"/>
      <c r="J139" s="70"/>
      <c r="K139" s="69" t="s">
        <v>2643</v>
      </c>
      <c r="L139" s="73">
        <v>1</v>
      </c>
      <c r="M139" s="74">
        <v>3691.89208984375</v>
      </c>
      <c r="N139" s="74">
        <v>1160.206787109375</v>
      </c>
      <c r="O139" s="75"/>
      <c r="P139" s="76"/>
      <c r="Q139" s="76"/>
      <c r="R139" s="87"/>
      <c r="S139" s="48">
        <v>0</v>
      </c>
      <c r="T139" s="48">
        <v>2</v>
      </c>
      <c r="U139" s="49">
        <v>0</v>
      </c>
      <c r="V139" s="49">
        <v>0.002062</v>
      </c>
      <c r="W139" s="49">
        <v>0.006158</v>
      </c>
      <c r="X139" s="49">
        <v>0.537422</v>
      </c>
      <c r="Y139" s="49">
        <v>0.5</v>
      </c>
      <c r="Z139" s="49">
        <v>0</v>
      </c>
      <c r="AA139" s="71">
        <v>139</v>
      </c>
      <c r="AB139" s="71"/>
      <c r="AC139" s="72"/>
      <c r="AD139" s="78" t="s">
        <v>1499</v>
      </c>
      <c r="AE139" s="78">
        <v>23</v>
      </c>
      <c r="AF139" s="78">
        <v>17</v>
      </c>
      <c r="AG139" s="78">
        <v>20</v>
      </c>
      <c r="AH139" s="78">
        <v>1</v>
      </c>
      <c r="AI139" s="78"/>
      <c r="AJ139" s="78"/>
      <c r="AK139" s="78"/>
      <c r="AL139" s="78"/>
      <c r="AM139" s="78"/>
      <c r="AN139" s="80">
        <v>41166.54016203704</v>
      </c>
      <c r="AO139" s="78"/>
      <c r="AP139" s="78" t="b">
        <v>1</v>
      </c>
      <c r="AQ139" s="78" t="b">
        <v>0</v>
      </c>
      <c r="AR139" s="78" t="b">
        <v>0</v>
      </c>
      <c r="AS139" s="78" t="s">
        <v>1302</v>
      </c>
      <c r="AT139" s="78">
        <v>0</v>
      </c>
      <c r="AU139" s="83" t="s">
        <v>2159</v>
      </c>
      <c r="AV139" s="78" t="b">
        <v>0</v>
      </c>
      <c r="AW139" s="78" t="s">
        <v>2301</v>
      </c>
      <c r="AX139" s="83" t="s">
        <v>2438</v>
      </c>
      <c r="AY139" s="78" t="s">
        <v>66</v>
      </c>
      <c r="AZ139" s="78" t="str">
        <f>REPLACE(INDEX(GroupVertices[Group],MATCH(Vertices[[#This Row],[Vertex]],GroupVertices[Vertex],0)),1,1,"")</f>
        <v>3</v>
      </c>
      <c r="BA139" s="48" t="s">
        <v>616</v>
      </c>
      <c r="BB139" s="48" t="s">
        <v>616</v>
      </c>
      <c r="BC139" s="48" t="s">
        <v>671</v>
      </c>
      <c r="BD139" s="48" t="s">
        <v>671</v>
      </c>
      <c r="BE139" s="48"/>
      <c r="BF139" s="48"/>
      <c r="BG139" s="121" t="s">
        <v>3151</v>
      </c>
      <c r="BH139" s="121" t="s">
        <v>3151</v>
      </c>
      <c r="BI139" s="121" t="s">
        <v>3243</v>
      </c>
      <c r="BJ139" s="121" t="s">
        <v>3243</v>
      </c>
      <c r="BK139" s="121">
        <v>1</v>
      </c>
      <c r="BL139" s="124">
        <v>5.882352941176471</v>
      </c>
      <c r="BM139" s="121">
        <v>0</v>
      </c>
      <c r="BN139" s="124">
        <v>0</v>
      </c>
      <c r="BO139" s="121">
        <v>0</v>
      </c>
      <c r="BP139" s="124">
        <v>0</v>
      </c>
      <c r="BQ139" s="121">
        <v>16</v>
      </c>
      <c r="BR139" s="124">
        <v>94.11764705882354</v>
      </c>
      <c r="BS139" s="121">
        <v>17</v>
      </c>
      <c r="BT139" s="2"/>
      <c r="BU139" s="3"/>
      <c r="BV139" s="3"/>
      <c r="BW139" s="3"/>
      <c r="BX139" s="3"/>
    </row>
    <row r="140" spans="1:76" ht="15">
      <c r="A140" s="64" t="s">
        <v>268</v>
      </c>
      <c r="B140" s="65"/>
      <c r="C140" s="65" t="s">
        <v>64</v>
      </c>
      <c r="D140" s="66">
        <v>162.6693351486272</v>
      </c>
      <c r="E140" s="68"/>
      <c r="F140" s="101" t="s">
        <v>797</v>
      </c>
      <c r="G140" s="65"/>
      <c r="H140" s="69" t="s">
        <v>268</v>
      </c>
      <c r="I140" s="70"/>
      <c r="J140" s="70"/>
      <c r="K140" s="69" t="s">
        <v>2644</v>
      </c>
      <c r="L140" s="73">
        <v>252.62970619028914</v>
      </c>
      <c r="M140" s="74">
        <v>4994.0166015625</v>
      </c>
      <c r="N140" s="74">
        <v>1382.5220947265625</v>
      </c>
      <c r="O140" s="75"/>
      <c r="P140" s="76"/>
      <c r="Q140" s="76"/>
      <c r="R140" s="87"/>
      <c r="S140" s="48">
        <v>0</v>
      </c>
      <c r="T140" s="48">
        <v>6</v>
      </c>
      <c r="U140" s="49">
        <v>782.25</v>
      </c>
      <c r="V140" s="49">
        <v>0.002092</v>
      </c>
      <c r="W140" s="49">
        <v>0.008195</v>
      </c>
      <c r="X140" s="49">
        <v>1.509437</v>
      </c>
      <c r="Y140" s="49">
        <v>0.2</v>
      </c>
      <c r="Z140" s="49">
        <v>0</v>
      </c>
      <c r="AA140" s="71">
        <v>140</v>
      </c>
      <c r="AB140" s="71"/>
      <c r="AC140" s="72"/>
      <c r="AD140" s="78" t="s">
        <v>1500</v>
      </c>
      <c r="AE140" s="78">
        <v>1049</v>
      </c>
      <c r="AF140" s="78">
        <v>968</v>
      </c>
      <c r="AG140" s="78">
        <v>696</v>
      </c>
      <c r="AH140" s="78">
        <v>299</v>
      </c>
      <c r="AI140" s="78"/>
      <c r="AJ140" s="78" t="s">
        <v>1685</v>
      </c>
      <c r="AK140" s="78" t="s">
        <v>1758</v>
      </c>
      <c r="AL140" s="83" t="s">
        <v>1942</v>
      </c>
      <c r="AM140" s="78"/>
      <c r="AN140" s="80">
        <v>39952.71435185185</v>
      </c>
      <c r="AO140" s="83" t="s">
        <v>2104</v>
      </c>
      <c r="AP140" s="78" t="b">
        <v>0</v>
      </c>
      <c r="AQ140" s="78" t="b">
        <v>0</v>
      </c>
      <c r="AR140" s="78" t="b">
        <v>1</v>
      </c>
      <c r="AS140" s="78" t="s">
        <v>1302</v>
      </c>
      <c r="AT140" s="78">
        <v>34</v>
      </c>
      <c r="AU140" s="83" t="s">
        <v>2159</v>
      </c>
      <c r="AV140" s="78" t="b">
        <v>0</v>
      </c>
      <c r="AW140" s="78" t="s">
        <v>2301</v>
      </c>
      <c r="AX140" s="83" t="s">
        <v>2439</v>
      </c>
      <c r="AY140" s="78" t="s">
        <v>66</v>
      </c>
      <c r="AZ140" s="78" t="str">
        <f>REPLACE(INDEX(GroupVertices[Group],MATCH(Vertices[[#This Row],[Vertex]],GroupVertices[Vertex],0)),1,1,"")</f>
        <v>3</v>
      </c>
      <c r="BA140" s="48" t="s">
        <v>617</v>
      </c>
      <c r="BB140" s="48" t="s">
        <v>617</v>
      </c>
      <c r="BC140" s="48" t="s">
        <v>672</v>
      </c>
      <c r="BD140" s="48" t="s">
        <v>672</v>
      </c>
      <c r="BE140" s="48"/>
      <c r="BF140" s="48"/>
      <c r="BG140" s="121" t="s">
        <v>3154</v>
      </c>
      <c r="BH140" s="121" t="s">
        <v>3154</v>
      </c>
      <c r="BI140" s="121" t="s">
        <v>3246</v>
      </c>
      <c r="BJ140" s="121" t="s">
        <v>3246</v>
      </c>
      <c r="BK140" s="121">
        <v>1</v>
      </c>
      <c r="BL140" s="124">
        <v>3.7037037037037037</v>
      </c>
      <c r="BM140" s="121">
        <v>0</v>
      </c>
      <c r="BN140" s="124">
        <v>0</v>
      </c>
      <c r="BO140" s="121">
        <v>0</v>
      </c>
      <c r="BP140" s="124">
        <v>0</v>
      </c>
      <c r="BQ140" s="121">
        <v>26</v>
      </c>
      <c r="BR140" s="124">
        <v>96.29629629629629</v>
      </c>
      <c r="BS140" s="121">
        <v>27</v>
      </c>
      <c r="BT140" s="2"/>
      <c r="BU140" s="3"/>
      <c r="BV140" s="3"/>
      <c r="BW140" s="3"/>
      <c r="BX140" s="3"/>
    </row>
    <row r="141" spans="1:76" ht="15">
      <c r="A141" s="64" t="s">
        <v>382</v>
      </c>
      <c r="B141" s="65"/>
      <c r="C141" s="65" t="s">
        <v>64</v>
      </c>
      <c r="D141" s="66">
        <v>162.0055316954432</v>
      </c>
      <c r="E141" s="68"/>
      <c r="F141" s="101" t="s">
        <v>2261</v>
      </c>
      <c r="G141" s="65"/>
      <c r="H141" s="69" t="s">
        <v>382</v>
      </c>
      <c r="I141" s="70"/>
      <c r="J141" s="70"/>
      <c r="K141" s="69" t="s">
        <v>2645</v>
      </c>
      <c r="L141" s="73">
        <v>1</v>
      </c>
      <c r="M141" s="74">
        <v>5236.6083984375</v>
      </c>
      <c r="N141" s="74">
        <v>352.9058837890625</v>
      </c>
      <c r="O141" s="75"/>
      <c r="P141" s="76"/>
      <c r="Q141" s="76"/>
      <c r="R141" s="87"/>
      <c r="S141" s="48">
        <v>1</v>
      </c>
      <c r="T141" s="48">
        <v>0</v>
      </c>
      <c r="U141" s="49">
        <v>0</v>
      </c>
      <c r="V141" s="49">
        <v>0.001484</v>
      </c>
      <c r="W141" s="49">
        <v>0.000613</v>
      </c>
      <c r="X141" s="49">
        <v>0.363837</v>
      </c>
      <c r="Y141" s="49">
        <v>0</v>
      </c>
      <c r="Z141" s="49">
        <v>0</v>
      </c>
      <c r="AA141" s="71">
        <v>141</v>
      </c>
      <c r="AB141" s="71"/>
      <c r="AC141" s="72"/>
      <c r="AD141" s="78" t="s">
        <v>1501</v>
      </c>
      <c r="AE141" s="78">
        <v>34</v>
      </c>
      <c r="AF141" s="78">
        <v>8</v>
      </c>
      <c r="AG141" s="78">
        <v>4</v>
      </c>
      <c r="AH141" s="78">
        <v>0</v>
      </c>
      <c r="AI141" s="78"/>
      <c r="AJ141" s="78"/>
      <c r="AK141" s="78"/>
      <c r="AL141" s="78"/>
      <c r="AM141" s="78"/>
      <c r="AN141" s="80">
        <v>41684.07009259259</v>
      </c>
      <c r="AO141" s="78"/>
      <c r="AP141" s="78" t="b">
        <v>1</v>
      </c>
      <c r="AQ141" s="78" t="b">
        <v>1</v>
      </c>
      <c r="AR141" s="78" t="b">
        <v>0</v>
      </c>
      <c r="AS141" s="78" t="s">
        <v>1302</v>
      </c>
      <c r="AT141" s="78">
        <v>0</v>
      </c>
      <c r="AU141" s="83" t="s">
        <v>2159</v>
      </c>
      <c r="AV141" s="78" t="b">
        <v>0</v>
      </c>
      <c r="AW141" s="78" t="s">
        <v>2301</v>
      </c>
      <c r="AX141" s="83" t="s">
        <v>2440</v>
      </c>
      <c r="AY141" s="78" t="s">
        <v>65</v>
      </c>
      <c r="AZ141" s="78" t="str">
        <f>REPLACE(INDEX(GroupVertices[Group],MATCH(Vertices[[#This Row],[Vertex]],GroupVertices[Vertex],0)),1,1,"")</f>
        <v>3</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383</v>
      </c>
      <c r="B142" s="65"/>
      <c r="C142" s="65" t="s">
        <v>64</v>
      </c>
      <c r="D142" s="66">
        <v>162</v>
      </c>
      <c r="E142" s="68"/>
      <c r="F142" s="101" t="s">
        <v>750</v>
      </c>
      <c r="G142" s="65"/>
      <c r="H142" s="69" t="s">
        <v>383</v>
      </c>
      <c r="I142" s="70"/>
      <c r="J142" s="70"/>
      <c r="K142" s="69" t="s">
        <v>2646</v>
      </c>
      <c r="L142" s="73">
        <v>1</v>
      </c>
      <c r="M142" s="74">
        <v>5645.958984375</v>
      </c>
      <c r="N142" s="74">
        <v>1066.932861328125</v>
      </c>
      <c r="O142" s="75"/>
      <c r="P142" s="76"/>
      <c r="Q142" s="76"/>
      <c r="R142" s="87"/>
      <c r="S142" s="48">
        <v>1</v>
      </c>
      <c r="T142" s="48">
        <v>0</v>
      </c>
      <c r="U142" s="49">
        <v>0</v>
      </c>
      <c r="V142" s="49">
        <v>0.001484</v>
      </c>
      <c r="W142" s="49">
        <v>0.000613</v>
      </c>
      <c r="X142" s="49">
        <v>0.363837</v>
      </c>
      <c r="Y142" s="49">
        <v>0</v>
      </c>
      <c r="Z142" s="49">
        <v>0</v>
      </c>
      <c r="AA142" s="71">
        <v>142</v>
      </c>
      <c r="AB142" s="71"/>
      <c r="AC142" s="72"/>
      <c r="AD142" s="78" t="s">
        <v>1502</v>
      </c>
      <c r="AE142" s="78">
        <v>0</v>
      </c>
      <c r="AF142" s="78">
        <v>0</v>
      </c>
      <c r="AG142" s="78">
        <v>0</v>
      </c>
      <c r="AH142" s="78">
        <v>0</v>
      </c>
      <c r="AI142" s="78"/>
      <c r="AJ142" s="78"/>
      <c r="AK142" s="78"/>
      <c r="AL142" s="78"/>
      <c r="AM142" s="78"/>
      <c r="AN142" s="80">
        <v>43496.64743055555</v>
      </c>
      <c r="AO142" s="78"/>
      <c r="AP142" s="78" t="b">
        <v>1</v>
      </c>
      <c r="AQ142" s="78" t="b">
        <v>1</v>
      </c>
      <c r="AR142" s="78" t="b">
        <v>0</v>
      </c>
      <c r="AS142" s="78" t="s">
        <v>1302</v>
      </c>
      <c r="AT142" s="78">
        <v>0</v>
      </c>
      <c r="AU142" s="78"/>
      <c r="AV142" s="78" t="b">
        <v>0</v>
      </c>
      <c r="AW142" s="78" t="s">
        <v>2301</v>
      </c>
      <c r="AX142" s="83" t="s">
        <v>2441</v>
      </c>
      <c r="AY142" s="78" t="s">
        <v>65</v>
      </c>
      <c r="AZ142" s="78" t="str">
        <f>REPLACE(INDEX(GroupVertices[Group],MATCH(Vertices[[#This Row],[Vertex]],GroupVertices[Vertex],0)),1,1,"")</f>
        <v>3</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269</v>
      </c>
      <c r="B143" s="65"/>
      <c r="C143" s="65" t="s">
        <v>64</v>
      </c>
      <c r="D143" s="66">
        <v>162.0304243249376</v>
      </c>
      <c r="E143" s="68"/>
      <c r="F143" s="101" t="s">
        <v>798</v>
      </c>
      <c r="G143" s="65"/>
      <c r="H143" s="69" t="s">
        <v>269</v>
      </c>
      <c r="I143" s="70"/>
      <c r="J143" s="70"/>
      <c r="K143" s="69" t="s">
        <v>2647</v>
      </c>
      <c r="L143" s="73">
        <v>1</v>
      </c>
      <c r="M143" s="74">
        <v>8537.158203125</v>
      </c>
      <c r="N143" s="74">
        <v>2517.395263671875</v>
      </c>
      <c r="O143" s="75"/>
      <c r="P143" s="76"/>
      <c r="Q143" s="76"/>
      <c r="R143" s="87"/>
      <c r="S143" s="48">
        <v>1</v>
      </c>
      <c r="T143" s="48">
        <v>1</v>
      </c>
      <c r="U143" s="49">
        <v>0</v>
      </c>
      <c r="V143" s="49">
        <v>0</v>
      </c>
      <c r="W143" s="49">
        <v>0</v>
      </c>
      <c r="X143" s="49">
        <v>0.999997</v>
      </c>
      <c r="Y143" s="49">
        <v>0</v>
      </c>
      <c r="Z143" s="49" t="s">
        <v>3651</v>
      </c>
      <c r="AA143" s="71">
        <v>143</v>
      </c>
      <c r="AB143" s="71"/>
      <c r="AC143" s="72"/>
      <c r="AD143" s="78" t="s">
        <v>1503</v>
      </c>
      <c r="AE143" s="78">
        <v>37</v>
      </c>
      <c r="AF143" s="78">
        <v>44</v>
      </c>
      <c r="AG143" s="78">
        <v>704</v>
      </c>
      <c r="AH143" s="78">
        <v>8</v>
      </c>
      <c r="AI143" s="78"/>
      <c r="AJ143" s="78"/>
      <c r="AK143" s="78"/>
      <c r="AL143" s="78"/>
      <c r="AM143" s="78"/>
      <c r="AN143" s="80">
        <v>40658.532800925925</v>
      </c>
      <c r="AO143" s="78"/>
      <c r="AP143" s="78" t="b">
        <v>1</v>
      </c>
      <c r="AQ143" s="78" t="b">
        <v>0</v>
      </c>
      <c r="AR143" s="78" t="b">
        <v>0</v>
      </c>
      <c r="AS143" s="78" t="s">
        <v>1302</v>
      </c>
      <c r="AT143" s="78">
        <v>0</v>
      </c>
      <c r="AU143" s="83" t="s">
        <v>2159</v>
      </c>
      <c r="AV143" s="78" t="b">
        <v>0</v>
      </c>
      <c r="AW143" s="78" t="s">
        <v>2301</v>
      </c>
      <c r="AX143" s="83" t="s">
        <v>2442</v>
      </c>
      <c r="AY143" s="78" t="s">
        <v>66</v>
      </c>
      <c r="AZ143" s="78" t="str">
        <f>REPLACE(INDEX(GroupVertices[Group],MATCH(Vertices[[#This Row],[Vertex]],GroupVertices[Vertex],0)),1,1,"")</f>
        <v>11</v>
      </c>
      <c r="BA143" s="48" t="s">
        <v>616</v>
      </c>
      <c r="BB143" s="48" t="s">
        <v>616</v>
      </c>
      <c r="BC143" s="48" t="s">
        <v>671</v>
      </c>
      <c r="BD143" s="48" t="s">
        <v>671</v>
      </c>
      <c r="BE143" s="48"/>
      <c r="BF143" s="48"/>
      <c r="BG143" s="121" t="s">
        <v>3155</v>
      </c>
      <c r="BH143" s="121" t="s">
        <v>3155</v>
      </c>
      <c r="BI143" s="121" t="s">
        <v>3247</v>
      </c>
      <c r="BJ143" s="121" t="s">
        <v>3247</v>
      </c>
      <c r="BK143" s="121">
        <v>1</v>
      </c>
      <c r="BL143" s="124">
        <v>5.882352941176471</v>
      </c>
      <c r="BM143" s="121">
        <v>0</v>
      </c>
      <c r="BN143" s="124">
        <v>0</v>
      </c>
      <c r="BO143" s="121">
        <v>0</v>
      </c>
      <c r="BP143" s="124">
        <v>0</v>
      </c>
      <c r="BQ143" s="121">
        <v>16</v>
      </c>
      <c r="BR143" s="124">
        <v>94.11764705882354</v>
      </c>
      <c r="BS143" s="121">
        <v>17</v>
      </c>
      <c r="BT143" s="2"/>
      <c r="BU143" s="3"/>
      <c r="BV143" s="3"/>
      <c r="BW143" s="3"/>
      <c r="BX143" s="3"/>
    </row>
    <row r="144" spans="1:76" ht="15">
      <c r="A144" s="64" t="s">
        <v>270</v>
      </c>
      <c r="B144" s="65"/>
      <c r="C144" s="65" t="s">
        <v>64</v>
      </c>
      <c r="D144" s="66">
        <v>162.05185964478</v>
      </c>
      <c r="E144" s="68"/>
      <c r="F144" s="101" t="s">
        <v>799</v>
      </c>
      <c r="G144" s="65"/>
      <c r="H144" s="69" t="s">
        <v>270</v>
      </c>
      <c r="I144" s="70"/>
      <c r="J144" s="70"/>
      <c r="K144" s="69" t="s">
        <v>2648</v>
      </c>
      <c r="L144" s="73">
        <v>1.0804185702110225</v>
      </c>
      <c r="M144" s="74">
        <v>4916.32666015625</v>
      </c>
      <c r="N144" s="74">
        <v>2758.938232421875</v>
      </c>
      <c r="O144" s="75"/>
      <c r="P144" s="76"/>
      <c r="Q144" s="76"/>
      <c r="R144" s="87"/>
      <c r="S144" s="48">
        <v>0</v>
      </c>
      <c r="T144" s="48">
        <v>4</v>
      </c>
      <c r="U144" s="49">
        <v>0.25</v>
      </c>
      <c r="V144" s="49">
        <v>0.002137</v>
      </c>
      <c r="W144" s="49">
        <v>0.009893</v>
      </c>
      <c r="X144" s="49">
        <v>0.869393</v>
      </c>
      <c r="Y144" s="49">
        <v>0.5</v>
      </c>
      <c r="Z144" s="49">
        <v>0</v>
      </c>
      <c r="AA144" s="71">
        <v>144</v>
      </c>
      <c r="AB144" s="71"/>
      <c r="AC144" s="72"/>
      <c r="AD144" s="78" t="s">
        <v>270</v>
      </c>
      <c r="AE144" s="78">
        <v>206</v>
      </c>
      <c r="AF144" s="78">
        <v>75</v>
      </c>
      <c r="AG144" s="78">
        <v>627</v>
      </c>
      <c r="AH144" s="78">
        <v>59</v>
      </c>
      <c r="AI144" s="78"/>
      <c r="AJ144" s="78" t="s">
        <v>1686</v>
      </c>
      <c r="AK144" s="78"/>
      <c r="AL144" s="78"/>
      <c r="AM144" s="78"/>
      <c r="AN144" s="80">
        <v>40912.54168981482</v>
      </c>
      <c r="AO144" s="83" t="s">
        <v>2105</v>
      </c>
      <c r="AP144" s="78" t="b">
        <v>0</v>
      </c>
      <c r="AQ144" s="78" t="b">
        <v>0</v>
      </c>
      <c r="AR144" s="78" t="b">
        <v>0</v>
      </c>
      <c r="AS144" s="78" t="s">
        <v>1302</v>
      </c>
      <c r="AT144" s="78">
        <v>3</v>
      </c>
      <c r="AU144" s="83" t="s">
        <v>2159</v>
      </c>
      <c r="AV144" s="78" t="b">
        <v>0</v>
      </c>
      <c r="AW144" s="78" t="s">
        <v>2301</v>
      </c>
      <c r="AX144" s="83" t="s">
        <v>2443</v>
      </c>
      <c r="AY144" s="78" t="s">
        <v>66</v>
      </c>
      <c r="AZ144" s="78" t="str">
        <f>REPLACE(INDEX(GroupVertices[Group],MATCH(Vertices[[#This Row],[Vertex]],GroupVertices[Vertex],0)),1,1,"")</f>
        <v>3</v>
      </c>
      <c r="BA144" s="48"/>
      <c r="BB144" s="48"/>
      <c r="BC144" s="48"/>
      <c r="BD144" s="48"/>
      <c r="BE144" s="48"/>
      <c r="BF144" s="48"/>
      <c r="BG144" s="121" t="s">
        <v>3156</v>
      </c>
      <c r="BH144" s="121" t="s">
        <v>3193</v>
      </c>
      <c r="BI144" s="121" t="s">
        <v>3248</v>
      </c>
      <c r="BJ144" s="121" t="s">
        <v>3279</v>
      </c>
      <c r="BK144" s="121">
        <v>1</v>
      </c>
      <c r="BL144" s="124">
        <v>2.2222222222222223</v>
      </c>
      <c r="BM144" s="121">
        <v>0</v>
      </c>
      <c r="BN144" s="124">
        <v>0</v>
      </c>
      <c r="BO144" s="121">
        <v>0</v>
      </c>
      <c r="BP144" s="124">
        <v>0</v>
      </c>
      <c r="BQ144" s="121">
        <v>44</v>
      </c>
      <c r="BR144" s="124">
        <v>97.77777777777777</v>
      </c>
      <c r="BS144" s="121">
        <v>45</v>
      </c>
      <c r="BT144" s="2"/>
      <c r="BU144" s="3"/>
      <c r="BV144" s="3"/>
      <c r="BW144" s="3"/>
      <c r="BX144" s="3"/>
    </row>
    <row r="145" spans="1:76" ht="15">
      <c r="A145" s="64" t="s">
        <v>271</v>
      </c>
      <c r="B145" s="65"/>
      <c r="C145" s="65" t="s">
        <v>64</v>
      </c>
      <c r="D145" s="66">
        <v>163.31377766775998</v>
      </c>
      <c r="E145" s="68"/>
      <c r="F145" s="101" t="s">
        <v>2262</v>
      </c>
      <c r="G145" s="65"/>
      <c r="H145" s="69" t="s">
        <v>271</v>
      </c>
      <c r="I145" s="70"/>
      <c r="J145" s="70"/>
      <c r="K145" s="69" t="s">
        <v>2649</v>
      </c>
      <c r="L145" s="73">
        <v>377.35890858758495</v>
      </c>
      <c r="M145" s="74">
        <v>3676.293701171875</v>
      </c>
      <c r="N145" s="74">
        <v>2885.36181640625</v>
      </c>
      <c r="O145" s="75"/>
      <c r="P145" s="76"/>
      <c r="Q145" s="76"/>
      <c r="R145" s="87"/>
      <c r="S145" s="48">
        <v>0</v>
      </c>
      <c r="T145" s="48">
        <v>6</v>
      </c>
      <c r="U145" s="49">
        <v>1170</v>
      </c>
      <c r="V145" s="49">
        <v>0.002092</v>
      </c>
      <c r="W145" s="49">
        <v>0.00677</v>
      </c>
      <c r="X145" s="49">
        <v>1.791131</v>
      </c>
      <c r="Y145" s="49">
        <v>0.1</v>
      </c>
      <c r="Z145" s="49">
        <v>0</v>
      </c>
      <c r="AA145" s="71">
        <v>145</v>
      </c>
      <c r="AB145" s="71"/>
      <c r="AC145" s="72"/>
      <c r="AD145" s="78" t="s">
        <v>1504</v>
      </c>
      <c r="AE145" s="78">
        <v>657</v>
      </c>
      <c r="AF145" s="78">
        <v>1900</v>
      </c>
      <c r="AG145" s="78">
        <v>2037</v>
      </c>
      <c r="AH145" s="78">
        <v>1626</v>
      </c>
      <c r="AI145" s="78"/>
      <c r="AJ145" s="78" t="s">
        <v>1687</v>
      </c>
      <c r="AK145" s="78" t="s">
        <v>1813</v>
      </c>
      <c r="AL145" s="83" t="s">
        <v>1943</v>
      </c>
      <c r="AM145" s="78"/>
      <c r="AN145" s="80">
        <v>40231.757581018515</v>
      </c>
      <c r="AO145" s="83" t="s">
        <v>2106</v>
      </c>
      <c r="AP145" s="78" t="b">
        <v>0</v>
      </c>
      <c r="AQ145" s="78" t="b">
        <v>0</v>
      </c>
      <c r="AR145" s="78" t="b">
        <v>1</v>
      </c>
      <c r="AS145" s="78" t="s">
        <v>1302</v>
      </c>
      <c r="AT145" s="78">
        <v>136</v>
      </c>
      <c r="AU145" s="83" t="s">
        <v>2159</v>
      </c>
      <c r="AV145" s="78" t="b">
        <v>0</v>
      </c>
      <c r="AW145" s="78" t="s">
        <v>2301</v>
      </c>
      <c r="AX145" s="83" t="s">
        <v>2444</v>
      </c>
      <c r="AY145" s="78" t="s">
        <v>66</v>
      </c>
      <c r="AZ145" s="78" t="str">
        <f>REPLACE(INDEX(GroupVertices[Group],MATCH(Vertices[[#This Row],[Vertex]],GroupVertices[Vertex],0)),1,1,"")</f>
        <v>3</v>
      </c>
      <c r="BA145" s="48" t="s">
        <v>618</v>
      </c>
      <c r="BB145" s="48" t="s">
        <v>618</v>
      </c>
      <c r="BC145" s="48" t="s">
        <v>681</v>
      </c>
      <c r="BD145" s="48" t="s">
        <v>681</v>
      </c>
      <c r="BE145" s="48"/>
      <c r="BF145" s="48"/>
      <c r="BG145" s="121" t="s">
        <v>3157</v>
      </c>
      <c r="BH145" s="121" t="s">
        <v>3157</v>
      </c>
      <c r="BI145" s="121" t="s">
        <v>3249</v>
      </c>
      <c r="BJ145" s="121" t="s">
        <v>3249</v>
      </c>
      <c r="BK145" s="121">
        <v>0</v>
      </c>
      <c r="BL145" s="124">
        <v>0</v>
      </c>
      <c r="BM145" s="121">
        <v>0</v>
      </c>
      <c r="BN145" s="124">
        <v>0</v>
      </c>
      <c r="BO145" s="121">
        <v>0</v>
      </c>
      <c r="BP145" s="124">
        <v>0</v>
      </c>
      <c r="BQ145" s="121">
        <v>30</v>
      </c>
      <c r="BR145" s="124">
        <v>100</v>
      </c>
      <c r="BS145" s="121">
        <v>30</v>
      </c>
      <c r="BT145" s="2"/>
      <c r="BU145" s="3"/>
      <c r="BV145" s="3"/>
      <c r="BW145" s="3"/>
      <c r="BX145" s="3"/>
    </row>
    <row r="146" spans="1:76" ht="15">
      <c r="A146" s="64" t="s">
        <v>384</v>
      </c>
      <c r="B146" s="65"/>
      <c r="C146" s="65" t="s">
        <v>64</v>
      </c>
      <c r="D146" s="66">
        <v>162.0401047919632</v>
      </c>
      <c r="E146" s="68"/>
      <c r="F146" s="101" t="s">
        <v>2263</v>
      </c>
      <c r="G146" s="65"/>
      <c r="H146" s="69" t="s">
        <v>384</v>
      </c>
      <c r="I146" s="70"/>
      <c r="J146" s="70"/>
      <c r="K146" s="69" t="s">
        <v>2650</v>
      </c>
      <c r="L146" s="73">
        <v>1</v>
      </c>
      <c r="M146" s="74">
        <v>3636.043212890625</v>
      </c>
      <c r="N146" s="74">
        <v>4011.341796875</v>
      </c>
      <c r="O146" s="75"/>
      <c r="P146" s="76"/>
      <c r="Q146" s="76"/>
      <c r="R146" s="87"/>
      <c r="S146" s="48">
        <v>1</v>
      </c>
      <c r="T146" s="48">
        <v>0</v>
      </c>
      <c r="U146" s="49">
        <v>0</v>
      </c>
      <c r="V146" s="49">
        <v>0.001484</v>
      </c>
      <c r="W146" s="49">
        <v>0.000507</v>
      </c>
      <c r="X146" s="49">
        <v>0.403743</v>
      </c>
      <c r="Y146" s="49">
        <v>0</v>
      </c>
      <c r="Z146" s="49">
        <v>0</v>
      </c>
      <c r="AA146" s="71">
        <v>146</v>
      </c>
      <c r="AB146" s="71"/>
      <c r="AC146" s="72"/>
      <c r="AD146" s="78" t="s">
        <v>1505</v>
      </c>
      <c r="AE146" s="78">
        <v>119</v>
      </c>
      <c r="AF146" s="78">
        <v>58</v>
      </c>
      <c r="AG146" s="78">
        <v>12</v>
      </c>
      <c r="AH146" s="78">
        <v>28</v>
      </c>
      <c r="AI146" s="78"/>
      <c r="AJ146" s="78"/>
      <c r="AK146" s="78"/>
      <c r="AL146" s="78"/>
      <c r="AM146" s="78"/>
      <c r="AN146" s="80">
        <v>41154.02614583333</v>
      </c>
      <c r="AO146" s="78"/>
      <c r="AP146" s="78" t="b">
        <v>1</v>
      </c>
      <c r="AQ146" s="78" t="b">
        <v>0</v>
      </c>
      <c r="AR146" s="78" t="b">
        <v>0</v>
      </c>
      <c r="AS146" s="78" t="s">
        <v>1302</v>
      </c>
      <c r="AT146" s="78">
        <v>0</v>
      </c>
      <c r="AU146" s="83" t="s">
        <v>2159</v>
      </c>
      <c r="AV146" s="78" t="b">
        <v>0</v>
      </c>
      <c r="AW146" s="78" t="s">
        <v>2301</v>
      </c>
      <c r="AX146" s="83" t="s">
        <v>2445</v>
      </c>
      <c r="AY146" s="78" t="s">
        <v>65</v>
      </c>
      <c r="AZ146" s="78" t="str">
        <f>REPLACE(INDEX(GroupVertices[Group],MATCH(Vertices[[#This Row],[Vertex]],GroupVertices[Vertex],0)),1,1,"")</f>
        <v>3</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385</v>
      </c>
      <c r="B147" s="65"/>
      <c r="C147" s="65" t="s">
        <v>64</v>
      </c>
      <c r="D147" s="66">
        <v>162.0504767209192</v>
      </c>
      <c r="E147" s="68"/>
      <c r="F147" s="101" t="s">
        <v>2264</v>
      </c>
      <c r="G147" s="65"/>
      <c r="H147" s="69" t="s">
        <v>385</v>
      </c>
      <c r="I147" s="70"/>
      <c r="J147" s="70"/>
      <c r="K147" s="69" t="s">
        <v>2651</v>
      </c>
      <c r="L147" s="73">
        <v>1</v>
      </c>
      <c r="M147" s="74">
        <v>3188.576416015625</v>
      </c>
      <c r="N147" s="74">
        <v>3516.332275390625</v>
      </c>
      <c r="O147" s="75"/>
      <c r="P147" s="76"/>
      <c r="Q147" s="76"/>
      <c r="R147" s="87"/>
      <c r="S147" s="48">
        <v>1</v>
      </c>
      <c r="T147" s="48">
        <v>0</v>
      </c>
      <c r="U147" s="49">
        <v>0</v>
      </c>
      <c r="V147" s="49">
        <v>0.001484</v>
      </c>
      <c r="W147" s="49">
        <v>0.000507</v>
      </c>
      <c r="X147" s="49">
        <v>0.403743</v>
      </c>
      <c r="Y147" s="49">
        <v>0</v>
      </c>
      <c r="Z147" s="49">
        <v>0</v>
      </c>
      <c r="AA147" s="71">
        <v>147</v>
      </c>
      <c r="AB147" s="71"/>
      <c r="AC147" s="72"/>
      <c r="AD147" s="78" t="s">
        <v>1506</v>
      </c>
      <c r="AE147" s="78">
        <v>194</v>
      </c>
      <c r="AF147" s="78">
        <v>73</v>
      </c>
      <c r="AG147" s="78">
        <v>56</v>
      </c>
      <c r="AH147" s="78">
        <v>53</v>
      </c>
      <c r="AI147" s="78"/>
      <c r="AJ147" s="78" t="s">
        <v>1688</v>
      </c>
      <c r="AK147" s="78" t="s">
        <v>1808</v>
      </c>
      <c r="AL147" s="83" t="s">
        <v>1935</v>
      </c>
      <c r="AM147" s="78"/>
      <c r="AN147" s="80">
        <v>42807.665243055555</v>
      </c>
      <c r="AO147" s="83" t="s">
        <v>2107</v>
      </c>
      <c r="AP147" s="78" t="b">
        <v>0</v>
      </c>
      <c r="AQ147" s="78" t="b">
        <v>0</v>
      </c>
      <c r="AR147" s="78" t="b">
        <v>0</v>
      </c>
      <c r="AS147" s="78" t="s">
        <v>1302</v>
      </c>
      <c r="AT147" s="78">
        <v>3</v>
      </c>
      <c r="AU147" s="83" t="s">
        <v>2159</v>
      </c>
      <c r="AV147" s="78" t="b">
        <v>0</v>
      </c>
      <c r="AW147" s="78" t="s">
        <v>2301</v>
      </c>
      <c r="AX147" s="83" t="s">
        <v>2446</v>
      </c>
      <c r="AY147" s="78" t="s">
        <v>65</v>
      </c>
      <c r="AZ147" s="78" t="str">
        <f>REPLACE(INDEX(GroupVertices[Group],MATCH(Vertices[[#This Row],[Vertex]],GroupVertices[Vertex],0)),1,1,"")</f>
        <v>3</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386</v>
      </c>
      <c r="B148" s="65"/>
      <c r="C148" s="65" t="s">
        <v>64</v>
      </c>
      <c r="D148" s="66">
        <v>162.58774264084</v>
      </c>
      <c r="E148" s="68"/>
      <c r="F148" s="101" t="s">
        <v>2265</v>
      </c>
      <c r="G148" s="65"/>
      <c r="H148" s="69" t="s">
        <v>386</v>
      </c>
      <c r="I148" s="70"/>
      <c r="J148" s="70"/>
      <c r="K148" s="69" t="s">
        <v>2652</v>
      </c>
      <c r="L148" s="73">
        <v>1</v>
      </c>
      <c r="M148" s="74">
        <v>2923.684326171875</v>
      </c>
      <c r="N148" s="74">
        <v>2786.224609375</v>
      </c>
      <c r="O148" s="75"/>
      <c r="P148" s="76"/>
      <c r="Q148" s="76"/>
      <c r="R148" s="87"/>
      <c r="S148" s="48">
        <v>1</v>
      </c>
      <c r="T148" s="48">
        <v>0</v>
      </c>
      <c r="U148" s="49">
        <v>0</v>
      </c>
      <c r="V148" s="49">
        <v>0.001484</v>
      </c>
      <c r="W148" s="49">
        <v>0.000507</v>
      </c>
      <c r="X148" s="49">
        <v>0.403743</v>
      </c>
      <c r="Y148" s="49">
        <v>0</v>
      </c>
      <c r="Z148" s="49">
        <v>0</v>
      </c>
      <c r="AA148" s="71">
        <v>148</v>
      </c>
      <c r="AB148" s="71"/>
      <c r="AC148" s="72"/>
      <c r="AD148" s="78" t="s">
        <v>1507</v>
      </c>
      <c r="AE148" s="78">
        <v>1230</v>
      </c>
      <c r="AF148" s="78">
        <v>850</v>
      </c>
      <c r="AG148" s="78">
        <v>1083</v>
      </c>
      <c r="AH148" s="78">
        <v>1685</v>
      </c>
      <c r="AI148" s="78"/>
      <c r="AJ148" s="78" t="s">
        <v>1689</v>
      </c>
      <c r="AK148" s="78" t="s">
        <v>1814</v>
      </c>
      <c r="AL148" s="83" t="s">
        <v>1943</v>
      </c>
      <c r="AM148" s="78"/>
      <c r="AN148" s="80">
        <v>39910.536840277775</v>
      </c>
      <c r="AO148" s="83" t="s">
        <v>2108</v>
      </c>
      <c r="AP148" s="78" t="b">
        <v>0</v>
      </c>
      <c r="AQ148" s="78" t="b">
        <v>0</v>
      </c>
      <c r="AR148" s="78" t="b">
        <v>1</v>
      </c>
      <c r="AS148" s="78" t="s">
        <v>1302</v>
      </c>
      <c r="AT148" s="78">
        <v>49</v>
      </c>
      <c r="AU148" s="83" t="s">
        <v>2167</v>
      </c>
      <c r="AV148" s="78" t="b">
        <v>0</v>
      </c>
      <c r="AW148" s="78" t="s">
        <v>2301</v>
      </c>
      <c r="AX148" s="83" t="s">
        <v>2447</v>
      </c>
      <c r="AY148" s="78" t="s">
        <v>65</v>
      </c>
      <c r="AZ148" s="78" t="str">
        <f>REPLACE(INDEX(GroupVertices[Group],MATCH(Vertices[[#This Row],[Vertex]],GroupVertices[Vertex],0)),1,1,"")</f>
        <v>3</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272</v>
      </c>
      <c r="B149" s="65"/>
      <c r="C149" s="65" t="s">
        <v>64</v>
      </c>
      <c r="D149" s="66">
        <v>162.401047919632</v>
      </c>
      <c r="E149" s="68"/>
      <c r="F149" s="101" t="s">
        <v>800</v>
      </c>
      <c r="G149" s="65"/>
      <c r="H149" s="69" t="s">
        <v>272</v>
      </c>
      <c r="I149" s="70"/>
      <c r="J149" s="70"/>
      <c r="K149" s="69" t="s">
        <v>2653</v>
      </c>
      <c r="L149" s="73">
        <v>1</v>
      </c>
      <c r="M149" s="74">
        <v>3992.2255859375</v>
      </c>
      <c r="N149" s="74">
        <v>2978.900634765625</v>
      </c>
      <c r="O149" s="75"/>
      <c r="P149" s="76"/>
      <c r="Q149" s="76"/>
      <c r="R149" s="87"/>
      <c r="S149" s="48">
        <v>1</v>
      </c>
      <c r="T149" s="48">
        <v>2</v>
      </c>
      <c r="U149" s="49">
        <v>0</v>
      </c>
      <c r="V149" s="49">
        <v>0.002079</v>
      </c>
      <c r="W149" s="49">
        <v>0.006664</v>
      </c>
      <c r="X149" s="49">
        <v>0.791165</v>
      </c>
      <c r="Y149" s="49">
        <v>0.5</v>
      </c>
      <c r="Z149" s="49">
        <v>0</v>
      </c>
      <c r="AA149" s="71">
        <v>149</v>
      </c>
      <c r="AB149" s="71"/>
      <c r="AC149" s="72"/>
      <c r="AD149" s="78" t="s">
        <v>1508</v>
      </c>
      <c r="AE149" s="78">
        <v>297</v>
      </c>
      <c r="AF149" s="78">
        <v>580</v>
      </c>
      <c r="AG149" s="78">
        <v>250</v>
      </c>
      <c r="AH149" s="78">
        <v>128</v>
      </c>
      <c r="AI149" s="78"/>
      <c r="AJ149" s="78"/>
      <c r="AK149" s="78" t="s">
        <v>1815</v>
      </c>
      <c r="AL149" s="83" t="s">
        <v>1944</v>
      </c>
      <c r="AM149" s="78"/>
      <c r="AN149" s="80">
        <v>39921.03388888889</v>
      </c>
      <c r="AO149" s="78"/>
      <c r="AP149" s="78" t="b">
        <v>1</v>
      </c>
      <c r="AQ149" s="78" t="b">
        <v>0</v>
      </c>
      <c r="AR149" s="78" t="b">
        <v>1</v>
      </c>
      <c r="AS149" s="78" t="s">
        <v>1302</v>
      </c>
      <c r="AT149" s="78">
        <v>19</v>
      </c>
      <c r="AU149" s="83" t="s">
        <v>2159</v>
      </c>
      <c r="AV149" s="78" t="b">
        <v>0</v>
      </c>
      <c r="AW149" s="78" t="s">
        <v>2301</v>
      </c>
      <c r="AX149" s="83" t="s">
        <v>2448</v>
      </c>
      <c r="AY149" s="78" t="s">
        <v>66</v>
      </c>
      <c r="AZ149" s="78" t="str">
        <f>REPLACE(INDEX(GroupVertices[Group],MATCH(Vertices[[#This Row],[Vertex]],GroupVertices[Vertex],0)),1,1,"")</f>
        <v>3</v>
      </c>
      <c r="BA149" s="48" t="s">
        <v>619</v>
      </c>
      <c r="BB149" s="48" t="s">
        <v>619</v>
      </c>
      <c r="BC149" s="48" t="s">
        <v>682</v>
      </c>
      <c r="BD149" s="48" t="s">
        <v>682</v>
      </c>
      <c r="BE149" s="48"/>
      <c r="BF149" s="48"/>
      <c r="BG149" s="121" t="s">
        <v>3158</v>
      </c>
      <c r="BH149" s="121" t="s">
        <v>3158</v>
      </c>
      <c r="BI149" s="121" t="s">
        <v>3250</v>
      </c>
      <c r="BJ149" s="121" t="s">
        <v>3250</v>
      </c>
      <c r="BK149" s="121">
        <v>3</v>
      </c>
      <c r="BL149" s="124">
        <v>15.789473684210526</v>
      </c>
      <c r="BM149" s="121">
        <v>0</v>
      </c>
      <c r="BN149" s="124">
        <v>0</v>
      </c>
      <c r="BO149" s="121">
        <v>0</v>
      </c>
      <c r="BP149" s="124">
        <v>0</v>
      </c>
      <c r="BQ149" s="121">
        <v>16</v>
      </c>
      <c r="BR149" s="124">
        <v>84.21052631578948</v>
      </c>
      <c r="BS149" s="121">
        <v>19</v>
      </c>
      <c r="BT149" s="2"/>
      <c r="BU149" s="3"/>
      <c r="BV149" s="3"/>
      <c r="BW149" s="3"/>
      <c r="BX149" s="3"/>
    </row>
    <row r="150" spans="1:76" ht="15">
      <c r="A150" s="64" t="s">
        <v>274</v>
      </c>
      <c r="B150" s="65"/>
      <c r="C150" s="65" t="s">
        <v>64</v>
      </c>
      <c r="D150" s="66">
        <v>163.88630814613114</v>
      </c>
      <c r="E150" s="68"/>
      <c r="F150" s="101" t="s">
        <v>802</v>
      </c>
      <c r="G150" s="65"/>
      <c r="H150" s="69" t="s">
        <v>274</v>
      </c>
      <c r="I150" s="70"/>
      <c r="J150" s="70"/>
      <c r="K150" s="69" t="s">
        <v>2654</v>
      </c>
      <c r="L150" s="73">
        <v>1</v>
      </c>
      <c r="M150" s="74">
        <v>3679.648193359375</v>
      </c>
      <c r="N150" s="74">
        <v>2078.759521484375</v>
      </c>
      <c r="O150" s="75"/>
      <c r="P150" s="76"/>
      <c r="Q150" s="76"/>
      <c r="R150" s="87"/>
      <c r="S150" s="48">
        <v>0</v>
      </c>
      <c r="T150" s="48">
        <v>3</v>
      </c>
      <c r="U150" s="49">
        <v>0</v>
      </c>
      <c r="V150" s="49">
        <v>0.002066</v>
      </c>
      <c r="W150" s="49">
        <v>0.006693</v>
      </c>
      <c r="X150" s="49">
        <v>0.740833</v>
      </c>
      <c r="Y150" s="49">
        <v>0.5</v>
      </c>
      <c r="Z150" s="49">
        <v>0</v>
      </c>
      <c r="AA150" s="71">
        <v>150</v>
      </c>
      <c r="AB150" s="71"/>
      <c r="AC150" s="72"/>
      <c r="AD150" s="78" t="s">
        <v>1509</v>
      </c>
      <c r="AE150" s="78">
        <v>264</v>
      </c>
      <c r="AF150" s="78">
        <v>2728</v>
      </c>
      <c r="AG150" s="78">
        <v>20470</v>
      </c>
      <c r="AH150" s="78">
        <v>819</v>
      </c>
      <c r="AI150" s="78"/>
      <c r="AJ150" s="78" t="s">
        <v>1690</v>
      </c>
      <c r="AK150" s="78" t="s">
        <v>1816</v>
      </c>
      <c r="AL150" s="83" t="s">
        <v>1945</v>
      </c>
      <c r="AM150" s="78"/>
      <c r="AN150" s="80">
        <v>41674.523194444446</v>
      </c>
      <c r="AO150" s="83" t="s">
        <v>2109</v>
      </c>
      <c r="AP150" s="78" t="b">
        <v>1</v>
      </c>
      <c r="AQ150" s="78" t="b">
        <v>0</v>
      </c>
      <c r="AR150" s="78" t="b">
        <v>0</v>
      </c>
      <c r="AS150" s="78" t="s">
        <v>1302</v>
      </c>
      <c r="AT150" s="78">
        <v>384</v>
      </c>
      <c r="AU150" s="83" t="s">
        <v>2159</v>
      </c>
      <c r="AV150" s="78" t="b">
        <v>0</v>
      </c>
      <c r="AW150" s="78" t="s">
        <v>2301</v>
      </c>
      <c r="AX150" s="83" t="s">
        <v>2449</v>
      </c>
      <c r="AY150" s="78" t="s">
        <v>66</v>
      </c>
      <c r="AZ150" s="78" t="str">
        <f>REPLACE(INDEX(GroupVertices[Group],MATCH(Vertices[[#This Row],[Vertex]],GroupVertices[Vertex],0)),1,1,"")</f>
        <v>3</v>
      </c>
      <c r="BA150" s="48"/>
      <c r="BB150" s="48"/>
      <c r="BC150" s="48"/>
      <c r="BD150" s="48"/>
      <c r="BE150" s="48"/>
      <c r="BF150" s="48"/>
      <c r="BG150" s="121" t="s">
        <v>3148</v>
      </c>
      <c r="BH150" s="121" t="s">
        <v>3148</v>
      </c>
      <c r="BI150" s="121" t="s">
        <v>3239</v>
      </c>
      <c r="BJ150" s="121" t="s">
        <v>3239</v>
      </c>
      <c r="BK150" s="121">
        <v>2</v>
      </c>
      <c r="BL150" s="124">
        <v>10</v>
      </c>
      <c r="BM150" s="121">
        <v>0</v>
      </c>
      <c r="BN150" s="124">
        <v>0</v>
      </c>
      <c r="BO150" s="121">
        <v>0</v>
      </c>
      <c r="BP150" s="124">
        <v>0</v>
      </c>
      <c r="BQ150" s="121">
        <v>18</v>
      </c>
      <c r="BR150" s="124">
        <v>90</v>
      </c>
      <c r="BS150" s="121">
        <v>20</v>
      </c>
      <c r="BT150" s="2"/>
      <c r="BU150" s="3"/>
      <c r="BV150" s="3"/>
      <c r="BW150" s="3"/>
      <c r="BX150" s="3"/>
    </row>
    <row r="151" spans="1:76" ht="15">
      <c r="A151" s="64" t="s">
        <v>275</v>
      </c>
      <c r="B151" s="65"/>
      <c r="C151" s="65" t="s">
        <v>64</v>
      </c>
      <c r="D151" s="66">
        <v>167.49089918930628</v>
      </c>
      <c r="E151" s="68"/>
      <c r="F151" s="101" t="s">
        <v>2266</v>
      </c>
      <c r="G151" s="65"/>
      <c r="H151" s="69" t="s">
        <v>275</v>
      </c>
      <c r="I151" s="70"/>
      <c r="J151" s="70"/>
      <c r="K151" s="69" t="s">
        <v>2655</v>
      </c>
      <c r="L151" s="73">
        <v>127.09631809088316</v>
      </c>
      <c r="M151" s="74">
        <v>4586.275390625</v>
      </c>
      <c r="N151" s="74">
        <v>3213.810791015625</v>
      </c>
      <c r="O151" s="75"/>
      <c r="P151" s="76"/>
      <c r="Q151" s="76"/>
      <c r="R151" s="87"/>
      <c r="S151" s="48">
        <v>2</v>
      </c>
      <c r="T151" s="48">
        <v>3</v>
      </c>
      <c r="U151" s="49">
        <v>392</v>
      </c>
      <c r="V151" s="49">
        <v>0.002088</v>
      </c>
      <c r="W151" s="49">
        <v>0.007085</v>
      </c>
      <c r="X151" s="49">
        <v>1.061403</v>
      </c>
      <c r="Y151" s="49">
        <v>0.3333333333333333</v>
      </c>
      <c r="Z151" s="49">
        <v>0.25</v>
      </c>
      <c r="AA151" s="71">
        <v>151</v>
      </c>
      <c r="AB151" s="71"/>
      <c r="AC151" s="72"/>
      <c r="AD151" s="78" t="s">
        <v>1510</v>
      </c>
      <c r="AE151" s="78">
        <v>2729</v>
      </c>
      <c r="AF151" s="78">
        <v>7941</v>
      </c>
      <c r="AG151" s="78">
        <v>20602</v>
      </c>
      <c r="AH151" s="78">
        <v>242</v>
      </c>
      <c r="AI151" s="78"/>
      <c r="AJ151" s="78" t="s">
        <v>1691</v>
      </c>
      <c r="AK151" s="78" t="s">
        <v>1741</v>
      </c>
      <c r="AL151" s="83" t="s">
        <v>1946</v>
      </c>
      <c r="AM151" s="78"/>
      <c r="AN151" s="80">
        <v>40311.66614583333</v>
      </c>
      <c r="AO151" s="83" t="s">
        <v>2110</v>
      </c>
      <c r="AP151" s="78" t="b">
        <v>0</v>
      </c>
      <c r="AQ151" s="78" t="b">
        <v>0</v>
      </c>
      <c r="AR151" s="78" t="b">
        <v>0</v>
      </c>
      <c r="AS151" s="78" t="s">
        <v>1302</v>
      </c>
      <c r="AT151" s="78">
        <v>349</v>
      </c>
      <c r="AU151" s="83" t="s">
        <v>2159</v>
      </c>
      <c r="AV151" s="78" t="b">
        <v>0</v>
      </c>
      <c r="AW151" s="78" t="s">
        <v>2301</v>
      </c>
      <c r="AX151" s="83" t="s">
        <v>2450</v>
      </c>
      <c r="AY151" s="78" t="s">
        <v>66</v>
      </c>
      <c r="AZ151" s="78" t="str">
        <f>REPLACE(INDEX(GroupVertices[Group],MATCH(Vertices[[#This Row],[Vertex]],GroupVertices[Vertex],0)),1,1,"")</f>
        <v>3</v>
      </c>
      <c r="BA151" s="48" t="s">
        <v>3086</v>
      </c>
      <c r="BB151" s="48" t="s">
        <v>3086</v>
      </c>
      <c r="BC151" s="48" t="s">
        <v>683</v>
      </c>
      <c r="BD151" s="48" t="s">
        <v>683</v>
      </c>
      <c r="BE151" s="48"/>
      <c r="BF151" s="48"/>
      <c r="BG151" s="121" t="s">
        <v>3159</v>
      </c>
      <c r="BH151" s="121" t="s">
        <v>3194</v>
      </c>
      <c r="BI151" s="121" t="s">
        <v>3251</v>
      </c>
      <c r="BJ151" s="121" t="s">
        <v>3251</v>
      </c>
      <c r="BK151" s="121">
        <v>3</v>
      </c>
      <c r="BL151" s="124">
        <v>4.545454545454546</v>
      </c>
      <c r="BM151" s="121">
        <v>1</v>
      </c>
      <c r="BN151" s="124">
        <v>1.5151515151515151</v>
      </c>
      <c r="BO151" s="121">
        <v>0</v>
      </c>
      <c r="BP151" s="124">
        <v>0</v>
      </c>
      <c r="BQ151" s="121">
        <v>62</v>
      </c>
      <c r="BR151" s="124">
        <v>93.93939393939394</v>
      </c>
      <c r="BS151" s="121">
        <v>66</v>
      </c>
      <c r="BT151" s="2"/>
      <c r="BU151" s="3"/>
      <c r="BV151" s="3"/>
      <c r="BW151" s="3"/>
      <c r="BX151" s="3"/>
    </row>
    <row r="152" spans="1:76" ht="15">
      <c r="A152" s="64" t="s">
        <v>387</v>
      </c>
      <c r="B152" s="65"/>
      <c r="C152" s="65" t="s">
        <v>64</v>
      </c>
      <c r="D152" s="66">
        <v>1000</v>
      </c>
      <c r="E152" s="68"/>
      <c r="F152" s="101" t="s">
        <v>2267</v>
      </c>
      <c r="G152" s="65"/>
      <c r="H152" s="69" t="s">
        <v>387</v>
      </c>
      <c r="I152" s="70"/>
      <c r="J152" s="70"/>
      <c r="K152" s="69" t="s">
        <v>2656</v>
      </c>
      <c r="L152" s="73">
        <v>1</v>
      </c>
      <c r="M152" s="74">
        <v>5001.30322265625</v>
      </c>
      <c r="N152" s="74">
        <v>4117.2353515625</v>
      </c>
      <c r="O152" s="75"/>
      <c r="P152" s="76"/>
      <c r="Q152" s="76"/>
      <c r="R152" s="87"/>
      <c r="S152" s="48">
        <v>1</v>
      </c>
      <c r="T152" s="48">
        <v>0</v>
      </c>
      <c r="U152" s="49">
        <v>0</v>
      </c>
      <c r="V152" s="49">
        <v>0.001481</v>
      </c>
      <c r="W152" s="49">
        <v>0.00053</v>
      </c>
      <c r="X152" s="49">
        <v>0.375548</v>
      </c>
      <c r="Y152" s="49">
        <v>0</v>
      </c>
      <c r="Z152" s="49">
        <v>0</v>
      </c>
      <c r="AA152" s="71">
        <v>152</v>
      </c>
      <c r="AB152" s="71"/>
      <c r="AC152" s="72"/>
      <c r="AD152" s="78" t="s">
        <v>1511</v>
      </c>
      <c r="AE152" s="78">
        <v>104379</v>
      </c>
      <c r="AF152" s="78">
        <v>1211925</v>
      </c>
      <c r="AG152" s="78">
        <v>1082956</v>
      </c>
      <c r="AH152" s="78">
        <v>50</v>
      </c>
      <c r="AI152" s="78"/>
      <c r="AJ152" s="78" t="s">
        <v>1692</v>
      </c>
      <c r="AK152" s="78" t="s">
        <v>1817</v>
      </c>
      <c r="AL152" s="83" t="s">
        <v>1947</v>
      </c>
      <c r="AM152" s="78"/>
      <c r="AN152" s="80">
        <v>39805.53157407408</v>
      </c>
      <c r="AO152" s="83" t="s">
        <v>2111</v>
      </c>
      <c r="AP152" s="78" t="b">
        <v>0</v>
      </c>
      <c r="AQ152" s="78" t="b">
        <v>0</v>
      </c>
      <c r="AR152" s="78" t="b">
        <v>0</v>
      </c>
      <c r="AS152" s="78" t="s">
        <v>1302</v>
      </c>
      <c r="AT152" s="78">
        <v>7243</v>
      </c>
      <c r="AU152" s="83" t="s">
        <v>2159</v>
      </c>
      <c r="AV152" s="78" t="b">
        <v>1</v>
      </c>
      <c r="AW152" s="78" t="s">
        <v>2301</v>
      </c>
      <c r="AX152" s="83" t="s">
        <v>2451</v>
      </c>
      <c r="AY152" s="78" t="s">
        <v>65</v>
      </c>
      <c r="AZ152" s="78" t="str">
        <f>REPLACE(INDEX(GroupVertices[Group],MATCH(Vertices[[#This Row],[Vertex]],GroupVertices[Vertex],0)),1,1,"")</f>
        <v>3</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276</v>
      </c>
      <c r="B153" s="65"/>
      <c r="C153" s="65" t="s">
        <v>64</v>
      </c>
      <c r="D153" s="66">
        <v>162.0739864265528</v>
      </c>
      <c r="E153" s="68"/>
      <c r="F153" s="101" t="s">
        <v>2268</v>
      </c>
      <c r="G153" s="65"/>
      <c r="H153" s="69" t="s">
        <v>276</v>
      </c>
      <c r="I153" s="70"/>
      <c r="J153" s="70"/>
      <c r="K153" s="69" t="s">
        <v>2657</v>
      </c>
      <c r="L153" s="73">
        <v>127.09631809088316</v>
      </c>
      <c r="M153" s="74">
        <v>1460.05908203125</v>
      </c>
      <c r="N153" s="74">
        <v>6799.1630859375</v>
      </c>
      <c r="O153" s="75"/>
      <c r="P153" s="76"/>
      <c r="Q153" s="76"/>
      <c r="R153" s="87"/>
      <c r="S153" s="48">
        <v>0</v>
      </c>
      <c r="T153" s="48">
        <v>2</v>
      </c>
      <c r="U153" s="49">
        <v>392</v>
      </c>
      <c r="V153" s="49">
        <v>0.002062</v>
      </c>
      <c r="W153" s="49">
        <v>0.004652</v>
      </c>
      <c r="X153" s="49">
        <v>0.757649</v>
      </c>
      <c r="Y153" s="49">
        <v>0</v>
      </c>
      <c r="Z153" s="49">
        <v>0</v>
      </c>
      <c r="AA153" s="71">
        <v>153</v>
      </c>
      <c r="AB153" s="71"/>
      <c r="AC153" s="72"/>
      <c r="AD153" s="78" t="s">
        <v>1512</v>
      </c>
      <c r="AE153" s="78">
        <v>637</v>
      </c>
      <c r="AF153" s="78">
        <v>107</v>
      </c>
      <c r="AG153" s="78">
        <v>33</v>
      </c>
      <c r="AH153" s="78">
        <v>191</v>
      </c>
      <c r="AI153" s="78"/>
      <c r="AJ153" s="78" t="s">
        <v>1693</v>
      </c>
      <c r="AK153" s="78" t="s">
        <v>1818</v>
      </c>
      <c r="AL153" s="83" t="s">
        <v>1948</v>
      </c>
      <c r="AM153" s="78"/>
      <c r="AN153" s="80">
        <v>43559.63112268518</v>
      </c>
      <c r="AO153" s="83" t="s">
        <v>2112</v>
      </c>
      <c r="AP153" s="78" t="b">
        <v>0</v>
      </c>
      <c r="AQ153" s="78" t="b">
        <v>0</v>
      </c>
      <c r="AR153" s="78" t="b">
        <v>0</v>
      </c>
      <c r="AS153" s="78" t="s">
        <v>1302</v>
      </c>
      <c r="AT153" s="78">
        <v>0</v>
      </c>
      <c r="AU153" s="83" t="s">
        <v>2159</v>
      </c>
      <c r="AV153" s="78" t="b">
        <v>0</v>
      </c>
      <c r="AW153" s="78" t="s">
        <v>2301</v>
      </c>
      <c r="AX153" s="83" t="s">
        <v>2452</v>
      </c>
      <c r="AY153" s="78" t="s">
        <v>66</v>
      </c>
      <c r="AZ153" s="78" t="str">
        <f>REPLACE(INDEX(GroupVertices[Group],MATCH(Vertices[[#This Row],[Vertex]],GroupVertices[Vertex],0)),1,1,"")</f>
        <v>1</v>
      </c>
      <c r="BA153" s="48"/>
      <c r="BB153" s="48"/>
      <c r="BC153" s="48"/>
      <c r="BD153" s="48"/>
      <c r="BE153" s="48" t="s">
        <v>712</v>
      </c>
      <c r="BF153" s="48" t="s">
        <v>712</v>
      </c>
      <c r="BG153" s="121" t="s">
        <v>3160</v>
      </c>
      <c r="BH153" s="121" t="s">
        <v>3160</v>
      </c>
      <c r="BI153" s="121" t="s">
        <v>3252</v>
      </c>
      <c r="BJ153" s="121" t="s">
        <v>3252</v>
      </c>
      <c r="BK153" s="121">
        <v>2</v>
      </c>
      <c r="BL153" s="124">
        <v>12.5</v>
      </c>
      <c r="BM153" s="121">
        <v>0</v>
      </c>
      <c r="BN153" s="124">
        <v>0</v>
      </c>
      <c r="BO153" s="121">
        <v>0</v>
      </c>
      <c r="BP153" s="124">
        <v>0</v>
      </c>
      <c r="BQ153" s="121">
        <v>14</v>
      </c>
      <c r="BR153" s="124">
        <v>87.5</v>
      </c>
      <c r="BS153" s="121">
        <v>16</v>
      </c>
      <c r="BT153" s="2"/>
      <c r="BU153" s="3"/>
      <c r="BV153" s="3"/>
      <c r="BW153" s="3"/>
      <c r="BX153" s="3"/>
    </row>
    <row r="154" spans="1:76" ht="15">
      <c r="A154" s="64" t="s">
        <v>388</v>
      </c>
      <c r="B154" s="65"/>
      <c r="C154" s="65" t="s">
        <v>64</v>
      </c>
      <c r="D154" s="66">
        <v>162.107176599212</v>
      </c>
      <c r="E154" s="68"/>
      <c r="F154" s="101" t="s">
        <v>2269</v>
      </c>
      <c r="G154" s="65"/>
      <c r="H154" s="69" t="s">
        <v>388</v>
      </c>
      <c r="I154" s="70"/>
      <c r="J154" s="70"/>
      <c r="K154" s="69" t="s">
        <v>2658</v>
      </c>
      <c r="L154" s="73">
        <v>1</v>
      </c>
      <c r="M154" s="74">
        <v>1065.7244873046875</v>
      </c>
      <c r="N154" s="74">
        <v>9646.09375</v>
      </c>
      <c r="O154" s="75"/>
      <c r="P154" s="76"/>
      <c r="Q154" s="76"/>
      <c r="R154" s="87"/>
      <c r="S154" s="48">
        <v>1</v>
      </c>
      <c r="T154" s="48">
        <v>0</v>
      </c>
      <c r="U154" s="49">
        <v>0</v>
      </c>
      <c r="V154" s="49">
        <v>0.001468</v>
      </c>
      <c r="W154" s="49">
        <v>0.000348</v>
      </c>
      <c r="X154" s="49">
        <v>0.472001</v>
      </c>
      <c r="Y154" s="49">
        <v>0</v>
      </c>
      <c r="Z154" s="49">
        <v>0</v>
      </c>
      <c r="AA154" s="71">
        <v>154</v>
      </c>
      <c r="AB154" s="71"/>
      <c r="AC154" s="72"/>
      <c r="AD154" s="78" t="s">
        <v>1513</v>
      </c>
      <c r="AE154" s="78">
        <v>175</v>
      </c>
      <c r="AF154" s="78">
        <v>155</v>
      </c>
      <c r="AG154" s="78">
        <v>297</v>
      </c>
      <c r="AH154" s="78">
        <v>462</v>
      </c>
      <c r="AI154" s="78"/>
      <c r="AJ154" s="78" t="s">
        <v>1694</v>
      </c>
      <c r="AK154" s="78" t="s">
        <v>1766</v>
      </c>
      <c r="AL154" s="83" t="s">
        <v>1949</v>
      </c>
      <c r="AM154" s="78"/>
      <c r="AN154" s="80">
        <v>41931.02028935185</v>
      </c>
      <c r="AO154" s="83" t="s">
        <v>2113</v>
      </c>
      <c r="AP154" s="78" t="b">
        <v>1</v>
      </c>
      <c r="AQ154" s="78" t="b">
        <v>0</v>
      </c>
      <c r="AR154" s="78" t="b">
        <v>1</v>
      </c>
      <c r="AS154" s="78" t="s">
        <v>1302</v>
      </c>
      <c r="AT154" s="78">
        <v>1</v>
      </c>
      <c r="AU154" s="83" t="s">
        <v>2159</v>
      </c>
      <c r="AV154" s="78" t="b">
        <v>0</v>
      </c>
      <c r="AW154" s="78" t="s">
        <v>2301</v>
      </c>
      <c r="AX154" s="83" t="s">
        <v>2453</v>
      </c>
      <c r="AY154" s="78" t="s">
        <v>65</v>
      </c>
      <c r="AZ154" s="78" t="str">
        <f>REPLACE(INDEX(GroupVertices[Group],MATCH(Vertices[[#This Row],[Vertex]],GroupVertices[Vertex],0)),1,1,"")</f>
        <v>1</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277</v>
      </c>
      <c r="B155" s="65"/>
      <c r="C155" s="65" t="s">
        <v>64</v>
      </c>
      <c r="D155" s="66">
        <v>162.1216972997504</v>
      </c>
      <c r="E155" s="68"/>
      <c r="F155" s="101" t="s">
        <v>803</v>
      </c>
      <c r="G155" s="65"/>
      <c r="H155" s="69" t="s">
        <v>277</v>
      </c>
      <c r="I155" s="70"/>
      <c r="J155" s="70"/>
      <c r="K155" s="69" t="s">
        <v>2659</v>
      </c>
      <c r="L155" s="73">
        <v>1</v>
      </c>
      <c r="M155" s="74">
        <v>3305.90673828125</v>
      </c>
      <c r="N155" s="74">
        <v>7036.0869140625</v>
      </c>
      <c r="O155" s="75"/>
      <c r="P155" s="76"/>
      <c r="Q155" s="76"/>
      <c r="R155" s="87"/>
      <c r="S155" s="48">
        <v>0</v>
      </c>
      <c r="T155" s="48">
        <v>2</v>
      </c>
      <c r="U155" s="49">
        <v>0</v>
      </c>
      <c r="V155" s="49">
        <v>0.002128</v>
      </c>
      <c r="W155" s="49">
        <v>0.007504</v>
      </c>
      <c r="X155" s="49">
        <v>0.511402</v>
      </c>
      <c r="Y155" s="49">
        <v>1</v>
      </c>
      <c r="Z155" s="49">
        <v>0</v>
      </c>
      <c r="AA155" s="71">
        <v>155</v>
      </c>
      <c r="AB155" s="71"/>
      <c r="AC155" s="72"/>
      <c r="AD155" s="78" t="s">
        <v>1514</v>
      </c>
      <c r="AE155" s="78">
        <v>137</v>
      </c>
      <c r="AF155" s="78">
        <v>176</v>
      </c>
      <c r="AG155" s="78">
        <v>1348</v>
      </c>
      <c r="AH155" s="78">
        <v>175</v>
      </c>
      <c r="AI155" s="78"/>
      <c r="AJ155" s="78" t="s">
        <v>1695</v>
      </c>
      <c r="AK155" s="78" t="s">
        <v>1758</v>
      </c>
      <c r="AL155" s="78"/>
      <c r="AM155" s="78"/>
      <c r="AN155" s="80">
        <v>41577.63909722222</v>
      </c>
      <c r="AO155" s="83" t="s">
        <v>2114</v>
      </c>
      <c r="AP155" s="78" t="b">
        <v>1</v>
      </c>
      <c r="AQ155" s="78" t="b">
        <v>0</v>
      </c>
      <c r="AR155" s="78" t="b">
        <v>1</v>
      </c>
      <c r="AS155" s="78" t="s">
        <v>1302</v>
      </c>
      <c r="AT155" s="78">
        <v>1</v>
      </c>
      <c r="AU155" s="83" t="s">
        <v>2159</v>
      </c>
      <c r="AV155" s="78" t="b">
        <v>0</v>
      </c>
      <c r="AW155" s="78" t="s">
        <v>2301</v>
      </c>
      <c r="AX155" s="83" t="s">
        <v>2454</v>
      </c>
      <c r="AY155" s="78" t="s">
        <v>66</v>
      </c>
      <c r="AZ155" s="78" t="str">
        <f>REPLACE(INDEX(GroupVertices[Group],MATCH(Vertices[[#This Row],[Vertex]],GroupVertices[Vertex],0)),1,1,"")</f>
        <v>2</v>
      </c>
      <c r="BA155" s="48" t="s">
        <v>621</v>
      </c>
      <c r="BB155" s="48" t="s">
        <v>621</v>
      </c>
      <c r="BC155" s="48" t="s">
        <v>671</v>
      </c>
      <c r="BD155" s="48" t="s">
        <v>671</v>
      </c>
      <c r="BE155" s="48" t="s">
        <v>713</v>
      </c>
      <c r="BF155" s="48" t="s">
        <v>713</v>
      </c>
      <c r="BG155" s="121" t="s">
        <v>3161</v>
      </c>
      <c r="BH155" s="121" t="s">
        <v>3161</v>
      </c>
      <c r="BI155" s="121" t="s">
        <v>3253</v>
      </c>
      <c r="BJ155" s="121" t="s">
        <v>3253</v>
      </c>
      <c r="BK155" s="121">
        <v>0</v>
      </c>
      <c r="BL155" s="124">
        <v>0</v>
      </c>
      <c r="BM155" s="121">
        <v>0</v>
      </c>
      <c r="BN155" s="124">
        <v>0</v>
      </c>
      <c r="BO155" s="121">
        <v>0</v>
      </c>
      <c r="BP155" s="124">
        <v>0</v>
      </c>
      <c r="BQ155" s="121">
        <v>12</v>
      </c>
      <c r="BR155" s="124">
        <v>100</v>
      </c>
      <c r="BS155" s="121">
        <v>12</v>
      </c>
      <c r="BT155" s="2"/>
      <c r="BU155" s="3"/>
      <c r="BV155" s="3"/>
      <c r="BW155" s="3"/>
      <c r="BX155" s="3"/>
    </row>
    <row r="156" spans="1:76" ht="15">
      <c r="A156" s="64" t="s">
        <v>278</v>
      </c>
      <c r="B156" s="65"/>
      <c r="C156" s="65" t="s">
        <v>64</v>
      </c>
      <c r="D156" s="66">
        <v>162.1092509850032</v>
      </c>
      <c r="E156" s="68"/>
      <c r="F156" s="101" t="s">
        <v>804</v>
      </c>
      <c r="G156" s="65"/>
      <c r="H156" s="69" t="s">
        <v>278</v>
      </c>
      <c r="I156" s="70"/>
      <c r="J156" s="70"/>
      <c r="K156" s="69" t="s">
        <v>2660</v>
      </c>
      <c r="L156" s="73">
        <v>3.1107960718422363</v>
      </c>
      <c r="M156" s="74">
        <v>5207.47021484375</v>
      </c>
      <c r="N156" s="74">
        <v>7350.4580078125</v>
      </c>
      <c r="O156" s="75"/>
      <c r="P156" s="76"/>
      <c r="Q156" s="76"/>
      <c r="R156" s="87"/>
      <c r="S156" s="48">
        <v>0</v>
      </c>
      <c r="T156" s="48">
        <v>4</v>
      </c>
      <c r="U156" s="49">
        <v>6.561905</v>
      </c>
      <c r="V156" s="49">
        <v>0.001582</v>
      </c>
      <c r="W156" s="49">
        <v>0.003223</v>
      </c>
      <c r="X156" s="49">
        <v>0.809089</v>
      </c>
      <c r="Y156" s="49">
        <v>0.4166666666666667</v>
      </c>
      <c r="Z156" s="49">
        <v>0</v>
      </c>
      <c r="AA156" s="71">
        <v>156</v>
      </c>
      <c r="AB156" s="71"/>
      <c r="AC156" s="72"/>
      <c r="AD156" s="78" t="s">
        <v>1515</v>
      </c>
      <c r="AE156" s="78">
        <v>825</v>
      </c>
      <c r="AF156" s="78">
        <v>158</v>
      </c>
      <c r="AG156" s="78">
        <v>12236</v>
      </c>
      <c r="AH156" s="78">
        <v>1285</v>
      </c>
      <c r="AI156" s="78"/>
      <c r="AJ156" s="78"/>
      <c r="AK156" s="78" t="s">
        <v>1819</v>
      </c>
      <c r="AL156" s="78"/>
      <c r="AM156" s="78"/>
      <c r="AN156" s="80">
        <v>40264.12298611111</v>
      </c>
      <c r="AO156" s="83" t="s">
        <v>2115</v>
      </c>
      <c r="AP156" s="78" t="b">
        <v>1</v>
      </c>
      <c r="AQ156" s="78" t="b">
        <v>0</v>
      </c>
      <c r="AR156" s="78" t="b">
        <v>0</v>
      </c>
      <c r="AS156" s="78" t="s">
        <v>1302</v>
      </c>
      <c r="AT156" s="78">
        <v>2</v>
      </c>
      <c r="AU156" s="83" t="s">
        <v>2159</v>
      </c>
      <c r="AV156" s="78" t="b">
        <v>0</v>
      </c>
      <c r="AW156" s="78" t="s">
        <v>2301</v>
      </c>
      <c r="AX156" s="83" t="s">
        <v>2455</v>
      </c>
      <c r="AY156" s="78" t="s">
        <v>66</v>
      </c>
      <c r="AZ156" s="78" t="str">
        <f>REPLACE(INDEX(GroupVertices[Group],MATCH(Vertices[[#This Row],[Vertex]],GroupVertices[Vertex],0)),1,1,"")</f>
        <v>2</v>
      </c>
      <c r="BA156" s="48"/>
      <c r="BB156" s="48"/>
      <c r="BC156" s="48"/>
      <c r="BD156" s="48"/>
      <c r="BE156" s="48"/>
      <c r="BF156" s="48"/>
      <c r="BG156" s="121" t="s">
        <v>3111</v>
      </c>
      <c r="BH156" s="121" t="s">
        <v>3111</v>
      </c>
      <c r="BI156" s="121" t="s">
        <v>3201</v>
      </c>
      <c r="BJ156" s="121" t="s">
        <v>3201</v>
      </c>
      <c r="BK156" s="121">
        <v>0</v>
      </c>
      <c r="BL156" s="124">
        <v>0</v>
      </c>
      <c r="BM156" s="121">
        <v>0</v>
      </c>
      <c r="BN156" s="124">
        <v>0</v>
      </c>
      <c r="BO156" s="121">
        <v>0</v>
      </c>
      <c r="BP156" s="124">
        <v>0</v>
      </c>
      <c r="BQ156" s="121">
        <v>20</v>
      </c>
      <c r="BR156" s="124">
        <v>100</v>
      </c>
      <c r="BS156" s="121">
        <v>20</v>
      </c>
      <c r="BT156" s="2"/>
      <c r="BU156" s="3"/>
      <c r="BV156" s="3"/>
      <c r="BW156" s="3"/>
      <c r="BX156" s="3"/>
    </row>
    <row r="157" spans="1:76" ht="15">
      <c r="A157" s="64" t="s">
        <v>279</v>
      </c>
      <c r="B157" s="65"/>
      <c r="C157" s="65" t="s">
        <v>64</v>
      </c>
      <c r="D157" s="66">
        <v>162.2689786909256</v>
      </c>
      <c r="E157" s="68"/>
      <c r="F157" s="101" t="s">
        <v>805</v>
      </c>
      <c r="G157" s="65"/>
      <c r="H157" s="69" t="s">
        <v>279</v>
      </c>
      <c r="I157" s="70"/>
      <c r="J157" s="70"/>
      <c r="K157" s="69" t="s">
        <v>2661</v>
      </c>
      <c r="L157" s="73">
        <v>1</v>
      </c>
      <c r="M157" s="74">
        <v>3974.61376953125</v>
      </c>
      <c r="N157" s="74">
        <v>945.2488403320312</v>
      </c>
      <c r="O157" s="75"/>
      <c r="P157" s="76"/>
      <c r="Q157" s="76"/>
      <c r="R157" s="87"/>
      <c r="S157" s="48">
        <v>0</v>
      </c>
      <c r="T157" s="48">
        <v>2</v>
      </c>
      <c r="U157" s="49">
        <v>0</v>
      </c>
      <c r="V157" s="49">
        <v>0.002062</v>
      </c>
      <c r="W157" s="49">
        <v>0.006158</v>
      </c>
      <c r="X157" s="49">
        <v>0.537422</v>
      </c>
      <c r="Y157" s="49">
        <v>0.5</v>
      </c>
      <c r="Z157" s="49">
        <v>0</v>
      </c>
      <c r="AA157" s="71">
        <v>157</v>
      </c>
      <c r="AB157" s="71"/>
      <c r="AC157" s="72"/>
      <c r="AD157" s="78" t="s">
        <v>1516</v>
      </c>
      <c r="AE157" s="78">
        <v>459</v>
      </c>
      <c r="AF157" s="78">
        <v>389</v>
      </c>
      <c r="AG157" s="78">
        <v>2841</v>
      </c>
      <c r="AH157" s="78">
        <v>47</v>
      </c>
      <c r="AI157" s="78"/>
      <c r="AJ157" s="78" t="s">
        <v>1696</v>
      </c>
      <c r="AK157" s="78" t="s">
        <v>1745</v>
      </c>
      <c r="AL157" s="83" t="s">
        <v>1950</v>
      </c>
      <c r="AM157" s="78"/>
      <c r="AN157" s="80">
        <v>39646.81701388889</v>
      </c>
      <c r="AO157" s="83" t="s">
        <v>2116</v>
      </c>
      <c r="AP157" s="78" t="b">
        <v>1</v>
      </c>
      <c r="AQ157" s="78" t="b">
        <v>0</v>
      </c>
      <c r="AR157" s="78" t="b">
        <v>0</v>
      </c>
      <c r="AS157" s="78" t="s">
        <v>1302</v>
      </c>
      <c r="AT157" s="78">
        <v>30</v>
      </c>
      <c r="AU157" s="83" t="s">
        <v>2159</v>
      </c>
      <c r="AV157" s="78" t="b">
        <v>0</v>
      </c>
      <c r="AW157" s="78" t="s">
        <v>2301</v>
      </c>
      <c r="AX157" s="83" t="s">
        <v>2456</v>
      </c>
      <c r="AY157" s="78" t="s">
        <v>66</v>
      </c>
      <c r="AZ157" s="78" t="str">
        <f>REPLACE(INDEX(GroupVertices[Group],MATCH(Vertices[[#This Row],[Vertex]],GroupVertices[Vertex],0)),1,1,"")</f>
        <v>3</v>
      </c>
      <c r="BA157" s="48" t="s">
        <v>3087</v>
      </c>
      <c r="BB157" s="48" t="s">
        <v>3087</v>
      </c>
      <c r="BC157" s="48" t="s">
        <v>671</v>
      </c>
      <c r="BD157" s="48" t="s">
        <v>671</v>
      </c>
      <c r="BE157" s="48"/>
      <c r="BF157" s="48"/>
      <c r="BG157" s="121" t="s">
        <v>3162</v>
      </c>
      <c r="BH157" s="121" t="s">
        <v>3195</v>
      </c>
      <c r="BI157" s="121" t="s">
        <v>3254</v>
      </c>
      <c r="BJ157" s="121" t="s">
        <v>3254</v>
      </c>
      <c r="BK157" s="121">
        <v>3</v>
      </c>
      <c r="BL157" s="124">
        <v>7.6923076923076925</v>
      </c>
      <c r="BM157" s="121">
        <v>0</v>
      </c>
      <c r="BN157" s="124">
        <v>0</v>
      </c>
      <c r="BO157" s="121">
        <v>0</v>
      </c>
      <c r="BP157" s="124">
        <v>0</v>
      </c>
      <c r="BQ157" s="121">
        <v>36</v>
      </c>
      <c r="BR157" s="124">
        <v>92.3076923076923</v>
      </c>
      <c r="BS157" s="121">
        <v>39</v>
      </c>
      <c r="BT157" s="2"/>
      <c r="BU157" s="3"/>
      <c r="BV157" s="3"/>
      <c r="BW157" s="3"/>
      <c r="BX157" s="3"/>
    </row>
    <row r="158" spans="1:76" ht="15">
      <c r="A158" s="64" t="s">
        <v>389</v>
      </c>
      <c r="B158" s="65"/>
      <c r="C158" s="65" t="s">
        <v>64</v>
      </c>
      <c r="D158" s="66">
        <v>1000</v>
      </c>
      <c r="E158" s="68"/>
      <c r="F158" s="101" t="s">
        <v>2270</v>
      </c>
      <c r="G158" s="65"/>
      <c r="H158" s="69" t="s">
        <v>389</v>
      </c>
      <c r="I158" s="70"/>
      <c r="J158" s="70"/>
      <c r="K158" s="69" t="s">
        <v>2662</v>
      </c>
      <c r="L158" s="73">
        <v>1</v>
      </c>
      <c r="M158" s="74">
        <v>3333.35791015625</v>
      </c>
      <c r="N158" s="74">
        <v>9114.759765625</v>
      </c>
      <c r="O158" s="75"/>
      <c r="P158" s="76"/>
      <c r="Q158" s="76"/>
      <c r="R158" s="87"/>
      <c r="S158" s="48">
        <v>1</v>
      </c>
      <c r="T158" s="48">
        <v>0</v>
      </c>
      <c r="U158" s="49">
        <v>0</v>
      </c>
      <c r="V158" s="49">
        <v>0.001536</v>
      </c>
      <c r="W158" s="49">
        <v>0.000888</v>
      </c>
      <c r="X158" s="49">
        <v>0.354766</v>
      </c>
      <c r="Y158" s="49">
        <v>0</v>
      </c>
      <c r="Z158" s="49">
        <v>0</v>
      </c>
      <c r="AA158" s="71">
        <v>158</v>
      </c>
      <c r="AB158" s="71"/>
      <c r="AC158" s="72"/>
      <c r="AD158" s="78" t="s">
        <v>1517</v>
      </c>
      <c r="AE158" s="78">
        <v>1456</v>
      </c>
      <c r="AF158" s="78">
        <v>3431955</v>
      </c>
      <c r="AG158" s="78">
        <v>148265</v>
      </c>
      <c r="AH158" s="78">
        <v>795</v>
      </c>
      <c r="AI158" s="78"/>
      <c r="AJ158" s="78" t="s">
        <v>1697</v>
      </c>
      <c r="AK158" s="78" t="s">
        <v>1820</v>
      </c>
      <c r="AL158" s="83" t="s">
        <v>1951</v>
      </c>
      <c r="AM158" s="78"/>
      <c r="AN158" s="80">
        <v>39836.782060185185</v>
      </c>
      <c r="AO158" s="83" t="s">
        <v>2117</v>
      </c>
      <c r="AP158" s="78" t="b">
        <v>0</v>
      </c>
      <c r="AQ158" s="78" t="b">
        <v>0</v>
      </c>
      <c r="AR158" s="78" t="b">
        <v>1</v>
      </c>
      <c r="AS158" s="78" t="s">
        <v>1302</v>
      </c>
      <c r="AT158" s="78">
        <v>28845</v>
      </c>
      <c r="AU158" s="83" t="s">
        <v>2183</v>
      </c>
      <c r="AV158" s="78" t="b">
        <v>1</v>
      </c>
      <c r="AW158" s="78" t="s">
        <v>2301</v>
      </c>
      <c r="AX158" s="83" t="s">
        <v>2457</v>
      </c>
      <c r="AY158" s="78" t="s">
        <v>65</v>
      </c>
      <c r="AZ158" s="78" t="str">
        <f>REPLACE(INDEX(GroupVertices[Group],MATCH(Vertices[[#This Row],[Vertex]],GroupVertices[Vertex],0)),1,1,"")</f>
        <v>2</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390</v>
      </c>
      <c r="B159" s="65"/>
      <c r="C159" s="65" t="s">
        <v>64</v>
      </c>
      <c r="D159" s="66">
        <v>162.5179049858696</v>
      </c>
      <c r="E159" s="68"/>
      <c r="F159" s="101" t="s">
        <v>2271</v>
      </c>
      <c r="G159" s="65"/>
      <c r="H159" s="69" t="s">
        <v>390</v>
      </c>
      <c r="I159" s="70"/>
      <c r="J159" s="70"/>
      <c r="K159" s="69" t="s">
        <v>2663</v>
      </c>
      <c r="L159" s="73">
        <v>1</v>
      </c>
      <c r="M159" s="74">
        <v>3979.588623046875</v>
      </c>
      <c r="N159" s="74">
        <v>9646.09375</v>
      </c>
      <c r="O159" s="75"/>
      <c r="P159" s="76"/>
      <c r="Q159" s="76"/>
      <c r="R159" s="87"/>
      <c r="S159" s="48">
        <v>1</v>
      </c>
      <c r="T159" s="48">
        <v>0</v>
      </c>
      <c r="U159" s="49">
        <v>0</v>
      </c>
      <c r="V159" s="49">
        <v>0.001536</v>
      </c>
      <c r="W159" s="49">
        <v>0.000888</v>
      </c>
      <c r="X159" s="49">
        <v>0.354766</v>
      </c>
      <c r="Y159" s="49">
        <v>0</v>
      </c>
      <c r="Z159" s="49">
        <v>0</v>
      </c>
      <c r="AA159" s="71">
        <v>159</v>
      </c>
      <c r="AB159" s="71"/>
      <c r="AC159" s="72"/>
      <c r="AD159" s="78" t="s">
        <v>1518</v>
      </c>
      <c r="AE159" s="78">
        <v>734</v>
      </c>
      <c r="AF159" s="78">
        <v>749</v>
      </c>
      <c r="AG159" s="78">
        <v>3396</v>
      </c>
      <c r="AH159" s="78">
        <v>4093</v>
      </c>
      <c r="AI159" s="78"/>
      <c r="AJ159" s="78" t="s">
        <v>1698</v>
      </c>
      <c r="AK159" s="78"/>
      <c r="AL159" s="78"/>
      <c r="AM159" s="78"/>
      <c r="AN159" s="80">
        <v>39850.45359953704</v>
      </c>
      <c r="AO159" s="78"/>
      <c r="AP159" s="78" t="b">
        <v>1</v>
      </c>
      <c r="AQ159" s="78" t="b">
        <v>0</v>
      </c>
      <c r="AR159" s="78" t="b">
        <v>1</v>
      </c>
      <c r="AS159" s="78" t="s">
        <v>1302</v>
      </c>
      <c r="AT159" s="78">
        <v>24</v>
      </c>
      <c r="AU159" s="83" t="s">
        <v>2159</v>
      </c>
      <c r="AV159" s="78" t="b">
        <v>0</v>
      </c>
      <c r="AW159" s="78" t="s">
        <v>2301</v>
      </c>
      <c r="AX159" s="83" t="s">
        <v>2458</v>
      </c>
      <c r="AY159" s="78" t="s">
        <v>65</v>
      </c>
      <c r="AZ159" s="78" t="str">
        <f>REPLACE(INDEX(GroupVertices[Group],MATCH(Vertices[[#This Row],[Vertex]],GroupVertices[Vertex],0)),1,1,"")</f>
        <v>2</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281</v>
      </c>
      <c r="B160" s="65"/>
      <c r="C160" s="65" t="s">
        <v>64</v>
      </c>
      <c r="D160" s="66">
        <v>163.49148338387278</v>
      </c>
      <c r="E160" s="68"/>
      <c r="F160" s="101" t="s">
        <v>807</v>
      </c>
      <c r="G160" s="65"/>
      <c r="H160" s="69" t="s">
        <v>281</v>
      </c>
      <c r="I160" s="70"/>
      <c r="J160" s="70"/>
      <c r="K160" s="69" t="s">
        <v>2664</v>
      </c>
      <c r="L160" s="73">
        <v>1.3860091370129077</v>
      </c>
      <c r="M160" s="74">
        <v>3536.823974609375</v>
      </c>
      <c r="N160" s="74">
        <v>1623.3994140625</v>
      </c>
      <c r="O160" s="75"/>
      <c r="P160" s="76"/>
      <c r="Q160" s="76"/>
      <c r="R160" s="87"/>
      <c r="S160" s="48">
        <v>0</v>
      </c>
      <c r="T160" s="48">
        <v>3</v>
      </c>
      <c r="U160" s="49">
        <v>1.2</v>
      </c>
      <c r="V160" s="49">
        <v>0.002083</v>
      </c>
      <c r="W160" s="49">
        <v>0.007426</v>
      </c>
      <c r="X160" s="49">
        <v>0.699926</v>
      </c>
      <c r="Y160" s="49">
        <v>0.5</v>
      </c>
      <c r="Z160" s="49">
        <v>0</v>
      </c>
      <c r="AA160" s="71">
        <v>160</v>
      </c>
      <c r="AB160" s="71"/>
      <c r="AC160" s="72"/>
      <c r="AD160" s="78" t="s">
        <v>1519</v>
      </c>
      <c r="AE160" s="78">
        <v>1123</v>
      </c>
      <c r="AF160" s="78">
        <v>2157</v>
      </c>
      <c r="AG160" s="78">
        <v>1969</v>
      </c>
      <c r="AH160" s="78">
        <v>3154</v>
      </c>
      <c r="AI160" s="78"/>
      <c r="AJ160" s="78" t="s">
        <v>1699</v>
      </c>
      <c r="AK160" s="78" t="s">
        <v>1756</v>
      </c>
      <c r="AL160" s="83" t="s">
        <v>1952</v>
      </c>
      <c r="AM160" s="78"/>
      <c r="AN160" s="80">
        <v>43105.444016203706</v>
      </c>
      <c r="AO160" s="83" t="s">
        <v>2118</v>
      </c>
      <c r="AP160" s="78" t="b">
        <v>0</v>
      </c>
      <c r="AQ160" s="78" t="b">
        <v>0</v>
      </c>
      <c r="AR160" s="78" t="b">
        <v>0</v>
      </c>
      <c r="AS160" s="78" t="s">
        <v>1302</v>
      </c>
      <c r="AT160" s="78">
        <v>68</v>
      </c>
      <c r="AU160" s="83" t="s">
        <v>2159</v>
      </c>
      <c r="AV160" s="78" t="b">
        <v>0</v>
      </c>
      <c r="AW160" s="78" t="s">
        <v>2301</v>
      </c>
      <c r="AX160" s="83" t="s">
        <v>2459</v>
      </c>
      <c r="AY160" s="78" t="s">
        <v>66</v>
      </c>
      <c r="AZ160" s="78" t="str">
        <f>REPLACE(INDEX(GroupVertices[Group],MATCH(Vertices[[#This Row],[Vertex]],GroupVertices[Vertex],0)),1,1,"")</f>
        <v>3</v>
      </c>
      <c r="BA160" s="48" t="s">
        <v>624</v>
      </c>
      <c r="BB160" s="48" t="s">
        <v>624</v>
      </c>
      <c r="BC160" s="48" t="s">
        <v>685</v>
      </c>
      <c r="BD160" s="48" t="s">
        <v>685</v>
      </c>
      <c r="BE160" s="48" t="s">
        <v>714</v>
      </c>
      <c r="BF160" s="48" t="s">
        <v>714</v>
      </c>
      <c r="BG160" s="121" t="s">
        <v>3163</v>
      </c>
      <c r="BH160" s="121" t="s">
        <v>3163</v>
      </c>
      <c r="BI160" s="121" t="s">
        <v>3255</v>
      </c>
      <c r="BJ160" s="121" t="s">
        <v>3255</v>
      </c>
      <c r="BK160" s="121">
        <v>1</v>
      </c>
      <c r="BL160" s="124">
        <v>5.555555555555555</v>
      </c>
      <c r="BM160" s="121">
        <v>0</v>
      </c>
      <c r="BN160" s="124">
        <v>0</v>
      </c>
      <c r="BO160" s="121">
        <v>0</v>
      </c>
      <c r="BP160" s="124">
        <v>0</v>
      </c>
      <c r="BQ160" s="121">
        <v>17</v>
      </c>
      <c r="BR160" s="124">
        <v>94.44444444444444</v>
      </c>
      <c r="BS160" s="121">
        <v>18</v>
      </c>
      <c r="BT160" s="2"/>
      <c r="BU160" s="3"/>
      <c r="BV160" s="3"/>
      <c r="BW160" s="3"/>
      <c r="BX160" s="3"/>
    </row>
    <row r="161" spans="1:76" ht="15">
      <c r="A161" s="64" t="s">
        <v>282</v>
      </c>
      <c r="B161" s="65"/>
      <c r="C161" s="65" t="s">
        <v>64</v>
      </c>
      <c r="D161" s="66">
        <v>162.0006914619304</v>
      </c>
      <c r="E161" s="68"/>
      <c r="F161" s="101" t="s">
        <v>808</v>
      </c>
      <c r="G161" s="65"/>
      <c r="H161" s="69" t="s">
        <v>282</v>
      </c>
      <c r="I161" s="70"/>
      <c r="J161" s="70"/>
      <c r="K161" s="69" t="s">
        <v>2665</v>
      </c>
      <c r="L161" s="73">
        <v>1.0804185702110225</v>
      </c>
      <c r="M161" s="74">
        <v>4748.1767578125</v>
      </c>
      <c r="N161" s="74">
        <v>2428.226806640625</v>
      </c>
      <c r="O161" s="75"/>
      <c r="P161" s="76"/>
      <c r="Q161" s="76"/>
      <c r="R161" s="87"/>
      <c r="S161" s="48">
        <v>0</v>
      </c>
      <c r="T161" s="48">
        <v>4</v>
      </c>
      <c r="U161" s="49">
        <v>0.25</v>
      </c>
      <c r="V161" s="49">
        <v>0.002075</v>
      </c>
      <c r="W161" s="49">
        <v>0.008103</v>
      </c>
      <c r="X161" s="49">
        <v>0.890914</v>
      </c>
      <c r="Y161" s="49">
        <v>0.5</v>
      </c>
      <c r="Z161" s="49">
        <v>0</v>
      </c>
      <c r="AA161" s="71">
        <v>161</v>
      </c>
      <c r="AB161" s="71"/>
      <c r="AC161" s="72"/>
      <c r="AD161" s="78" t="s">
        <v>1502</v>
      </c>
      <c r="AE161" s="78">
        <v>3</v>
      </c>
      <c r="AF161" s="78">
        <v>1</v>
      </c>
      <c r="AG161" s="78">
        <v>2</v>
      </c>
      <c r="AH161" s="78">
        <v>0</v>
      </c>
      <c r="AI161" s="78"/>
      <c r="AJ161" s="78" t="s">
        <v>1700</v>
      </c>
      <c r="AK161" s="78" t="s">
        <v>1784</v>
      </c>
      <c r="AL161" s="83" t="s">
        <v>1953</v>
      </c>
      <c r="AM161" s="78"/>
      <c r="AN161" s="80">
        <v>43567.64288194444</v>
      </c>
      <c r="AO161" s="78"/>
      <c r="AP161" s="78" t="b">
        <v>1</v>
      </c>
      <c r="AQ161" s="78" t="b">
        <v>0</v>
      </c>
      <c r="AR161" s="78" t="b">
        <v>0</v>
      </c>
      <c r="AS161" s="78" t="s">
        <v>1302</v>
      </c>
      <c r="AT161" s="78">
        <v>0</v>
      </c>
      <c r="AU161" s="78"/>
      <c r="AV161" s="78" t="b">
        <v>0</v>
      </c>
      <c r="AW161" s="78" t="s">
        <v>2301</v>
      </c>
      <c r="AX161" s="83" t="s">
        <v>2460</v>
      </c>
      <c r="AY161" s="78" t="s">
        <v>66</v>
      </c>
      <c r="AZ161" s="78" t="str">
        <f>REPLACE(INDEX(GroupVertices[Group],MATCH(Vertices[[#This Row],[Vertex]],GroupVertices[Vertex],0)),1,1,"")</f>
        <v>3</v>
      </c>
      <c r="BA161" s="48" t="s">
        <v>617</v>
      </c>
      <c r="BB161" s="48" t="s">
        <v>617</v>
      </c>
      <c r="BC161" s="48" t="s">
        <v>672</v>
      </c>
      <c r="BD161" s="48" t="s">
        <v>672</v>
      </c>
      <c r="BE161" s="48"/>
      <c r="BF161" s="48"/>
      <c r="BG161" s="121" t="s">
        <v>3164</v>
      </c>
      <c r="BH161" s="121" t="s">
        <v>3164</v>
      </c>
      <c r="BI161" s="121" t="s">
        <v>3256</v>
      </c>
      <c r="BJ161" s="121" t="s">
        <v>3256</v>
      </c>
      <c r="BK161" s="121">
        <v>0</v>
      </c>
      <c r="BL161" s="124">
        <v>0</v>
      </c>
      <c r="BM161" s="121">
        <v>0</v>
      </c>
      <c r="BN161" s="124">
        <v>0</v>
      </c>
      <c r="BO161" s="121">
        <v>0</v>
      </c>
      <c r="BP161" s="124">
        <v>0</v>
      </c>
      <c r="BQ161" s="121">
        <v>13</v>
      </c>
      <c r="BR161" s="124">
        <v>100</v>
      </c>
      <c r="BS161" s="121">
        <v>13</v>
      </c>
      <c r="BT161" s="2"/>
      <c r="BU161" s="3"/>
      <c r="BV161" s="3"/>
      <c r="BW161" s="3"/>
      <c r="BX161" s="3"/>
    </row>
    <row r="162" spans="1:76" ht="15">
      <c r="A162" s="64" t="s">
        <v>283</v>
      </c>
      <c r="B162" s="65"/>
      <c r="C162" s="65" t="s">
        <v>64</v>
      </c>
      <c r="D162" s="66">
        <v>162.0006914619304</v>
      </c>
      <c r="E162" s="68"/>
      <c r="F162" s="101" t="s">
        <v>750</v>
      </c>
      <c r="G162" s="65"/>
      <c r="H162" s="69" t="s">
        <v>283</v>
      </c>
      <c r="I162" s="70"/>
      <c r="J162" s="70"/>
      <c r="K162" s="69" t="s">
        <v>2666</v>
      </c>
      <c r="L162" s="73">
        <v>1</v>
      </c>
      <c r="M162" s="74">
        <v>1895.333984375</v>
      </c>
      <c r="N162" s="74">
        <v>2356.348876953125</v>
      </c>
      <c r="O162" s="75"/>
      <c r="P162" s="76"/>
      <c r="Q162" s="76"/>
      <c r="R162" s="87"/>
      <c r="S162" s="48">
        <v>0</v>
      </c>
      <c r="T162" s="48">
        <v>1</v>
      </c>
      <c r="U162" s="49">
        <v>0</v>
      </c>
      <c r="V162" s="49">
        <v>0.002053</v>
      </c>
      <c r="W162" s="49">
        <v>0.004626</v>
      </c>
      <c r="X162" s="49">
        <v>0.356448</v>
      </c>
      <c r="Y162" s="49">
        <v>0</v>
      </c>
      <c r="Z162" s="49">
        <v>0</v>
      </c>
      <c r="AA162" s="71">
        <v>162</v>
      </c>
      <c r="AB162" s="71"/>
      <c r="AC162" s="72"/>
      <c r="AD162" s="78" t="s">
        <v>283</v>
      </c>
      <c r="AE162" s="78">
        <v>49</v>
      </c>
      <c r="AF162" s="78">
        <v>1</v>
      </c>
      <c r="AG162" s="78">
        <v>55</v>
      </c>
      <c r="AH162" s="78">
        <v>44</v>
      </c>
      <c r="AI162" s="78"/>
      <c r="AJ162" s="78"/>
      <c r="AK162" s="78"/>
      <c r="AL162" s="78"/>
      <c r="AM162" s="78"/>
      <c r="AN162" s="80">
        <v>43272.97195601852</v>
      </c>
      <c r="AO162" s="78"/>
      <c r="AP162" s="78" t="b">
        <v>1</v>
      </c>
      <c r="AQ162" s="78" t="b">
        <v>1</v>
      </c>
      <c r="AR162" s="78" t="b">
        <v>1</v>
      </c>
      <c r="AS162" s="78" t="s">
        <v>1302</v>
      </c>
      <c r="AT162" s="78">
        <v>0</v>
      </c>
      <c r="AU162" s="78"/>
      <c r="AV162" s="78" t="b">
        <v>0</v>
      </c>
      <c r="AW162" s="78" t="s">
        <v>2301</v>
      </c>
      <c r="AX162" s="83" t="s">
        <v>2461</v>
      </c>
      <c r="AY162" s="78" t="s">
        <v>66</v>
      </c>
      <c r="AZ162" s="78" t="str">
        <f>REPLACE(INDEX(GroupVertices[Group],MATCH(Vertices[[#This Row],[Vertex]],GroupVertices[Vertex],0)),1,1,"")</f>
        <v>1</v>
      </c>
      <c r="BA162" s="48"/>
      <c r="BB162" s="48"/>
      <c r="BC162" s="48"/>
      <c r="BD162" s="48"/>
      <c r="BE162" s="48"/>
      <c r="BF162" s="48"/>
      <c r="BG162" s="121" t="s">
        <v>3165</v>
      </c>
      <c r="BH162" s="121" t="s">
        <v>3165</v>
      </c>
      <c r="BI162" s="121" t="s">
        <v>3257</v>
      </c>
      <c r="BJ162" s="121" t="s">
        <v>3257</v>
      </c>
      <c r="BK162" s="121">
        <v>1</v>
      </c>
      <c r="BL162" s="124">
        <v>20</v>
      </c>
      <c r="BM162" s="121">
        <v>0</v>
      </c>
      <c r="BN162" s="124">
        <v>0</v>
      </c>
      <c r="BO162" s="121">
        <v>0</v>
      </c>
      <c r="BP162" s="124">
        <v>0</v>
      </c>
      <c r="BQ162" s="121">
        <v>4</v>
      </c>
      <c r="BR162" s="124">
        <v>80</v>
      </c>
      <c r="BS162" s="121">
        <v>5</v>
      </c>
      <c r="BT162" s="2"/>
      <c r="BU162" s="3"/>
      <c r="BV162" s="3"/>
      <c r="BW162" s="3"/>
      <c r="BX162" s="3"/>
    </row>
    <row r="163" spans="1:76" ht="15">
      <c r="A163" s="64" t="s">
        <v>284</v>
      </c>
      <c r="B163" s="65"/>
      <c r="C163" s="65" t="s">
        <v>64</v>
      </c>
      <c r="D163" s="66">
        <v>162</v>
      </c>
      <c r="E163" s="68"/>
      <c r="F163" s="101" t="s">
        <v>750</v>
      </c>
      <c r="G163" s="65"/>
      <c r="H163" s="69" t="s">
        <v>284</v>
      </c>
      <c r="I163" s="70"/>
      <c r="J163" s="70"/>
      <c r="K163" s="69" t="s">
        <v>2667</v>
      </c>
      <c r="L163" s="73">
        <v>1</v>
      </c>
      <c r="M163" s="74">
        <v>1285.7432861328125</v>
      </c>
      <c r="N163" s="74">
        <v>1409.09912109375</v>
      </c>
      <c r="O163" s="75"/>
      <c r="P163" s="76"/>
      <c r="Q163" s="76"/>
      <c r="R163" s="87"/>
      <c r="S163" s="48">
        <v>0</v>
      </c>
      <c r="T163" s="48">
        <v>1</v>
      </c>
      <c r="U163" s="49">
        <v>0</v>
      </c>
      <c r="V163" s="49">
        <v>0.002053</v>
      </c>
      <c r="W163" s="49">
        <v>0.004626</v>
      </c>
      <c r="X163" s="49">
        <v>0.356448</v>
      </c>
      <c r="Y163" s="49">
        <v>0</v>
      </c>
      <c r="Z163" s="49">
        <v>0</v>
      </c>
      <c r="AA163" s="71">
        <v>163</v>
      </c>
      <c r="AB163" s="71"/>
      <c r="AC163" s="72"/>
      <c r="AD163" s="78" t="s">
        <v>1520</v>
      </c>
      <c r="AE163" s="78">
        <v>2</v>
      </c>
      <c r="AF163" s="78">
        <v>0</v>
      </c>
      <c r="AG163" s="78">
        <v>1</v>
      </c>
      <c r="AH163" s="78">
        <v>0</v>
      </c>
      <c r="AI163" s="78"/>
      <c r="AJ163" s="78"/>
      <c r="AK163" s="78"/>
      <c r="AL163" s="78"/>
      <c r="AM163" s="78"/>
      <c r="AN163" s="80">
        <v>43570.45832175926</v>
      </c>
      <c r="AO163" s="78"/>
      <c r="AP163" s="78" t="b">
        <v>1</v>
      </c>
      <c r="AQ163" s="78" t="b">
        <v>1</v>
      </c>
      <c r="AR163" s="78" t="b">
        <v>0</v>
      </c>
      <c r="AS163" s="78" t="s">
        <v>1302</v>
      </c>
      <c r="AT163" s="78">
        <v>0</v>
      </c>
      <c r="AU163" s="78"/>
      <c r="AV163" s="78" t="b">
        <v>0</v>
      </c>
      <c r="AW163" s="78" t="s">
        <v>2301</v>
      </c>
      <c r="AX163" s="83" t="s">
        <v>2462</v>
      </c>
      <c r="AY163" s="78" t="s">
        <v>66</v>
      </c>
      <c r="AZ163" s="78" t="str">
        <f>REPLACE(INDEX(GroupVertices[Group],MATCH(Vertices[[#This Row],[Vertex]],GroupVertices[Vertex],0)),1,1,"")</f>
        <v>1</v>
      </c>
      <c r="BA163" s="48" t="s">
        <v>625</v>
      </c>
      <c r="BB163" s="48" t="s">
        <v>625</v>
      </c>
      <c r="BC163" s="48" t="s">
        <v>671</v>
      </c>
      <c r="BD163" s="48" t="s">
        <v>671</v>
      </c>
      <c r="BE163" s="48"/>
      <c r="BF163" s="48"/>
      <c r="BG163" s="121" t="s">
        <v>3166</v>
      </c>
      <c r="BH163" s="121" t="s">
        <v>3166</v>
      </c>
      <c r="BI163" s="121" t="s">
        <v>3258</v>
      </c>
      <c r="BJ163" s="121" t="s">
        <v>3258</v>
      </c>
      <c r="BK163" s="121">
        <v>0</v>
      </c>
      <c r="BL163" s="124">
        <v>0</v>
      </c>
      <c r="BM163" s="121">
        <v>0</v>
      </c>
      <c r="BN163" s="124">
        <v>0</v>
      </c>
      <c r="BO163" s="121">
        <v>0</v>
      </c>
      <c r="BP163" s="124">
        <v>0</v>
      </c>
      <c r="BQ163" s="121">
        <v>15</v>
      </c>
      <c r="BR163" s="124">
        <v>100</v>
      </c>
      <c r="BS163" s="121">
        <v>15</v>
      </c>
      <c r="BT163" s="2"/>
      <c r="BU163" s="3"/>
      <c r="BV163" s="3"/>
      <c r="BW163" s="3"/>
      <c r="BX163" s="3"/>
    </row>
    <row r="164" spans="1:76" ht="15">
      <c r="A164" s="64" t="s">
        <v>285</v>
      </c>
      <c r="B164" s="65"/>
      <c r="C164" s="65" t="s">
        <v>64</v>
      </c>
      <c r="D164" s="66">
        <v>183.5985048579739</v>
      </c>
      <c r="E164" s="68"/>
      <c r="F164" s="101" t="s">
        <v>809</v>
      </c>
      <c r="G164" s="65"/>
      <c r="H164" s="69" t="s">
        <v>285</v>
      </c>
      <c r="I164" s="70"/>
      <c r="J164" s="70"/>
      <c r="K164" s="69" t="s">
        <v>2668</v>
      </c>
      <c r="L164" s="73">
        <v>1</v>
      </c>
      <c r="M164" s="74">
        <v>521.8416137695312</v>
      </c>
      <c r="N164" s="74">
        <v>2293.03173828125</v>
      </c>
      <c r="O164" s="75"/>
      <c r="P164" s="76"/>
      <c r="Q164" s="76"/>
      <c r="R164" s="87"/>
      <c r="S164" s="48">
        <v>0</v>
      </c>
      <c r="T164" s="48">
        <v>1</v>
      </c>
      <c r="U164" s="49">
        <v>0</v>
      </c>
      <c r="V164" s="49">
        <v>0.002053</v>
      </c>
      <c r="W164" s="49">
        <v>0.004626</v>
      </c>
      <c r="X164" s="49">
        <v>0.356448</v>
      </c>
      <c r="Y164" s="49">
        <v>0</v>
      </c>
      <c r="Z164" s="49">
        <v>0</v>
      </c>
      <c r="AA164" s="71">
        <v>164</v>
      </c>
      <c r="AB164" s="71"/>
      <c r="AC164" s="72"/>
      <c r="AD164" s="78" t="s">
        <v>1521</v>
      </c>
      <c r="AE164" s="78">
        <v>16176</v>
      </c>
      <c r="AF164" s="78">
        <v>31236</v>
      </c>
      <c r="AG164" s="78">
        <v>193127</v>
      </c>
      <c r="AH164" s="78">
        <v>1168</v>
      </c>
      <c r="AI164" s="78"/>
      <c r="AJ164" s="78" t="s">
        <v>1701</v>
      </c>
      <c r="AK164" s="78" t="s">
        <v>1821</v>
      </c>
      <c r="AL164" s="83" t="s">
        <v>1954</v>
      </c>
      <c r="AM164" s="78"/>
      <c r="AN164" s="80">
        <v>41021.91921296297</v>
      </c>
      <c r="AO164" s="83" t="s">
        <v>2119</v>
      </c>
      <c r="AP164" s="78" t="b">
        <v>0</v>
      </c>
      <c r="AQ164" s="78" t="b">
        <v>0</v>
      </c>
      <c r="AR164" s="78" t="b">
        <v>1</v>
      </c>
      <c r="AS164" s="78" t="s">
        <v>2157</v>
      </c>
      <c r="AT164" s="78">
        <v>1994</v>
      </c>
      <c r="AU164" s="83" t="s">
        <v>2184</v>
      </c>
      <c r="AV164" s="78" t="b">
        <v>1</v>
      </c>
      <c r="AW164" s="78" t="s">
        <v>2301</v>
      </c>
      <c r="AX164" s="83" t="s">
        <v>2463</v>
      </c>
      <c r="AY164" s="78" t="s">
        <v>66</v>
      </c>
      <c r="AZ164" s="78" t="str">
        <f>REPLACE(INDEX(GroupVertices[Group],MATCH(Vertices[[#This Row],[Vertex]],GroupVertices[Vertex],0)),1,1,"")</f>
        <v>1</v>
      </c>
      <c r="BA164" s="48" t="s">
        <v>626</v>
      </c>
      <c r="BB164" s="48" t="s">
        <v>626</v>
      </c>
      <c r="BC164" s="48" t="s">
        <v>686</v>
      </c>
      <c r="BD164" s="48" t="s">
        <v>686</v>
      </c>
      <c r="BE164" s="48"/>
      <c r="BF164" s="48"/>
      <c r="BG164" s="121" t="s">
        <v>3167</v>
      </c>
      <c r="BH164" s="121" t="s">
        <v>3167</v>
      </c>
      <c r="BI164" s="121" t="s">
        <v>3259</v>
      </c>
      <c r="BJ164" s="121" t="s">
        <v>3259</v>
      </c>
      <c r="BK164" s="121">
        <v>0</v>
      </c>
      <c r="BL164" s="124">
        <v>0</v>
      </c>
      <c r="BM164" s="121">
        <v>0</v>
      </c>
      <c r="BN164" s="124">
        <v>0</v>
      </c>
      <c r="BO164" s="121">
        <v>0</v>
      </c>
      <c r="BP164" s="124">
        <v>0</v>
      </c>
      <c r="BQ164" s="121">
        <v>15</v>
      </c>
      <c r="BR164" s="124">
        <v>100</v>
      </c>
      <c r="BS164" s="121">
        <v>15</v>
      </c>
      <c r="BT164" s="2"/>
      <c r="BU164" s="3"/>
      <c r="BV164" s="3"/>
      <c r="BW164" s="3"/>
      <c r="BX164" s="3"/>
    </row>
    <row r="165" spans="1:76" ht="15">
      <c r="A165" s="64" t="s">
        <v>286</v>
      </c>
      <c r="B165" s="65"/>
      <c r="C165" s="65" t="s">
        <v>64</v>
      </c>
      <c r="D165" s="66">
        <v>162.0885071270912</v>
      </c>
      <c r="E165" s="68"/>
      <c r="F165" s="101" t="s">
        <v>810</v>
      </c>
      <c r="G165" s="65"/>
      <c r="H165" s="69" t="s">
        <v>286</v>
      </c>
      <c r="I165" s="70"/>
      <c r="J165" s="70"/>
      <c r="K165" s="69" t="s">
        <v>2669</v>
      </c>
      <c r="L165" s="73">
        <v>1</v>
      </c>
      <c r="M165" s="74">
        <v>9570.193359375</v>
      </c>
      <c r="N165" s="74">
        <v>611.7035522460938</v>
      </c>
      <c r="O165" s="75"/>
      <c r="P165" s="76"/>
      <c r="Q165" s="76"/>
      <c r="R165" s="87"/>
      <c r="S165" s="48">
        <v>0</v>
      </c>
      <c r="T165" s="48">
        <v>1</v>
      </c>
      <c r="U165" s="49">
        <v>0</v>
      </c>
      <c r="V165" s="49">
        <v>1</v>
      </c>
      <c r="W165" s="49">
        <v>0</v>
      </c>
      <c r="X165" s="49">
        <v>0.999997</v>
      </c>
      <c r="Y165" s="49">
        <v>0</v>
      </c>
      <c r="Z165" s="49">
        <v>0</v>
      </c>
      <c r="AA165" s="71">
        <v>165</v>
      </c>
      <c r="AB165" s="71"/>
      <c r="AC165" s="72"/>
      <c r="AD165" s="78" t="s">
        <v>195</v>
      </c>
      <c r="AE165" s="78">
        <v>180</v>
      </c>
      <c r="AF165" s="78">
        <v>128</v>
      </c>
      <c r="AG165" s="78">
        <v>2178</v>
      </c>
      <c r="AH165" s="78">
        <v>304</v>
      </c>
      <c r="AI165" s="78"/>
      <c r="AJ165" s="78" t="s">
        <v>1702</v>
      </c>
      <c r="AK165" s="78" t="s">
        <v>1822</v>
      </c>
      <c r="AL165" s="83" t="s">
        <v>1955</v>
      </c>
      <c r="AM165" s="78"/>
      <c r="AN165" s="80">
        <v>42745.636782407404</v>
      </c>
      <c r="AO165" s="83" t="s">
        <v>2120</v>
      </c>
      <c r="AP165" s="78" t="b">
        <v>0</v>
      </c>
      <c r="AQ165" s="78" t="b">
        <v>0</v>
      </c>
      <c r="AR165" s="78" t="b">
        <v>1</v>
      </c>
      <c r="AS165" s="78" t="s">
        <v>2156</v>
      </c>
      <c r="AT165" s="78">
        <v>6</v>
      </c>
      <c r="AU165" s="83" t="s">
        <v>2159</v>
      </c>
      <c r="AV165" s="78" t="b">
        <v>0</v>
      </c>
      <c r="AW165" s="78" t="s">
        <v>2301</v>
      </c>
      <c r="AX165" s="83" t="s">
        <v>2464</v>
      </c>
      <c r="AY165" s="78" t="s">
        <v>66</v>
      </c>
      <c r="AZ165" s="78" t="str">
        <f>REPLACE(INDEX(GroupVertices[Group],MATCH(Vertices[[#This Row],[Vertex]],GroupVertices[Vertex],0)),1,1,"")</f>
        <v>12</v>
      </c>
      <c r="BA165" s="48" t="s">
        <v>627</v>
      </c>
      <c r="BB165" s="48" t="s">
        <v>627</v>
      </c>
      <c r="BC165" s="48" t="s">
        <v>687</v>
      </c>
      <c r="BD165" s="48" t="s">
        <v>687</v>
      </c>
      <c r="BE165" s="48"/>
      <c r="BF165" s="48"/>
      <c r="BG165" s="121" t="s">
        <v>3168</v>
      </c>
      <c r="BH165" s="121" t="s">
        <v>3168</v>
      </c>
      <c r="BI165" s="121" t="s">
        <v>3260</v>
      </c>
      <c r="BJ165" s="121" t="s">
        <v>3260</v>
      </c>
      <c r="BK165" s="121">
        <v>2</v>
      </c>
      <c r="BL165" s="124">
        <v>4.3478260869565215</v>
      </c>
      <c r="BM165" s="121">
        <v>0</v>
      </c>
      <c r="BN165" s="124">
        <v>0</v>
      </c>
      <c r="BO165" s="121">
        <v>0</v>
      </c>
      <c r="BP165" s="124">
        <v>0</v>
      </c>
      <c r="BQ165" s="121">
        <v>44</v>
      </c>
      <c r="BR165" s="124">
        <v>95.65217391304348</v>
      </c>
      <c r="BS165" s="121">
        <v>46</v>
      </c>
      <c r="BT165" s="2"/>
      <c r="BU165" s="3"/>
      <c r="BV165" s="3"/>
      <c r="BW165" s="3"/>
      <c r="BX165" s="3"/>
    </row>
    <row r="166" spans="1:76" ht="15">
      <c r="A166" s="64" t="s">
        <v>391</v>
      </c>
      <c r="B166" s="65"/>
      <c r="C166" s="65" t="s">
        <v>64</v>
      </c>
      <c r="D166" s="66">
        <v>272.00329558347255</v>
      </c>
      <c r="E166" s="68"/>
      <c r="F166" s="101" t="s">
        <v>2272</v>
      </c>
      <c r="G166" s="65"/>
      <c r="H166" s="69" t="s">
        <v>391</v>
      </c>
      <c r="I166" s="70"/>
      <c r="J166" s="70"/>
      <c r="K166" s="69" t="s">
        <v>2670</v>
      </c>
      <c r="L166" s="73">
        <v>1</v>
      </c>
      <c r="M166" s="74">
        <v>9570.193359375</v>
      </c>
      <c r="N166" s="74">
        <v>1129.298828125</v>
      </c>
      <c r="O166" s="75"/>
      <c r="P166" s="76"/>
      <c r="Q166" s="76"/>
      <c r="R166" s="87"/>
      <c r="S166" s="48">
        <v>1</v>
      </c>
      <c r="T166" s="48">
        <v>0</v>
      </c>
      <c r="U166" s="49">
        <v>0</v>
      </c>
      <c r="V166" s="49">
        <v>1</v>
      </c>
      <c r="W166" s="49">
        <v>0</v>
      </c>
      <c r="X166" s="49">
        <v>0.999997</v>
      </c>
      <c r="Y166" s="49">
        <v>0</v>
      </c>
      <c r="Z166" s="49">
        <v>0</v>
      </c>
      <c r="AA166" s="71">
        <v>166</v>
      </c>
      <c r="AB166" s="71"/>
      <c r="AC166" s="72"/>
      <c r="AD166" s="78" t="s">
        <v>1522</v>
      </c>
      <c r="AE166" s="78">
        <v>8</v>
      </c>
      <c r="AF166" s="78">
        <v>159088</v>
      </c>
      <c r="AG166" s="78">
        <v>1841</v>
      </c>
      <c r="AH166" s="78">
        <v>9</v>
      </c>
      <c r="AI166" s="78"/>
      <c r="AJ166" s="78" t="s">
        <v>1703</v>
      </c>
      <c r="AK166" s="78" t="s">
        <v>1823</v>
      </c>
      <c r="AL166" s="83" t="s">
        <v>1956</v>
      </c>
      <c r="AM166" s="78"/>
      <c r="AN166" s="80">
        <v>43053.62582175926</v>
      </c>
      <c r="AO166" s="83" t="s">
        <v>2121</v>
      </c>
      <c r="AP166" s="78" t="b">
        <v>1</v>
      </c>
      <c r="AQ166" s="78" t="b">
        <v>0</v>
      </c>
      <c r="AR166" s="78" t="b">
        <v>0</v>
      </c>
      <c r="AS166" s="78" t="s">
        <v>1302</v>
      </c>
      <c r="AT166" s="78">
        <v>291</v>
      </c>
      <c r="AU166" s="78"/>
      <c r="AV166" s="78" t="b">
        <v>1</v>
      </c>
      <c r="AW166" s="78" t="s">
        <v>2301</v>
      </c>
      <c r="AX166" s="83" t="s">
        <v>2465</v>
      </c>
      <c r="AY166" s="78" t="s">
        <v>65</v>
      </c>
      <c r="AZ166" s="78" t="str">
        <f>REPLACE(INDEX(GroupVertices[Group],MATCH(Vertices[[#This Row],[Vertex]],GroupVertices[Vertex],0)),1,1,"")</f>
        <v>12</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287</v>
      </c>
      <c r="B167" s="65"/>
      <c r="C167" s="65" t="s">
        <v>64</v>
      </c>
      <c r="D167" s="66">
        <v>162.0636144975968</v>
      </c>
      <c r="E167" s="68"/>
      <c r="F167" s="101" t="s">
        <v>811</v>
      </c>
      <c r="G167" s="65"/>
      <c r="H167" s="69" t="s">
        <v>287</v>
      </c>
      <c r="I167" s="70"/>
      <c r="J167" s="70"/>
      <c r="K167" s="69" t="s">
        <v>2671</v>
      </c>
      <c r="L167" s="73">
        <v>127.09631809088316</v>
      </c>
      <c r="M167" s="74">
        <v>1086.2867431640625</v>
      </c>
      <c r="N167" s="74">
        <v>4187.9921875</v>
      </c>
      <c r="O167" s="75"/>
      <c r="P167" s="76"/>
      <c r="Q167" s="76"/>
      <c r="R167" s="87"/>
      <c r="S167" s="48">
        <v>1</v>
      </c>
      <c r="T167" s="48">
        <v>2</v>
      </c>
      <c r="U167" s="49">
        <v>392</v>
      </c>
      <c r="V167" s="49">
        <v>0.002062</v>
      </c>
      <c r="W167" s="49">
        <v>0.004652</v>
      </c>
      <c r="X167" s="49">
        <v>0.757649</v>
      </c>
      <c r="Y167" s="49">
        <v>0</v>
      </c>
      <c r="Z167" s="49">
        <v>0.5</v>
      </c>
      <c r="AA167" s="71">
        <v>167</v>
      </c>
      <c r="AB167" s="71"/>
      <c r="AC167" s="72"/>
      <c r="AD167" s="78" t="s">
        <v>1523</v>
      </c>
      <c r="AE167" s="78">
        <v>214</v>
      </c>
      <c r="AF167" s="78">
        <v>92</v>
      </c>
      <c r="AG167" s="78">
        <v>175</v>
      </c>
      <c r="AH167" s="78">
        <v>280</v>
      </c>
      <c r="AI167" s="78"/>
      <c r="AJ167" s="78"/>
      <c r="AK167" s="78" t="s">
        <v>1766</v>
      </c>
      <c r="AL167" s="83" t="s">
        <v>1957</v>
      </c>
      <c r="AM167" s="78"/>
      <c r="AN167" s="80">
        <v>39962.6641087963</v>
      </c>
      <c r="AO167" s="83" t="s">
        <v>2122</v>
      </c>
      <c r="AP167" s="78" t="b">
        <v>0</v>
      </c>
      <c r="AQ167" s="78" t="b">
        <v>0</v>
      </c>
      <c r="AR167" s="78" t="b">
        <v>1</v>
      </c>
      <c r="AS167" s="78" t="s">
        <v>1302</v>
      </c>
      <c r="AT167" s="78">
        <v>3</v>
      </c>
      <c r="AU167" s="83" t="s">
        <v>2185</v>
      </c>
      <c r="AV167" s="78" t="b">
        <v>0</v>
      </c>
      <c r="AW167" s="78" t="s">
        <v>2301</v>
      </c>
      <c r="AX167" s="83" t="s">
        <v>2466</v>
      </c>
      <c r="AY167" s="78" t="s">
        <v>66</v>
      </c>
      <c r="AZ167" s="78" t="str">
        <f>REPLACE(INDEX(GroupVertices[Group],MATCH(Vertices[[#This Row],[Vertex]],GroupVertices[Vertex],0)),1,1,"")</f>
        <v>1</v>
      </c>
      <c r="BA167" s="48" t="s">
        <v>628</v>
      </c>
      <c r="BB167" s="48" t="s">
        <v>628</v>
      </c>
      <c r="BC167" s="48" t="s">
        <v>688</v>
      </c>
      <c r="BD167" s="48" t="s">
        <v>688</v>
      </c>
      <c r="BE167" s="48" t="s">
        <v>715</v>
      </c>
      <c r="BF167" s="48" t="s">
        <v>715</v>
      </c>
      <c r="BG167" s="121" t="s">
        <v>3169</v>
      </c>
      <c r="BH167" s="121" t="s">
        <v>3169</v>
      </c>
      <c r="BI167" s="121" t="s">
        <v>3261</v>
      </c>
      <c r="BJ167" s="121" t="s">
        <v>3261</v>
      </c>
      <c r="BK167" s="121">
        <v>2</v>
      </c>
      <c r="BL167" s="124">
        <v>6.451612903225806</v>
      </c>
      <c r="BM167" s="121">
        <v>0</v>
      </c>
      <c r="BN167" s="124">
        <v>0</v>
      </c>
      <c r="BO167" s="121">
        <v>0</v>
      </c>
      <c r="BP167" s="124">
        <v>0</v>
      </c>
      <c r="BQ167" s="121">
        <v>29</v>
      </c>
      <c r="BR167" s="124">
        <v>93.54838709677419</v>
      </c>
      <c r="BS167" s="121">
        <v>31</v>
      </c>
      <c r="BT167" s="2"/>
      <c r="BU167" s="3"/>
      <c r="BV167" s="3"/>
      <c r="BW167" s="3"/>
      <c r="BX167" s="3"/>
    </row>
    <row r="168" spans="1:76" ht="15">
      <c r="A168" s="64" t="s">
        <v>392</v>
      </c>
      <c r="B168" s="65"/>
      <c r="C168" s="65" t="s">
        <v>64</v>
      </c>
      <c r="D168" s="66">
        <v>165.07216535676713</v>
      </c>
      <c r="E168" s="68"/>
      <c r="F168" s="101" t="s">
        <v>2273</v>
      </c>
      <c r="G168" s="65"/>
      <c r="H168" s="69" t="s">
        <v>392</v>
      </c>
      <c r="I168" s="70"/>
      <c r="J168" s="70"/>
      <c r="K168" s="69" t="s">
        <v>2672</v>
      </c>
      <c r="L168" s="73">
        <v>1</v>
      </c>
      <c r="M168" s="74">
        <v>1201.7874755859375</v>
      </c>
      <c r="N168" s="74">
        <v>3768.266845703125</v>
      </c>
      <c r="O168" s="75"/>
      <c r="P168" s="76"/>
      <c r="Q168" s="76"/>
      <c r="R168" s="87"/>
      <c r="S168" s="48">
        <v>1</v>
      </c>
      <c r="T168" s="48">
        <v>0</v>
      </c>
      <c r="U168" s="49">
        <v>0</v>
      </c>
      <c r="V168" s="49">
        <v>0.001468</v>
      </c>
      <c r="W168" s="49">
        <v>0.000348</v>
      </c>
      <c r="X168" s="49">
        <v>0.472001</v>
      </c>
      <c r="Y168" s="49">
        <v>0</v>
      </c>
      <c r="Z168" s="49">
        <v>0</v>
      </c>
      <c r="AA168" s="71">
        <v>168</v>
      </c>
      <c r="AB168" s="71"/>
      <c r="AC168" s="72"/>
      <c r="AD168" s="78" t="s">
        <v>1524</v>
      </c>
      <c r="AE168" s="78">
        <v>95</v>
      </c>
      <c r="AF168" s="78">
        <v>4443</v>
      </c>
      <c r="AG168" s="78">
        <v>27299</v>
      </c>
      <c r="AH168" s="78">
        <v>2</v>
      </c>
      <c r="AI168" s="78"/>
      <c r="AJ168" s="78"/>
      <c r="AK168" s="78" t="s">
        <v>1824</v>
      </c>
      <c r="AL168" s="83" t="s">
        <v>1958</v>
      </c>
      <c r="AM168" s="78"/>
      <c r="AN168" s="80">
        <v>40584.476168981484</v>
      </c>
      <c r="AO168" s="78"/>
      <c r="AP168" s="78" t="b">
        <v>1</v>
      </c>
      <c r="AQ168" s="78" t="b">
        <v>0</v>
      </c>
      <c r="AR168" s="78" t="b">
        <v>0</v>
      </c>
      <c r="AS168" s="78" t="s">
        <v>1302</v>
      </c>
      <c r="AT168" s="78">
        <v>157</v>
      </c>
      <c r="AU168" s="83" t="s">
        <v>2159</v>
      </c>
      <c r="AV168" s="78" t="b">
        <v>0</v>
      </c>
      <c r="AW168" s="78" t="s">
        <v>2301</v>
      </c>
      <c r="AX168" s="83" t="s">
        <v>2467</v>
      </c>
      <c r="AY168" s="78" t="s">
        <v>65</v>
      </c>
      <c r="AZ168" s="78" t="str">
        <f>REPLACE(INDEX(GroupVertices[Group],MATCH(Vertices[[#This Row],[Vertex]],GroupVertices[Vertex],0)),1,1,"")</f>
        <v>1</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289</v>
      </c>
      <c r="B169" s="65"/>
      <c r="C169" s="65" t="s">
        <v>64</v>
      </c>
      <c r="D169" s="66">
        <v>162.0988790560472</v>
      </c>
      <c r="E169" s="68"/>
      <c r="F169" s="101" t="s">
        <v>813</v>
      </c>
      <c r="G169" s="65"/>
      <c r="H169" s="69" t="s">
        <v>289</v>
      </c>
      <c r="I169" s="70"/>
      <c r="J169" s="70"/>
      <c r="K169" s="69" t="s">
        <v>2673</v>
      </c>
      <c r="L169" s="73">
        <v>3.1107960718422363</v>
      </c>
      <c r="M169" s="74">
        <v>5297.65234375</v>
      </c>
      <c r="N169" s="74">
        <v>7037.890625</v>
      </c>
      <c r="O169" s="75"/>
      <c r="P169" s="76"/>
      <c r="Q169" s="76"/>
      <c r="R169" s="87"/>
      <c r="S169" s="48">
        <v>0</v>
      </c>
      <c r="T169" s="48">
        <v>4</v>
      </c>
      <c r="U169" s="49">
        <v>6.561905</v>
      </c>
      <c r="V169" s="49">
        <v>0.001582</v>
      </c>
      <c r="W169" s="49">
        <v>0.003223</v>
      </c>
      <c r="X169" s="49">
        <v>0.809089</v>
      </c>
      <c r="Y169" s="49">
        <v>0.4166666666666667</v>
      </c>
      <c r="Z169" s="49">
        <v>0</v>
      </c>
      <c r="AA169" s="71">
        <v>169</v>
      </c>
      <c r="AB169" s="71"/>
      <c r="AC169" s="72"/>
      <c r="AD169" s="78" t="s">
        <v>1525</v>
      </c>
      <c r="AE169" s="78">
        <v>868</v>
      </c>
      <c r="AF169" s="78">
        <v>143</v>
      </c>
      <c r="AG169" s="78">
        <v>3484</v>
      </c>
      <c r="AH169" s="78">
        <v>4</v>
      </c>
      <c r="AI169" s="78"/>
      <c r="AJ169" s="78" t="s">
        <v>1704</v>
      </c>
      <c r="AK169" s="78" t="s">
        <v>1825</v>
      </c>
      <c r="AL169" s="83" t="s">
        <v>1959</v>
      </c>
      <c r="AM169" s="78"/>
      <c r="AN169" s="80">
        <v>43571.778136574074</v>
      </c>
      <c r="AO169" s="78"/>
      <c r="AP169" s="78" t="b">
        <v>1</v>
      </c>
      <c r="AQ169" s="78" t="b">
        <v>0</v>
      </c>
      <c r="AR169" s="78" t="b">
        <v>1</v>
      </c>
      <c r="AS169" s="78" t="s">
        <v>1302</v>
      </c>
      <c r="AT169" s="78">
        <v>1</v>
      </c>
      <c r="AU169" s="78"/>
      <c r="AV169" s="78" t="b">
        <v>0</v>
      </c>
      <c r="AW169" s="78" t="s">
        <v>2301</v>
      </c>
      <c r="AX169" s="83" t="s">
        <v>2468</v>
      </c>
      <c r="AY169" s="78" t="s">
        <v>66</v>
      </c>
      <c r="AZ169" s="78" t="str">
        <f>REPLACE(INDEX(GroupVertices[Group],MATCH(Vertices[[#This Row],[Vertex]],GroupVertices[Vertex],0)),1,1,"")</f>
        <v>2</v>
      </c>
      <c r="BA169" s="48"/>
      <c r="BB169" s="48"/>
      <c r="BC169" s="48"/>
      <c r="BD169" s="48"/>
      <c r="BE169" s="48"/>
      <c r="BF169" s="48"/>
      <c r="BG169" s="121" t="s">
        <v>3111</v>
      </c>
      <c r="BH169" s="121" t="s">
        <v>3111</v>
      </c>
      <c r="BI169" s="121" t="s">
        <v>3201</v>
      </c>
      <c r="BJ169" s="121" t="s">
        <v>3201</v>
      </c>
      <c r="BK169" s="121">
        <v>0</v>
      </c>
      <c r="BL169" s="124">
        <v>0</v>
      </c>
      <c r="BM169" s="121">
        <v>0</v>
      </c>
      <c r="BN169" s="124">
        <v>0</v>
      </c>
      <c r="BO169" s="121">
        <v>0</v>
      </c>
      <c r="BP169" s="124">
        <v>0</v>
      </c>
      <c r="BQ169" s="121">
        <v>20</v>
      </c>
      <c r="BR169" s="124">
        <v>100</v>
      </c>
      <c r="BS169" s="121">
        <v>20</v>
      </c>
      <c r="BT169" s="2"/>
      <c r="BU169" s="3"/>
      <c r="BV169" s="3"/>
      <c r="BW169" s="3"/>
      <c r="BX169" s="3"/>
    </row>
    <row r="170" spans="1:76" ht="15">
      <c r="A170" s="64" t="s">
        <v>290</v>
      </c>
      <c r="B170" s="65"/>
      <c r="C170" s="65" t="s">
        <v>64</v>
      </c>
      <c r="D170" s="66">
        <v>162.2931798584896</v>
      </c>
      <c r="E170" s="68"/>
      <c r="F170" s="101" t="s">
        <v>814</v>
      </c>
      <c r="G170" s="65"/>
      <c r="H170" s="69" t="s">
        <v>290</v>
      </c>
      <c r="I170" s="70"/>
      <c r="J170" s="70"/>
      <c r="K170" s="69" t="s">
        <v>2674</v>
      </c>
      <c r="L170" s="73">
        <v>1.3860091370129077</v>
      </c>
      <c r="M170" s="74">
        <v>950.8397216796875</v>
      </c>
      <c r="N170" s="74">
        <v>6172.134765625</v>
      </c>
      <c r="O170" s="75"/>
      <c r="P170" s="76"/>
      <c r="Q170" s="76"/>
      <c r="R170" s="87"/>
      <c r="S170" s="48">
        <v>0</v>
      </c>
      <c r="T170" s="48">
        <v>5</v>
      </c>
      <c r="U170" s="49">
        <v>1.2</v>
      </c>
      <c r="V170" s="49">
        <v>0.00207</v>
      </c>
      <c r="W170" s="49">
        <v>0.008605</v>
      </c>
      <c r="X170" s="49">
        <v>1.043777</v>
      </c>
      <c r="Y170" s="49">
        <v>0.4</v>
      </c>
      <c r="Z170" s="49">
        <v>0</v>
      </c>
      <c r="AA170" s="71">
        <v>170</v>
      </c>
      <c r="AB170" s="71"/>
      <c r="AC170" s="72"/>
      <c r="AD170" s="78" t="s">
        <v>1526</v>
      </c>
      <c r="AE170" s="78">
        <v>332</v>
      </c>
      <c r="AF170" s="78">
        <v>424</v>
      </c>
      <c r="AG170" s="78">
        <v>214</v>
      </c>
      <c r="AH170" s="78">
        <v>45</v>
      </c>
      <c r="AI170" s="78"/>
      <c r="AJ170" s="78" t="s">
        <v>1705</v>
      </c>
      <c r="AK170" s="78" t="s">
        <v>1826</v>
      </c>
      <c r="AL170" s="83" t="s">
        <v>1960</v>
      </c>
      <c r="AM170" s="78"/>
      <c r="AN170" s="80">
        <v>39176.64703703704</v>
      </c>
      <c r="AO170" s="78"/>
      <c r="AP170" s="78" t="b">
        <v>0</v>
      </c>
      <c r="AQ170" s="78" t="b">
        <v>0</v>
      </c>
      <c r="AR170" s="78" t="b">
        <v>0</v>
      </c>
      <c r="AS170" s="78" t="s">
        <v>1302</v>
      </c>
      <c r="AT170" s="78">
        <v>8</v>
      </c>
      <c r="AU170" s="83" t="s">
        <v>2159</v>
      </c>
      <c r="AV170" s="78" t="b">
        <v>0</v>
      </c>
      <c r="AW170" s="78" t="s">
        <v>2301</v>
      </c>
      <c r="AX170" s="83" t="s">
        <v>2469</v>
      </c>
      <c r="AY170" s="78" t="s">
        <v>66</v>
      </c>
      <c r="AZ170" s="78" t="str">
        <f>REPLACE(INDEX(GroupVertices[Group],MATCH(Vertices[[#This Row],[Vertex]],GroupVertices[Vertex],0)),1,1,"")</f>
        <v>1</v>
      </c>
      <c r="BA170" s="48"/>
      <c r="BB170" s="48"/>
      <c r="BC170" s="48"/>
      <c r="BD170" s="48"/>
      <c r="BE170" s="48"/>
      <c r="BF170" s="48"/>
      <c r="BG170" s="121" t="s">
        <v>3170</v>
      </c>
      <c r="BH170" s="121" t="s">
        <v>3170</v>
      </c>
      <c r="BI170" s="121" t="s">
        <v>3262</v>
      </c>
      <c r="BJ170" s="121" t="s">
        <v>3262</v>
      </c>
      <c r="BK170" s="121">
        <v>2</v>
      </c>
      <c r="BL170" s="124">
        <v>11.11111111111111</v>
      </c>
      <c r="BM170" s="121">
        <v>0</v>
      </c>
      <c r="BN170" s="124">
        <v>0</v>
      </c>
      <c r="BO170" s="121">
        <v>0</v>
      </c>
      <c r="BP170" s="124">
        <v>0</v>
      </c>
      <c r="BQ170" s="121">
        <v>16</v>
      </c>
      <c r="BR170" s="124">
        <v>88.88888888888889</v>
      </c>
      <c r="BS170" s="121">
        <v>18</v>
      </c>
      <c r="BT170" s="2"/>
      <c r="BU170" s="3"/>
      <c r="BV170" s="3"/>
      <c r="BW170" s="3"/>
      <c r="BX170" s="3"/>
    </row>
    <row r="171" spans="1:76" ht="15">
      <c r="A171" s="64" t="s">
        <v>393</v>
      </c>
      <c r="B171" s="65"/>
      <c r="C171" s="65" t="s">
        <v>64</v>
      </c>
      <c r="D171" s="66">
        <v>167.16591208201828</v>
      </c>
      <c r="E171" s="68"/>
      <c r="F171" s="101" t="s">
        <v>2274</v>
      </c>
      <c r="G171" s="65"/>
      <c r="H171" s="69" t="s">
        <v>393</v>
      </c>
      <c r="I171" s="70"/>
      <c r="J171" s="70"/>
      <c r="K171" s="69" t="s">
        <v>2675</v>
      </c>
      <c r="L171" s="73">
        <v>4.863665493063535</v>
      </c>
      <c r="M171" s="74">
        <v>1340.5872802734375</v>
      </c>
      <c r="N171" s="74">
        <v>5800.9501953125</v>
      </c>
      <c r="O171" s="75"/>
      <c r="P171" s="76"/>
      <c r="Q171" s="76"/>
      <c r="R171" s="87"/>
      <c r="S171" s="48">
        <v>5</v>
      </c>
      <c r="T171" s="48">
        <v>0</v>
      </c>
      <c r="U171" s="49">
        <v>12.011111</v>
      </c>
      <c r="V171" s="49">
        <v>0.002141</v>
      </c>
      <c r="W171" s="49">
        <v>0.010429</v>
      </c>
      <c r="X171" s="49">
        <v>1.028884</v>
      </c>
      <c r="Y171" s="49">
        <v>0.55</v>
      </c>
      <c r="Z171" s="49">
        <v>0</v>
      </c>
      <c r="AA171" s="71">
        <v>171</v>
      </c>
      <c r="AB171" s="71"/>
      <c r="AC171" s="72"/>
      <c r="AD171" s="78" t="s">
        <v>1527</v>
      </c>
      <c r="AE171" s="78">
        <v>1346</v>
      </c>
      <c r="AF171" s="78">
        <v>7471</v>
      </c>
      <c r="AG171" s="78">
        <v>4403</v>
      </c>
      <c r="AH171" s="78">
        <v>454</v>
      </c>
      <c r="AI171" s="78"/>
      <c r="AJ171" s="78" t="s">
        <v>1706</v>
      </c>
      <c r="AK171" s="78" t="s">
        <v>1741</v>
      </c>
      <c r="AL171" s="83" t="s">
        <v>1961</v>
      </c>
      <c r="AM171" s="78"/>
      <c r="AN171" s="80">
        <v>40115.612280092595</v>
      </c>
      <c r="AO171" s="83" t="s">
        <v>2123</v>
      </c>
      <c r="AP171" s="78" t="b">
        <v>0</v>
      </c>
      <c r="AQ171" s="78" t="b">
        <v>0</v>
      </c>
      <c r="AR171" s="78" t="b">
        <v>1</v>
      </c>
      <c r="AS171" s="78" t="s">
        <v>1302</v>
      </c>
      <c r="AT171" s="78">
        <v>298</v>
      </c>
      <c r="AU171" s="83" t="s">
        <v>2159</v>
      </c>
      <c r="AV171" s="78" t="b">
        <v>0</v>
      </c>
      <c r="AW171" s="78" t="s">
        <v>2301</v>
      </c>
      <c r="AX171" s="83" t="s">
        <v>2470</v>
      </c>
      <c r="AY171" s="78" t="s">
        <v>65</v>
      </c>
      <c r="AZ171" s="78" t="str">
        <f>REPLACE(INDEX(GroupVertices[Group],MATCH(Vertices[[#This Row],[Vertex]],GroupVertices[Vertex],0)),1,1,"")</f>
        <v>1</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394</v>
      </c>
      <c r="B172" s="65"/>
      <c r="C172" s="65" t="s">
        <v>64</v>
      </c>
      <c r="D172" s="66">
        <v>162.6831643872352</v>
      </c>
      <c r="E172" s="68"/>
      <c r="F172" s="101" t="s">
        <v>2275</v>
      </c>
      <c r="G172" s="65"/>
      <c r="H172" s="69" t="s">
        <v>394</v>
      </c>
      <c r="I172" s="70"/>
      <c r="J172" s="70"/>
      <c r="K172" s="69" t="s">
        <v>2676</v>
      </c>
      <c r="L172" s="73">
        <v>4.863665493063535</v>
      </c>
      <c r="M172" s="74">
        <v>732.6346435546875</v>
      </c>
      <c r="N172" s="74">
        <v>6510.2490234375</v>
      </c>
      <c r="O172" s="75"/>
      <c r="P172" s="76"/>
      <c r="Q172" s="76"/>
      <c r="R172" s="87"/>
      <c r="S172" s="48">
        <v>5</v>
      </c>
      <c r="T172" s="48">
        <v>0</v>
      </c>
      <c r="U172" s="49">
        <v>12.011111</v>
      </c>
      <c r="V172" s="49">
        <v>0.002141</v>
      </c>
      <c r="W172" s="49">
        <v>0.010429</v>
      </c>
      <c r="X172" s="49">
        <v>1.028884</v>
      </c>
      <c r="Y172" s="49">
        <v>0.55</v>
      </c>
      <c r="Z172" s="49">
        <v>0</v>
      </c>
      <c r="AA172" s="71">
        <v>172</v>
      </c>
      <c r="AB172" s="71"/>
      <c r="AC172" s="72"/>
      <c r="AD172" s="78" t="s">
        <v>1528</v>
      </c>
      <c r="AE172" s="78">
        <v>867</v>
      </c>
      <c r="AF172" s="78">
        <v>988</v>
      </c>
      <c r="AG172" s="78">
        <v>958</v>
      </c>
      <c r="AH172" s="78">
        <v>361</v>
      </c>
      <c r="AI172" s="78">
        <v>-14400</v>
      </c>
      <c r="AJ172" s="78" t="s">
        <v>1707</v>
      </c>
      <c r="AK172" s="78" t="s">
        <v>1827</v>
      </c>
      <c r="AL172" s="83" t="s">
        <v>1962</v>
      </c>
      <c r="AM172" s="78" t="s">
        <v>1996</v>
      </c>
      <c r="AN172" s="80">
        <v>40161.27590277778</v>
      </c>
      <c r="AO172" s="78"/>
      <c r="AP172" s="78" t="b">
        <v>0</v>
      </c>
      <c r="AQ172" s="78" t="b">
        <v>0</v>
      </c>
      <c r="AR172" s="78" t="b">
        <v>0</v>
      </c>
      <c r="AS172" s="78" t="s">
        <v>1302</v>
      </c>
      <c r="AT172" s="78">
        <v>28</v>
      </c>
      <c r="AU172" s="83" t="s">
        <v>2166</v>
      </c>
      <c r="AV172" s="78" t="b">
        <v>0</v>
      </c>
      <c r="AW172" s="78" t="s">
        <v>2301</v>
      </c>
      <c r="AX172" s="83" t="s">
        <v>2471</v>
      </c>
      <c r="AY172" s="78" t="s">
        <v>65</v>
      </c>
      <c r="AZ172" s="78"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395</v>
      </c>
      <c r="B173" s="65"/>
      <c r="C173" s="65" t="s">
        <v>64</v>
      </c>
      <c r="D173" s="66">
        <v>162.21781050807598</v>
      </c>
      <c r="E173" s="68"/>
      <c r="F173" s="101" t="s">
        <v>2276</v>
      </c>
      <c r="G173" s="65"/>
      <c r="H173" s="69" t="s">
        <v>395</v>
      </c>
      <c r="I173" s="70"/>
      <c r="J173" s="70"/>
      <c r="K173" s="69" t="s">
        <v>2677</v>
      </c>
      <c r="L173" s="73">
        <v>4.863665493063535</v>
      </c>
      <c r="M173" s="74">
        <v>648.0020751953125</v>
      </c>
      <c r="N173" s="74">
        <v>6185.31298828125</v>
      </c>
      <c r="O173" s="75"/>
      <c r="P173" s="76"/>
      <c r="Q173" s="76"/>
      <c r="R173" s="87"/>
      <c r="S173" s="48">
        <v>5</v>
      </c>
      <c r="T173" s="48">
        <v>0</v>
      </c>
      <c r="U173" s="49">
        <v>12.011111</v>
      </c>
      <c r="V173" s="49">
        <v>0.002141</v>
      </c>
      <c r="W173" s="49">
        <v>0.010429</v>
      </c>
      <c r="X173" s="49">
        <v>1.028884</v>
      </c>
      <c r="Y173" s="49">
        <v>0.55</v>
      </c>
      <c r="Z173" s="49">
        <v>0</v>
      </c>
      <c r="AA173" s="71">
        <v>173</v>
      </c>
      <c r="AB173" s="71"/>
      <c r="AC173" s="72"/>
      <c r="AD173" s="78" t="s">
        <v>1529</v>
      </c>
      <c r="AE173" s="78">
        <v>9</v>
      </c>
      <c r="AF173" s="78">
        <v>315</v>
      </c>
      <c r="AG173" s="78">
        <v>526</v>
      </c>
      <c r="AH173" s="78">
        <v>88</v>
      </c>
      <c r="AI173" s="78"/>
      <c r="AJ173" s="78" t="s">
        <v>1708</v>
      </c>
      <c r="AK173" s="78"/>
      <c r="AL173" s="83" t="s">
        <v>1963</v>
      </c>
      <c r="AM173" s="78"/>
      <c r="AN173" s="80">
        <v>43243.60269675926</v>
      </c>
      <c r="AO173" s="83" t="s">
        <v>2124</v>
      </c>
      <c r="AP173" s="78" t="b">
        <v>1</v>
      </c>
      <c r="AQ173" s="78" t="b">
        <v>0</v>
      </c>
      <c r="AR173" s="78" t="b">
        <v>0</v>
      </c>
      <c r="AS173" s="78" t="s">
        <v>1302</v>
      </c>
      <c r="AT173" s="78">
        <v>8</v>
      </c>
      <c r="AU173" s="78"/>
      <c r="AV173" s="78" t="b">
        <v>1</v>
      </c>
      <c r="AW173" s="78" t="s">
        <v>2301</v>
      </c>
      <c r="AX173" s="83" t="s">
        <v>2472</v>
      </c>
      <c r="AY173" s="78" t="s">
        <v>65</v>
      </c>
      <c r="AZ173" s="78" t="str">
        <f>REPLACE(INDEX(GroupVertices[Group],MATCH(Vertices[[#This Row],[Vertex]],GroupVertices[Vertex],0)),1,1,"")</f>
        <v>1</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294</v>
      </c>
      <c r="B174" s="65"/>
      <c r="C174" s="65" t="s">
        <v>64</v>
      </c>
      <c r="D174" s="66">
        <v>162.29387132041998</v>
      </c>
      <c r="E174" s="68"/>
      <c r="F174" s="101" t="s">
        <v>818</v>
      </c>
      <c r="G174" s="65"/>
      <c r="H174" s="69" t="s">
        <v>294</v>
      </c>
      <c r="I174" s="70"/>
      <c r="J174" s="70"/>
      <c r="K174" s="69" t="s">
        <v>2678</v>
      </c>
      <c r="L174" s="73">
        <v>62.201850644143526</v>
      </c>
      <c r="M174" s="74">
        <v>778.2791748046875</v>
      </c>
      <c r="N174" s="74">
        <v>4992.86669921875</v>
      </c>
      <c r="O174" s="75"/>
      <c r="P174" s="76"/>
      <c r="Q174" s="76"/>
      <c r="R174" s="87"/>
      <c r="S174" s="48">
        <v>5</v>
      </c>
      <c r="T174" s="48">
        <v>18</v>
      </c>
      <c r="U174" s="49">
        <v>190.260317</v>
      </c>
      <c r="V174" s="49">
        <v>0.002227</v>
      </c>
      <c r="W174" s="49">
        <v>0.021874</v>
      </c>
      <c r="X174" s="49">
        <v>3.63454</v>
      </c>
      <c r="Y174" s="49">
        <v>0.14052287581699346</v>
      </c>
      <c r="Z174" s="49">
        <v>0.16666666666666666</v>
      </c>
      <c r="AA174" s="71">
        <v>174</v>
      </c>
      <c r="AB174" s="71"/>
      <c r="AC174" s="72"/>
      <c r="AD174" s="78" t="s">
        <v>1530</v>
      </c>
      <c r="AE174" s="78">
        <v>356</v>
      </c>
      <c r="AF174" s="78">
        <v>425</v>
      </c>
      <c r="AG174" s="78">
        <v>93</v>
      </c>
      <c r="AH174" s="78">
        <v>1079</v>
      </c>
      <c r="AI174" s="78"/>
      <c r="AJ174" s="78" t="s">
        <v>1709</v>
      </c>
      <c r="AK174" s="78" t="s">
        <v>1754</v>
      </c>
      <c r="AL174" s="83" t="s">
        <v>1964</v>
      </c>
      <c r="AM174" s="78"/>
      <c r="AN174" s="80">
        <v>40635.030335648145</v>
      </c>
      <c r="AO174" s="83" t="s">
        <v>2125</v>
      </c>
      <c r="AP174" s="78" t="b">
        <v>0</v>
      </c>
      <c r="AQ174" s="78" t="b">
        <v>0</v>
      </c>
      <c r="AR174" s="78" t="b">
        <v>1</v>
      </c>
      <c r="AS174" s="78" t="s">
        <v>1302</v>
      </c>
      <c r="AT174" s="78">
        <v>13</v>
      </c>
      <c r="AU174" s="83" t="s">
        <v>2159</v>
      </c>
      <c r="AV174" s="78" t="b">
        <v>0</v>
      </c>
      <c r="AW174" s="78" t="s">
        <v>2301</v>
      </c>
      <c r="AX174" s="83" t="s">
        <v>2473</v>
      </c>
      <c r="AY174" s="78" t="s">
        <v>66</v>
      </c>
      <c r="AZ174" s="78" t="str">
        <f>REPLACE(INDEX(GroupVertices[Group],MATCH(Vertices[[#This Row],[Vertex]],GroupVertices[Vertex],0)),1,1,"")</f>
        <v>1</v>
      </c>
      <c r="BA174" s="48" t="s">
        <v>3088</v>
      </c>
      <c r="BB174" s="48" t="s">
        <v>3088</v>
      </c>
      <c r="BC174" s="48" t="s">
        <v>3098</v>
      </c>
      <c r="BD174" s="48" t="s">
        <v>3098</v>
      </c>
      <c r="BE174" s="48"/>
      <c r="BF174" s="48"/>
      <c r="BG174" s="121" t="s">
        <v>3171</v>
      </c>
      <c r="BH174" s="121" t="s">
        <v>3171</v>
      </c>
      <c r="BI174" s="121" t="s">
        <v>3263</v>
      </c>
      <c r="BJ174" s="121" t="s">
        <v>3263</v>
      </c>
      <c r="BK174" s="121">
        <v>10</v>
      </c>
      <c r="BL174" s="124">
        <v>4.464285714285714</v>
      </c>
      <c r="BM174" s="121">
        <v>0</v>
      </c>
      <c r="BN174" s="124">
        <v>0</v>
      </c>
      <c r="BO174" s="121">
        <v>0</v>
      </c>
      <c r="BP174" s="124">
        <v>0</v>
      </c>
      <c r="BQ174" s="121">
        <v>214</v>
      </c>
      <c r="BR174" s="124">
        <v>95.53571428571429</v>
      </c>
      <c r="BS174" s="121">
        <v>224</v>
      </c>
      <c r="BT174" s="2"/>
      <c r="BU174" s="3"/>
      <c r="BV174" s="3"/>
      <c r="BW174" s="3"/>
      <c r="BX174" s="3"/>
    </row>
    <row r="175" spans="1:76" ht="15">
      <c r="A175" s="64" t="s">
        <v>291</v>
      </c>
      <c r="B175" s="65"/>
      <c r="C175" s="65" t="s">
        <v>64</v>
      </c>
      <c r="D175" s="66">
        <v>301.37106669142065</v>
      </c>
      <c r="E175" s="68"/>
      <c r="F175" s="101" t="s">
        <v>815</v>
      </c>
      <c r="G175" s="65"/>
      <c r="H175" s="69" t="s">
        <v>291</v>
      </c>
      <c r="I175" s="70"/>
      <c r="J175" s="70"/>
      <c r="K175" s="69" t="s">
        <v>2679</v>
      </c>
      <c r="L175" s="73">
        <v>1</v>
      </c>
      <c r="M175" s="74">
        <v>1331.8017578125</v>
      </c>
      <c r="N175" s="74">
        <v>1914.931640625</v>
      </c>
      <c r="O175" s="75"/>
      <c r="P175" s="76"/>
      <c r="Q175" s="76"/>
      <c r="R175" s="87"/>
      <c r="S175" s="48">
        <v>1</v>
      </c>
      <c r="T175" s="48">
        <v>1</v>
      </c>
      <c r="U175" s="49">
        <v>0</v>
      </c>
      <c r="V175" s="49">
        <v>0.002058</v>
      </c>
      <c r="W175" s="49">
        <v>0.005001</v>
      </c>
      <c r="X175" s="49">
        <v>0.61991</v>
      </c>
      <c r="Y175" s="49">
        <v>0.5</v>
      </c>
      <c r="Z175" s="49">
        <v>0</v>
      </c>
      <c r="AA175" s="71">
        <v>175</v>
      </c>
      <c r="AB175" s="71"/>
      <c r="AC175" s="72"/>
      <c r="AD175" s="78" t="s">
        <v>1531</v>
      </c>
      <c r="AE175" s="78">
        <v>1020</v>
      </c>
      <c r="AF175" s="78">
        <v>201560</v>
      </c>
      <c r="AG175" s="78">
        <v>70435</v>
      </c>
      <c r="AH175" s="78">
        <v>1408</v>
      </c>
      <c r="AI175" s="78"/>
      <c r="AJ175" s="78" t="s">
        <v>1710</v>
      </c>
      <c r="AK175" s="78" t="s">
        <v>1828</v>
      </c>
      <c r="AL175" s="83" t="s">
        <v>1965</v>
      </c>
      <c r="AM175" s="78"/>
      <c r="AN175" s="80">
        <v>39469.76966435185</v>
      </c>
      <c r="AO175" s="83" t="s">
        <v>2126</v>
      </c>
      <c r="AP175" s="78" t="b">
        <v>0</v>
      </c>
      <c r="AQ175" s="78" t="b">
        <v>0</v>
      </c>
      <c r="AR175" s="78" t="b">
        <v>0</v>
      </c>
      <c r="AS175" s="78" t="s">
        <v>1302</v>
      </c>
      <c r="AT175" s="78">
        <v>7196</v>
      </c>
      <c r="AU175" s="83" t="s">
        <v>2159</v>
      </c>
      <c r="AV175" s="78" t="b">
        <v>1</v>
      </c>
      <c r="AW175" s="78" t="s">
        <v>2301</v>
      </c>
      <c r="AX175" s="83" t="s">
        <v>2474</v>
      </c>
      <c r="AY175" s="78" t="s">
        <v>66</v>
      </c>
      <c r="AZ175" s="78" t="str">
        <f>REPLACE(INDEX(GroupVertices[Group],MATCH(Vertices[[#This Row],[Vertex]],GroupVertices[Vertex],0)),1,1,"")</f>
        <v>1</v>
      </c>
      <c r="BA175" s="48" t="s">
        <v>630</v>
      </c>
      <c r="BB175" s="48" t="s">
        <v>630</v>
      </c>
      <c r="BC175" s="48" t="s">
        <v>689</v>
      </c>
      <c r="BD175" s="48" t="s">
        <v>689</v>
      </c>
      <c r="BE175" s="48"/>
      <c r="BF175" s="48"/>
      <c r="BG175" s="121" t="s">
        <v>3172</v>
      </c>
      <c r="BH175" s="121" t="s">
        <v>3172</v>
      </c>
      <c r="BI175" s="121" t="s">
        <v>3264</v>
      </c>
      <c r="BJ175" s="121" t="s">
        <v>3264</v>
      </c>
      <c r="BK175" s="121">
        <v>2</v>
      </c>
      <c r="BL175" s="124">
        <v>14.285714285714286</v>
      </c>
      <c r="BM175" s="121">
        <v>0</v>
      </c>
      <c r="BN175" s="124">
        <v>0</v>
      </c>
      <c r="BO175" s="121">
        <v>0</v>
      </c>
      <c r="BP175" s="124">
        <v>0</v>
      </c>
      <c r="BQ175" s="121">
        <v>12</v>
      </c>
      <c r="BR175" s="124">
        <v>85.71428571428571</v>
      </c>
      <c r="BS175" s="121">
        <v>14</v>
      </c>
      <c r="BT175" s="2"/>
      <c r="BU175" s="3"/>
      <c r="BV175" s="3"/>
      <c r="BW175" s="3"/>
      <c r="BX175" s="3"/>
    </row>
    <row r="176" spans="1:76" ht="15">
      <c r="A176" s="64" t="s">
        <v>396</v>
      </c>
      <c r="B176" s="65"/>
      <c r="C176" s="65" t="s">
        <v>64</v>
      </c>
      <c r="D176" s="66">
        <v>164.81425005672793</v>
      </c>
      <c r="E176" s="68"/>
      <c r="F176" s="101" t="s">
        <v>2277</v>
      </c>
      <c r="G176" s="65"/>
      <c r="H176" s="69" t="s">
        <v>396</v>
      </c>
      <c r="I176" s="70"/>
      <c r="J176" s="70"/>
      <c r="K176" s="69" t="s">
        <v>2680</v>
      </c>
      <c r="L176" s="73">
        <v>1</v>
      </c>
      <c r="M176" s="74">
        <v>1673.16064453125</v>
      </c>
      <c r="N176" s="74">
        <v>4610.16455078125</v>
      </c>
      <c r="O176" s="75"/>
      <c r="P176" s="76"/>
      <c r="Q176" s="76"/>
      <c r="R176" s="87"/>
      <c r="S176" s="48">
        <v>2</v>
      </c>
      <c r="T176" s="48">
        <v>0</v>
      </c>
      <c r="U176" s="49">
        <v>0</v>
      </c>
      <c r="V176" s="49">
        <v>0.002058</v>
      </c>
      <c r="W176" s="49">
        <v>0.005001</v>
      </c>
      <c r="X176" s="49">
        <v>0.61991</v>
      </c>
      <c r="Y176" s="49">
        <v>0.5</v>
      </c>
      <c r="Z176" s="49">
        <v>0</v>
      </c>
      <c r="AA176" s="71">
        <v>176</v>
      </c>
      <c r="AB176" s="71"/>
      <c r="AC176" s="72"/>
      <c r="AD176" s="78" t="s">
        <v>1532</v>
      </c>
      <c r="AE176" s="78">
        <v>2409</v>
      </c>
      <c r="AF176" s="78">
        <v>4070</v>
      </c>
      <c r="AG176" s="78">
        <v>7767</v>
      </c>
      <c r="AH176" s="78">
        <v>3964</v>
      </c>
      <c r="AI176" s="78"/>
      <c r="AJ176" s="78" t="s">
        <v>1711</v>
      </c>
      <c r="AK176" s="78"/>
      <c r="AL176" s="83" t="s">
        <v>1966</v>
      </c>
      <c r="AM176" s="78"/>
      <c r="AN176" s="80">
        <v>40559.0946875</v>
      </c>
      <c r="AO176" s="83" t="s">
        <v>2127</v>
      </c>
      <c r="AP176" s="78" t="b">
        <v>0</v>
      </c>
      <c r="AQ176" s="78" t="b">
        <v>0</v>
      </c>
      <c r="AR176" s="78" t="b">
        <v>0</v>
      </c>
      <c r="AS176" s="78" t="s">
        <v>1302</v>
      </c>
      <c r="AT176" s="78">
        <v>213</v>
      </c>
      <c r="AU176" s="83" t="s">
        <v>2186</v>
      </c>
      <c r="AV176" s="78" t="b">
        <v>0</v>
      </c>
      <c r="AW176" s="78" t="s">
        <v>2301</v>
      </c>
      <c r="AX176" s="83" t="s">
        <v>2475</v>
      </c>
      <c r="AY176" s="78" t="s">
        <v>65</v>
      </c>
      <c r="AZ176" s="78" t="str">
        <f>REPLACE(INDEX(GroupVertices[Group],MATCH(Vertices[[#This Row],[Vertex]],GroupVertices[Vertex],0)),1,1,"")</f>
        <v>1</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397</v>
      </c>
      <c r="B177" s="65"/>
      <c r="C177" s="65" t="s">
        <v>64</v>
      </c>
      <c r="D177" s="66">
        <v>166.8969333910927</v>
      </c>
      <c r="E177" s="68"/>
      <c r="F177" s="101" t="s">
        <v>2278</v>
      </c>
      <c r="G177" s="65"/>
      <c r="H177" s="69" t="s">
        <v>397</v>
      </c>
      <c r="I177" s="70"/>
      <c r="J177" s="70"/>
      <c r="K177" s="69" t="s">
        <v>2681</v>
      </c>
      <c r="L177" s="73">
        <v>1</v>
      </c>
      <c r="M177" s="74">
        <v>678.3976440429688</v>
      </c>
      <c r="N177" s="74">
        <v>884.1881713867188</v>
      </c>
      <c r="O177" s="75"/>
      <c r="P177" s="76"/>
      <c r="Q177" s="76"/>
      <c r="R177" s="87"/>
      <c r="S177" s="48">
        <v>1</v>
      </c>
      <c r="T177" s="48">
        <v>0</v>
      </c>
      <c r="U177" s="49">
        <v>0</v>
      </c>
      <c r="V177" s="49">
        <v>0.002053</v>
      </c>
      <c r="W177" s="49">
        <v>0.004626</v>
      </c>
      <c r="X177" s="49">
        <v>0.356448</v>
      </c>
      <c r="Y177" s="49">
        <v>0</v>
      </c>
      <c r="Z177" s="49">
        <v>0</v>
      </c>
      <c r="AA177" s="71">
        <v>177</v>
      </c>
      <c r="AB177" s="71"/>
      <c r="AC177" s="72"/>
      <c r="AD177" s="78" t="s">
        <v>1533</v>
      </c>
      <c r="AE177" s="78">
        <v>596</v>
      </c>
      <c r="AF177" s="78">
        <v>7082</v>
      </c>
      <c r="AG177" s="78">
        <v>21645</v>
      </c>
      <c r="AH177" s="78">
        <v>2331</v>
      </c>
      <c r="AI177" s="78"/>
      <c r="AJ177" s="78" t="s">
        <v>1712</v>
      </c>
      <c r="AK177" s="78" t="s">
        <v>1764</v>
      </c>
      <c r="AL177" s="83" t="s">
        <v>1967</v>
      </c>
      <c r="AM177" s="78"/>
      <c r="AN177" s="80">
        <v>40190.64480324074</v>
      </c>
      <c r="AO177" s="78"/>
      <c r="AP177" s="78" t="b">
        <v>0</v>
      </c>
      <c r="AQ177" s="78" t="b">
        <v>0</v>
      </c>
      <c r="AR177" s="78" t="b">
        <v>1</v>
      </c>
      <c r="AS177" s="78" t="s">
        <v>1302</v>
      </c>
      <c r="AT177" s="78">
        <v>320</v>
      </c>
      <c r="AU177" s="83" t="s">
        <v>2159</v>
      </c>
      <c r="AV177" s="78" t="b">
        <v>0</v>
      </c>
      <c r="AW177" s="78" t="s">
        <v>2301</v>
      </c>
      <c r="AX177" s="83" t="s">
        <v>2476</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398</v>
      </c>
      <c r="B178" s="65"/>
      <c r="C178" s="65" t="s">
        <v>64</v>
      </c>
      <c r="D178" s="66">
        <v>166.9633137364111</v>
      </c>
      <c r="E178" s="68"/>
      <c r="F178" s="101" t="s">
        <v>2279</v>
      </c>
      <c r="G178" s="65"/>
      <c r="H178" s="69" t="s">
        <v>398</v>
      </c>
      <c r="I178" s="70"/>
      <c r="J178" s="70"/>
      <c r="K178" s="69" t="s">
        <v>2682</v>
      </c>
      <c r="L178" s="73">
        <v>1</v>
      </c>
      <c r="M178" s="74">
        <v>1586.0733642578125</v>
      </c>
      <c r="N178" s="74">
        <v>717.2213134765625</v>
      </c>
      <c r="O178" s="75"/>
      <c r="P178" s="76"/>
      <c r="Q178" s="76"/>
      <c r="R178" s="87"/>
      <c r="S178" s="48">
        <v>1</v>
      </c>
      <c r="T178" s="48">
        <v>0</v>
      </c>
      <c r="U178" s="49">
        <v>0</v>
      </c>
      <c r="V178" s="49">
        <v>0.002053</v>
      </c>
      <c r="W178" s="49">
        <v>0.004626</v>
      </c>
      <c r="X178" s="49">
        <v>0.356448</v>
      </c>
      <c r="Y178" s="49">
        <v>0</v>
      </c>
      <c r="Z178" s="49">
        <v>0</v>
      </c>
      <c r="AA178" s="71">
        <v>178</v>
      </c>
      <c r="AB178" s="71"/>
      <c r="AC178" s="72"/>
      <c r="AD178" s="78" t="s">
        <v>1534</v>
      </c>
      <c r="AE178" s="78">
        <v>1106</v>
      </c>
      <c r="AF178" s="78">
        <v>7178</v>
      </c>
      <c r="AG178" s="78">
        <v>4186</v>
      </c>
      <c r="AH178" s="78">
        <v>949</v>
      </c>
      <c r="AI178" s="78"/>
      <c r="AJ178" s="78" t="s">
        <v>1713</v>
      </c>
      <c r="AK178" s="78" t="s">
        <v>1764</v>
      </c>
      <c r="AL178" s="83" t="s">
        <v>1968</v>
      </c>
      <c r="AM178" s="78"/>
      <c r="AN178" s="80">
        <v>40115.51119212963</v>
      </c>
      <c r="AO178" s="83" t="s">
        <v>2128</v>
      </c>
      <c r="AP178" s="78" t="b">
        <v>0</v>
      </c>
      <c r="AQ178" s="78" t="b">
        <v>0</v>
      </c>
      <c r="AR178" s="78" t="b">
        <v>1</v>
      </c>
      <c r="AS178" s="78" t="s">
        <v>1302</v>
      </c>
      <c r="AT178" s="78">
        <v>174</v>
      </c>
      <c r="AU178" s="83" t="s">
        <v>2159</v>
      </c>
      <c r="AV178" s="78" t="b">
        <v>0</v>
      </c>
      <c r="AW178" s="78" t="s">
        <v>2301</v>
      </c>
      <c r="AX178" s="83" t="s">
        <v>2477</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399</v>
      </c>
      <c r="B179" s="65"/>
      <c r="C179" s="65" t="s">
        <v>64</v>
      </c>
      <c r="D179" s="66">
        <v>168.23352930255584</v>
      </c>
      <c r="E179" s="68"/>
      <c r="F179" s="101" t="s">
        <v>2280</v>
      </c>
      <c r="G179" s="65"/>
      <c r="H179" s="69" t="s">
        <v>399</v>
      </c>
      <c r="I179" s="70"/>
      <c r="J179" s="70"/>
      <c r="K179" s="69" t="s">
        <v>2683</v>
      </c>
      <c r="L179" s="73">
        <v>1</v>
      </c>
      <c r="M179" s="74">
        <v>1029.190673828125</v>
      </c>
      <c r="N179" s="74">
        <v>2396.690673828125</v>
      </c>
      <c r="O179" s="75"/>
      <c r="P179" s="76"/>
      <c r="Q179" s="76"/>
      <c r="R179" s="87"/>
      <c r="S179" s="48">
        <v>1</v>
      </c>
      <c r="T179" s="48">
        <v>0</v>
      </c>
      <c r="U179" s="49">
        <v>0</v>
      </c>
      <c r="V179" s="49">
        <v>0.002053</v>
      </c>
      <c r="W179" s="49">
        <v>0.004626</v>
      </c>
      <c r="X179" s="49">
        <v>0.356448</v>
      </c>
      <c r="Y179" s="49">
        <v>0</v>
      </c>
      <c r="Z179" s="49">
        <v>0</v>
      </c>
      <c r="AA179" s="71">
        <v>179</v>
      </c>
      <c r="AB179" s="71"/>
      <c r="AC179" s="72"/>
      <c r="AD179" s="78" t="s">
        <v>1535</v>
      </c>
      <c r="AE179" s="78">
        <v>865</v>
      </c>
      <c r="AF179" s="78">
        <v>9015</v>
      </c>
      <c r="AG179" s="78">
        <v>5470</v>
      </c>
      <c r="AH179" s="78">
        <v>3254</v>
      </c>
      <c r="AI179" s="78"/>
      <c r="AJ179" s="78" t="s">
        <v>1714</v>
      </c>
      <c r="AK179" s="78" t="s">
        <v>1829</v>
      </c>
      <c r="AL179" s="83" t="s">
        <v>1969</v>
      </c>
      <c r="AM179" s="78"/>
      <c r="AN179" s="80">
        <v>42082.45271990741</v>
      </c>
      <c r="AO179" s="83" t="s">
        <v>2129</v>
      </c>
      <c r="AP179" s="78" t="b">
        <v>0</v>
      </c>
      <c r="AQ179" s="78" t="b">
        <v>0</v>
      </c>
      <c r="AR179" s="78" t="b">
        <v>1</v>
      </c>
      <c r="AS179" s="78" t="s">
        <v>2158</v>
      </c>
      <c r="AT179" s="78">
        <v>142</v>
      </c>
      <c r="AU179" s="83" t="s">
        <v>2159</v>
      </c>
      <c r="AV179" s="78" t="b">
        <v>1</v>
      </c>
      <c r="AW179" s="78" t="s">
        <v>2301</v>
      </c>
      <c r="AX179" s="83" t="s">
        <v>2478</v>
      </c>
      <c r="AY179" s="78" t="s">
        <v>65</v>
      </c>
      <c r="AZ179" s="78" t="str">
        <f>REPLACE(INDEX(GroupVertices[Group],MATCH(Vertices[[#This Row],[Vertex]],GroupVertices[Vertex],0)),1,1,"")</f>
        <v>1</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400</v>
      </c>
      <c r="B180" s="65"/>
      <c r="C180" s="65" t="s">
        <v>64</v>
      </c>
      <c r="D180" s="66">
        <v>162.0643059595272</v>
      </c>
      <c r="E180" s="68"/>
      <c r="F180" s="101" t="s">
        <v>2281</v>
      </c>
      <c r="G180" s="65"/>
      <c r="H180" s="69" t="s">
        <v>400</v>
      </c>
      <c r="I180" s="70"/>
      <c r="J180" s="70"/>
      <c r="K180" s="69" t="s">
        <v>2684</v>
      </c>
      <c r="L180" s="73">
        <v>1</v>
      </c>
      <c r="M180" s="74">
        <v>1148.9991455078125</v>
      </c>
      <c r="N180" s="74">
        <v>5086.43701171875</v>
      </c>
      <c r="O180" s="75"/>
      <c r="P180" s="76"/>
      <c r="Q180" s="76"/>
      <c r="R180" s="87"/>
      <c r="S180" s="48">
        <v>1</v>
      </c>
      <c r="T180" s="48">
        <v>0</v>
      </c>
      <c r="U180" s="49">
        <v>0</v>
      </c>
      <c r="V180" s="49">
        <v>0.002053</v>
      </c>
      <c r="W180" s="49">
        <v>0.004626</v>
      </c>
      <c r="X180" s="49">
        <v>0.356448</v>
      </c>
      <c r="Y180" s="49">
        <v>0</v>
      </c>
      <c r="Z180" s="49">
        <v>0</v>
      </c>
      <c r="AA180" s="71">
        <v>180</v>
      </c>
      <c r="AB180" s="71"/>
      <c r="AC180" s="72"/>
      <c r="AD180" s="78" t="s">
        <v>1536</v>
      </c>
      <c r="AE180" s="78">
        <v>55</v>
      </c>
      <c r="AF180" s="78">
        <v>93</v>
      </c>
      <c r="AG180" s="78">
        <v>1397</v>
      </c>
      <c r="AH180" s="78">
        <v>1255</v>
      </c>
      <c r="AI180" s="78"/>
      <c r="AJ180" s="78" t="s">
        <v>1715</v>
      </c>
      <c r="AK180" s="78" t="s">
        <v>1830</v>
      </c>
      <c r="AL180" s="83" t="s">
        <v>1970</v>
      </c>
      <c r="AM180" s="78"/>
      <c r="AN180" s="80">
        <v>39144.159050925926</v>
      </c>
      <c r="AO180" s="83" t="s">
        <v>2130</v>
      </c>
      <c r="AP180" s="78" t="b">
        <v>0</v>
      </c>
      <c r="AQ180" s="78" t="b">
        <v>0</v>
      </c>
      <c r="AR180" s="78" t="b">
        <v>0</v>
      </c>
      <c r="AS180" s="78" t="s">
        <v>1302</v>
      </c>
      <c r="AT180" s="78">
        <v>16</v>
      </c>
      <c r="AU180" s="83" t="s">
        <v>2159</v>
      </c>
      <c r="AV180" s="78" t="b">
        <v>0</v>
      </c>
      <c r="AW180" s="78" t="s">
        <v>2301</v>
      </c>
      <c r="AX180" s="83" t="s">
        <v>2479</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293</v>
      </c>
      <c r="B181" s="65"/>
      <c r="C181" s="65" t="s">
        <v>64</v>
      </c>
      <c r="D181" s="66">
        <v>216.31640901870992</v>
      </c>
      <c r="E181" s="68"/>
      <c r="F181" s="101" t="s">
        <v>817</v>
      </c>
      <c r="G181" s="65"/>
      <c r="H181" s="69" t="s">
        <v>293</v>
      </c>
      <c r="I181" s="70"/>
      <c r="J181" s="70"/>
      <c r="K181" s="69" t="s">
        <v>2685</v>
      </c>
      <c r="L181" s="73">
        <v>1</v>
      </c>
      <c r="M181" s="74">
        <v>7140.28662109375</v>
      </c>
      <c r="N181" s="74">
        <v>1119.641845703125</v>
      </c>
      <c r="O181" s="75"/>
      <c r="P181" s="76"/>
      <c r="Q181" s="76"/>
      <c r="R181" s="87"/>
      <c r="S181" s="48">
        <v>1</v>
      </c>
      <c r="T181" s="48">
        <v>1</v>
      </c>
      <c r="U181" s="49">
        <v>0</v>
      </c>
      <c r="V181" s="49">
        <v>0.002123</v>
      </c>
      <c r="W181" s="49">
        <v>0.00572</v>
      </c>
      <c r="X181" s="49">
        <v>0.499269</v>
      </c>
      <c r="Y181" s="49">
        <v>1</v>
      </c>
      <c r="Z181" s="49">
        <v>0</v>
      </c>
      <c r="AA181" s="71">
        <v>181</v>
      </c>
      <c r="AB181" s="71"/>
      <c r="AC181" s="72"/>
      <c r="AD181" s="78" t="s">
        <v>1537</v>
      </c>
      <c r="AE181" s="78">
        <v>36826</v>
      </c>
      <c r="AF181" s="78">
        <v>78553</v>
      </c>
      <c r="AG181" s="78">
        <v>85028</v>
      </c>
      <c r="AH181" s="78">
        <v>8557</v>
      </c>
      <c r="AI181" s="78"/>
      <c r="AJ181" s="78" t="s">
        <v>1716</v>
      </c>
      <c r="AK181" s="78" t="s">
        <v>1831</v>
      </c>
      <c r="AL181" s="83" t="s">
        <v>1971</v>
      </c>
      <c r="AM181" s="78"/>
      <c r="AN181" s="80">
        <v>39428.91663194444</v>
      </c>
      <c r="AO181" s="83" t="s">
        <v>2131</v>
      </c>
      <c r="AP181" s="78" t="b">
        <v>0</v>
      </c>
      <c r="AQ181" s="78" t="b">
        <v>0</v>
      </c>
      <c r="AR181" s="78" t="b">
        <v>1</v>
      </c>
      <c r="AS181" s="78" t="s">
        <v>1302</v>
      </c>
      <c r="AT181" s="78">
        <v>3924</v>
      </c>
      <c r="AU181" s="83" t="s">
        <v>2160</v>
      </c>
      <c r="AV181" s="78" t="b">
        <v>0</v>
      </c>
      <c r="AW181" s="78" t="s">
        <v>2301</v>
      </c>
      <c r="AX181" s="83" t="s">
        <v>2480</v>
      </c>
      <c r="AY181" s="78" t="s">
        <v>66</v>
      </c>
      <c r="AZ181" s="78" t="str">
        <f>REPLACE(INDEX(GroupVertices[Group],MATCH(Vertices[[#This Row],[Vertex]],GroupVertices[Vertex],0)),1,1,"")</f>
        <v>5</v>
      </c>
      <c r="BA181" s="48" t="s">
        <v>633</v>
      </c>
      <c r="BB181" s="48" t="s">
        <v>633</v>
      </c>
      <c r="BC181" s="48" t="s">
        <v>690</v>
      </c>
      <c r="BD181" s="48" t="s">
        <v>690</v>
      </c>
      <c r="BE181" s="48"/>
      <c r="BF181" s="48"/>
      <c r="BG181" s="121" t="s">
        <v>3173</v>
      </c>
      <c r="BH181" s="121" t="s">
        <v>3173</v>
      </c>
      <c r="BI181" s="121" t="s">
        <v>3265</v>
      </c>
      <c r="BJ181" s="121" t="s">
        <v>3265</v>
      </c>
      <c r="BK181" s="121">
        <v>0</v>
      </c>
      <c r="BL181" s="124">
        <v>0</v>
      </c>
      <c r="BM181" s="121">
        <v>0</v>
      </c>
      <c r="BN181" s="124">
        <v>0</v>
      </c>
      <c r="BO181" s="121">
        <v>0</v>
      </c>
      <c r="BP181" s="124">
        <v>0</v>
      </c>
      <c r="BQ181" s="121">
        <v>13</v>
      </c>
      <c r="BR181" s="124">
        <v>100</v>
      </c>
      <c r="BS181" s="121">
        <v>13</v>
      </c>
      <c r="BT181" s="2"/>
      <c r="BU181" s="3"/>
      <c r="BV181" s="3"/>
      <c r="BW181" s="3"/>
      <c r="BX181" s="3"/>
    </row>
    <row r="182" spans="1:76" ht="15">
      <c r="A182" s="64" t="s">
        <v>401</v>
      </c>
      <c r="B182" s="65"/>
      <c r="C182" s="65" t="s">
        <v>64</v>
      </c>
      <c r="D182" s="66">
        <v>251.00013944757308</v>
      </c>
      <c r="E182" s="68"/>
      <c r="F182" s="101" t="s">
        <v>2282</v>
      </c>
      <c r="G182" s="65"/>
      <c r="H182" s="69" t="s">
        <v>401</v>
      </c>
      <c r="I182" s="70"/>
      <c r="J182" s="70"/>
      <c r="K182" s="69" t="s">
        <v>2686</v>
      </c>
      <c r="L182" s="73">
        <v>1</v>
      </c>
      <c r="M182" s="74">
        <v>886.3174438476562</v>
      </c>
      <c r="N182" s="74">
        <v>996.333740234375</v>
      </c>
      <c r="O182" s="75"/>
      <c r="P182" s="76"/>
      <c r="Q182" s="76"/>
      <c r="R182" s="87"/>
      <c r="S182" s="48">
        <v>1</v>
      </c>
      <c r="T182" s="48">
        <v>0</v>
      </c>
      <c r="U182" s="49">
        <v>0</v>
      </c>
      <c r="V182" s="49">
        <v>0.002053</v>
      </c>
      <c r="W182" s="49">
        <v>0.004626</v>
      </c>
      <c r="X182" s="49">
        <v>0.356448</v>
      </c>
      <c r="Y182" s="49">
        <v>0</v>
      </c>
      <c r="Z182" s="49">
        <v>0</v>
      </c>
      <c r="AA182" s="71">
        <v>182</v>
      </c>
      <c r="AB182" s="71"/>
      <c r="AC182" s="72"/>
      <c r="AD182" s="78" t="s">
        <v>1538</v>
      </c>
      <c r="AE182" s="78">
        <v>761</v>
      </c>
      <c r="AF182" s="78">
        <v>128713</v>
      </c>
      <c r="AG182" s="78">
        <v>18281</v>
      </c>
      <c r="AH182" s="78">
        <v>18330</v>
      </c>
      <c r="AI182" s="78"/>
      <c r="AJ182" s="78" t="s">
        <v>1717</v>
      </c>
      <c r="AK182" s="78" t="s">
        <v>1799</v>
      </c>
      <c r="AL182" s="83" t="s">
        <v>1972</v>
      </c>
      <c r="AM182" s="78"/>
      <c r="AN182" s="80">
        <v>40093.545277777775</v>
      </c>
      <c r="AO182" s="83" t="s">
        <v>2132</v>
      </c>
      <c r="AP182" s="78" t="b">
        <v>0</v>
      </c>
      <c r="AQ182" s="78" t="b">
        <v>0</v>
      </c>
      <c r="AR182" s="78" t="b">
        <v>1</v>
      </c>
      <c r="AS182" s="78" t="s">
        <v>1302</v>
      </c>
      <c r="AT182" s="78">
        <v>763</v>
      </c>
      <c r="AU182" s="83" t="s">
        <v>2159</v>
      </c>
      <c r="AV182" s="78" t="b">
        <v>1</v>
      </c>
      <c r="AW182" s="78" t="s">
        <v>2301</v>
      </c>
      <c r="AX182" s="83" t="s">
        <v>2481</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402</v>
      </c>
      <c r="B183" s="65"/>
      <c r="C183" s="65" t="s">
        <v>64</v>
      </c>
      <c r="D183" s="66">
        <v>162.5483293108072</v>
      </c>
      <c r="E183" s="68"/>
      <c r="F183" s="101" t="s">
        <v>2283</v>
      </c>
      <c r="G183" s="65"/>
      <c r="H183" s="69" t="s">
        <v>402</v>
      </c>
      <c r="I183" s="70"/>
      <c r="J183" s="70"/>
      <c r="K183" s="69" t="s">
        <v>2687</v>
      </c>
      <c r="L183" s="73">
        <v>1</v>
      </c>
      <c r="M183" s="74">
        <v>316.8994140625</v>
      </c>
      <c r="N183" s="74">
        <v>4001.60546875</v>
      </c>
      <c r="O183" s="75"/>
      <c r="P183" s="76"/>
      <c r="Q183" s="76"/>
      <c r="R183" s="87"/>
      <c r="S183" s="48">
        <v>1</v>
      </c>
      <c r="T183" s="48">
        <v>0</v>
      </c>
      <c r="U183" s="49">
        <v>0</v>
      </c>
      <c r="V183" s="49">
        <v>0.002053</v>
      </c>
      <c r="W183" s="49">
        <v>0.004626</v>
      </c>
      <c r="X183" s="49">
        <v>0.356448</v>
      </c>
      <c r="Y183" s="49">
        <v>0</v>
      </c>
      <c r="Z183" s="49">
        <v>0</v>
      </c>
      <c r="AA183" s="71">
        <v>183</v>
      </c>
      <c r="AB183" s="71"/>
      <c r="AC183" s="72"/>
      <c r="AD183" s="78" t="s">
        <v>1539</v>
      </c>
      <c r="AE183" s="78">
        <v>854</v>
      </c>
      <c r="AF183" s="78">
        <v>793</v>
      </c>
      <c r="AG183" s="78">
        <v>1205</v>
      </c>
      <c r="AH183" s="78">
        <v>219</v>
      </c>
      <c r="AI183" s="78"/>
      <c r="AJ183" s="78" t="s">
        <v>1718</v>
      </c>
      <c r="AK183" s="78" t="s">
        <v>1832</v>
      </c>
      <c r="AL183" s="83" t="s">
        <v>1973</v>
      </c>
      <c r="AM183" s="78"/>
      <c r="AN183" s="80">
        <v>40715.559328703705</v>
      </c>
      <c r="AO183" s="83" t="s">
        <v>2133</v>
      </c>
      <c r="AP183" s="78" t="b">
        <v>0</v>
      </c>
      <c r="AQ183" s="78" t="b">
        <v>0</v>
      </c>
      <c r="AR183" s="78" t="b">
        <v>1</v>
      </c>
      <c r="AS183" s="78" t="s">
        <v>1302</v>
      </c>
      <c r="AT183" s="78">
        <v>33</v>
      </c>
      <c r="AU183" s="83" t="s">
        <v>2159</v>
      </c>
      <c r="AV183" s="78" t="b">
        <v>0</v>
      </c>
      <c r="AW183" s="78" t="s">
        <v>2301</v>
      </c>
      <c r="AX183" s="83" t="s">
        <v>2482</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295</v>
      </c>
      <c r="B184" s="65"/>
      <c r="C184" s="65" t="s">
        <v>64</v>
      </c>
      <c r="D184" s="66">
        <v>603.7286993832126</v>
      </c>
      <c r="E184" s="68"/>
      <c r="F184" s="101" t="s">
        <v>2284</v>
      </c>
      <c r="G184" s="65"/>
      <c r="H184" s="69" t="s">
        <v>295</v>
      </c>
      <c r="I184" s="70"/>
      <c r="J184" s="70"/>
      <c r="K184" s="69" t="s">
        <v>2688</v>
      </c>
      <c r="L184" s="73">
        <v>1.3860091370129077</v>
      </c>
      <c r="M184" s="74">
        <v>822.251953125</v>
      </c>
      <c r="N184" s="74">
        <v>5668.2021484375</v>
      </c>
      <c r="O184" s="75"/>
      <c r="P184" s="76"/>
      <c r="Q184" s="76"/>
      <c r="R184" s="87"/>
      <c r="S184" s="48">
        <v>2</v>
      </c>
      <c r="T184" s="48">
        <v>4</v>
      </c>
      <c r="U184" s="49">
        <v>1.2</v>
      </c>
      <c r="V184" s="49">
        <v>0.00207</v>
      </c>
      <c r="W184" s="49">
        <v>0.008605</v>
      </c>
      <c r="X184" s="49">
        <v>1.043777</v>
      </c>
      <c r="Y184" s="49">
        <v>0.4</v>
      </c>
      <c r="Z184" s="49">
        <v>0.2</v>
      </c>
      <c r="AA184" s="71">
        <v>184</v>
      </c>
      <c r="AB184" s="71"/>
      <c r="AC184" s="72"/>
      <c r="AD184" s="78" t="s">
        <v>1540</v>
      </c>
      <c r="AE184" s="78">
        <v>26219</v>
      </c>
      <c r="AF184" s="78">
        <v>638833</v>
      </c>
      <c r="AG184" s="78">
        <v>41426</v>
      </c>
      <c r="AH184" s="78">
        <v>15545</v>
      </c>
      <c r="AI184" s="78"/>
      <c r="AJ184" s="78" t="s">
        <v>1719</v>
      </c>
      <c r="AK184" s="78" t="s">
        <v>1833</v>
      </c>
      <c r="AL184" s="83" t="s">
        <v>1974</v>
      </c>
      <c r="AM184" s="78"/>
      <c r="AN184" s="80">
        <v>39779.0065625</v>
      </c>
      <c r="AO184" s="83" t="s">
        <v>2134</v>
      </c>
      <c r="AP184" s="78" t="b">
        <v>0</v>
      </c>
      <c r="AQ184" s="78" t="b">
        <v>0</v>
      </c>
      <c r="AR184" s="78" t="b">
        <v>1</v>
      </c>
      <c r="AS184" s="78" t="s">
        <v>1302</v>
      </c>
      <c r="AT184" s="78">
        <v>3992</v>
      </c>
      <c r="AU184" s="83" t="s">
        <v>2159</v>
      </c>
      <c r="AV184" s="78" t="b">
        <v>1</v>
      </c>
      <c r="AW184" s="78" t="s">
        <v>2301</v>
      </c>
      <c r="AX184" s="83" t="s">
        <v>2483</v>
      </c>
      <c r="AY184" s="78" t="s">
        <v>66</v>
      </c>
      <c r="AZ184" s="78" t="str">
        <f>REPLACE(INDEX(GroupVertices[Group],MATCH(Vertices[[#This Row],[Vertex]],GroupVertices[Vertex],0)),1,1,"")</f>
        <v>1</v>
      </c>
      <c r="BA184" s="48"/>
      <c r="BB184" s="48"/>
      <c r="BC184" s="48"/>
      <c r="BD184" s="48"/>
      <c r="BE184" s="48"/>
      <c r="BF184" s="48"/>
      <c r="BG184" s="121" t="s">
        <v>3174</v>
      </c>
      <c r="BH184" s="121" t="s">
        <v>3174</v>
      </c>
      <c r="BI184" s="121" t="s">
        <v>3266</v>
      </c>
      <c r="BJ184" s="121" t="s">
        <v>3266</v>
      </c>
      <c r="BK184" s="121">
        <v>0</v>
      </c>
      <c r="BL184" s="124">
        <v>0</v>
      </c>
      <c r="BM184" s="121">
        <v>0</v>
      </c>
      <c r="BN184" s="124">
        <v>0</v>
      </c>
      <c r="BO184" s="121">
        <v>0</v>
      </c>
      <c r="BP184" s="124">
        <v>0</v>
      </c>
      <c r="BQ184" s="121">
        <v>5</v>
      </c>
      <c r="BR184" s="124">
        <v>100</v>
      </c>
      <c r="BS184" s="121">
        <v>5</v>
      </c>
      <c r="BT184" s="2"/>
      <c r="BU184" s="3"/>
      <c r="BV184" s="3"/>
      <c r="BW184" s="3"/>
      <c r="BX184" s="3"/>
    </row>
    <row r="185" spans="1:76" ht="15">
      <c r="A185" s="64" t="s">
        <v>403</v>
      </c>
      <c r="B185" s="65"/>
      <c r="C185" s="65" t="s">
        <v>64</v>
      </c>
      <c r="D185" s="66">
        <v>832.5078680611424</v>
      </c>
      <c r="E185" s="68"/>
      <c r="F185" s="101" t="s">
        <v>2285</v>
      </c>
      <c r="G185" s="65"/>
      <c r="H185" s="69" t="s">
        <v>403</v>
      </c>
      <c r="I185" s="70"/>
      <c r="J185" s="70"/>
      <c r="K185" s="69" t="s">
        <v>2689</v>
      </c>
      <c r="L185" s="73">
        <v>1</v>
      </c>
      <c r="M185" s="74">
        <v>1546.90576171875</v>
      </c>
      <c r="N185" s="74">
        <v>5636.71826171875</v>
      </c>
      <c r="O185" s="75"/>
      <c r="P185" s="76"/>
      <c r="Q185" s="76"/>
      <c r="R185" s="87"/>
      <c r="S185" s="48">
        <v>2</v>
      </c>
      <c r="T185" s="48">
        <v>0</v>
      </c>
      <c r="U185" s="49">
        <v>0</v>
      </c>
      <c r="V185" s="49">
        <v>0.002058</v>
      </c>
      <c r="W185" s="49">
        <v>0.006263</v>
      </c>
      <c r="X185" s="49">
        <v>0.519046</v>
      </c>
      <c r="Y185" s="49">
        <v>1</v>
      </c>
      <c r="Z185" s="49">
        <v>0</v>
      </c>
      <c r="AA185" s="71">
        <v>185</v>
      </c>
      <c r="AB185" s="71"/>
      <c r="AC185" s="72"/>
      <c r="AD185" s="78" t="s">
        <v>1541</v>
      </c>
      <c r="AE185" s="78">
        <v>12007</v>
      </c>
      <c r="AF185" s="78">
        <v>969696</v>
      </c>
      <c r="AG185" s="78">
        <v>117195</v>
      </c>
      <c r="AH185" s="78">
        <v>2316</v>
      </c>
      <c r="AI185" s="78"/>
      <c r="AJ185" s="78" t="s">
        <v>1720</v>
      </c>
      <c r="AK185" s="78" t="s">
        <v>1758</v>
      </c>
      <c r="AL185" s="83" t="s">
        <v>1975</v>
      </c>
      <c r="AM185" s="78"/>
      <c r="AN185" s="80">
        <v>39468.17649305556</v>
      </c>
      <c r="AO185" s="83" t="s">
        <v>2135</v>
      </c>
      <c r="AP185" s="78" t="b">
        <v>0</v>
      </c>
      <c r="AQ185" s="78" t="b">
        <v>0</v>
      </c>
      <c r="AR185" s="78" t="b">
        <v>1</v>
      </c>
      <c r="AS185" s="78" t="s">
        <v>1302</v>
      </c>
      <c r="AT185" s="78">
        <v>27014</v>
      </c>
      <c r="AU185" s="83" t="s">
        <v>2159</v>
      </c>
      <c r="AV185" s="78" t="b">
        <v>1</v>
      </c>
      <c r="AW185" s="78" t="s">
        <v>2301</v>
      </c>
      <c r="AX185" s="83" t="s">
        <v>2484</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404</v>
      </c>
      <c r="B186" s="65"/>
      <c r="C186" s="65" t="s">
        <v>64</v>
      </c>
      <c r="D186" s="66">
        <v>163.01091734224477</v>
      </c>
      <c r="E186" s="68"/>
      <c r="F186" s="101" t="s">
        <v>2286</v>
      </c>
      <c r="G186" s="65"/>
      <c r="H186" s="69" t="s">
        <v>404</v>
      </c>
      <c r="I186" s="70"/>
      <c r="J186" s="70"/>
      <c r="K186" s="69" t="s">
        <v>2690</v>
      </c>
      <c r="L186" s="73">
        <v>1</v>
      </c>
      <c r="M186" s="74">
        <v>5102.724609375</v>
      </c>
      <c r="N186" s="74">
        <v>9185.37890625</v>
      </c>
      <c r="O186" s="75"/>
      <c r="P186" s="76"/>
      <c r="Q186" s="76"/>
      <c r="R186" s="87"/>
      <c r="S186" s="48">
        <v>2</v>
      </c>
      <c r="T186" s="48">
        <v>0</v>
      </c>
      <c r="U186" s="49">
        <v>0</v>
      </c>
      <c r="V186" s="49">
        <v>0.002075</v>
      </c>
      <c r="W186" s="49">
        <v>0.005633</v>
      </c>
      <c r="X186" s="49">
        <v>0.523007</v>
      </c>
      <c r="Y186" s="49">
        <v>0.5</v>
      </c>
      <c r="Z186" s="49">
        <v>0</v>
      </c>
      <c r="AA186" s="71">
        <v>186</v>
      </c>
      <c r="AB186" s="71"/>
      <c r="AC186" s="72"/>
      <c r="AD186" s="78" t="s">
        <v>1542</v>
      </c>
      <c r="AE186" s="78">
        <v>220</v>
      </c>
      <c r="AF186" s="78">
        <v>1462</v>
      </c>
      <c r="AG186" s="78">
        <v>1015</v>
      </c>
      <c r="AH186" s="78">
        <v>163</v>
      </c>
      <c r="AI186" s="78"/>
      <c r="AJ186" s="78" t="s">
        <v>1721</v>
      </c>
      <c r="AK186" s="78" t="s">
        <v>1758</v>
      </c>
      <c r="AL186" s="83" t="s">
        <v>1976</v>
      </c>
      <c r="AM186" s="78"/>
      <c r="AN186" s="80">
        <v>40812.01797453704</v>
      </c>
      <c r="AO186" s="83" t="s">
        <v>2136</v>
      </c>
      <c r="AP186" s="78" t="b">
        <v>1</v>
      </c>
      <c r="AQ186" s="78" t="b">
        <v>0</v>
      </c>
      <c r="AR186" s="78" t="b">
        <v>1</v>
      </c>
      <c r="AS186" s="78" t="s">
        <v>1302</v>
      </c>
      <c r="AT186" s="78">
        <v>69</v>
      </c>
      <c r="AU186" s="83" t="s">
        <v>2159</v>
      </c>
      <c r="AV186" s="78" t="b">
        <v>0</v>
      </c>
      <c r="AW186" s="78" t="s">
        <v>2301</v>
      </c>
      <c r="AX186" s="83" t="s">
        <v>2485</v>
      </c>
      <c r="AY186" s="78" t="s">
        <v>65</v>
      </c>
      <c r="AZ186" s="78" t="str">
        <f>REPLACE(INDEX(GroupVertices[Group],MATCH(Vertices[[#This Row],[Vertex]],GroupVertices[Vertex],0)),1,1,"")</f>
        <v>2</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405</v>
      </c>
      <c r="B187" s="65"/>
      <c r="C187" s="65" t="s">
        <v>64</v>
      </c>
      <c r="D187" s="66">
        <v>165.95308785609672</v>
      </c>
      <c r="E187" s="68"/>
      <c r="F187" s="101" t="s">
        <v>2287</v>
      </c>
      <c r="G187" s="65"/>
      <c r="H187" s="69" t="s">
        <v>405</v>
      </c>
      <c r="I187" s="70"/>
      <c r="J187" s="70"/>
      <c r="K187" s="69" t="s">
        <v>2691</v>
      </c>
      <c r="L187" s="73">
        <v>1</v>
      </c>
      <c r="M187" s="74">
        <v>5411.05712890625</v>
      </c>
      <c r="N187" s="74">
        <v>8789.447265625</v>
      </c>
      <c r="O187" s="75"/>
      <c r="P187" s="76"/>
      <c r="Q187" s="76"/>
      <c r="R187" s="87"/>
      <c r="S187" s="48">
        <v>2</v>
      </c>
      <c r="T187" s="48">
        <v>0</v>
      </c>
      <c r="U187" s="49">
        <v>0</v>
      </c>
      <c r="V187" s="49">
        <v>0.002075</v>
      </c>
      <c r="W187" s="49">
        <v>0.005633</v>
      </c>
      <c r="X187" s="49">
        <v>0.523007</v>
      </c>
      <c r="Y187" s="49">
        <v>0.5</v>
      </c>
      <c r="Z187" s="49">
        <v>0</v>
      </c>
      <c r="AA187" s="71">
        <v>187</v>
      </c>
      <c r="AB187" s="71"/>
      <c r="AC187" s="72"/>
      <c r="AD187" s="78" t="s">
        <v>1543</v>
      </c>
      <c r="AE187" s="78">
        <v>686</v>
      </c>
      <c r="AF187" s="78">
        <v>5717</v>
      </c>
      <c r="AG187" s="78">
        <v>5987</v>
      </c>
      <c r="AH187" s="78">
        <v>4172</v>
      </c>
      <c r="AI187" s="78"/>
      <c r="AJ187" s="78" t="s">
        <v>1722</v>
      </c>
      <c r="AK187" s="78" t="s">
        <v>1834</v>
      </c>
      <c r="AL187" s="83" t="s">
        <v>1977</v>
      </c>
      <c r="AM187" s="78"/>
      <c r="AN187" s="80">
        <v>39886.901354166665</v>
      </c>
      <c r="AO187" s="83" t="s">
        <v>2137</v>
      </c>
      <c r="AP187" s="78" t="b">
        <v>0</v>
      </c>
      <c r="AQ187" s="78" t="b">
        <v>0</v>
      </c>
      <c r="AR187" s="78" t="b">
        <v>1</v>
      </c>
      <c r="AS187" s="78" t="s">
        <v>1302</v>
      </c>
      <c r="AT187" s="78">
        <v>253</v>
      </c>
      <c r="AU187" s="83" t="s">
        <v>2159</v>
      </c>
      <c r="AV187" s="78" t="b">
        <v>0</v>
      </c>
      <c r="AW187" s="78" t="s">
        <v>2301</v>
      </c>
      <c r="AX187" s="83" t="s">
        <v>2486</v>
      </c>
      <c r="AY187" s="78" t="s">
        <v>65</v>
      </c>
      <c r="AZ187" s="78" t="str">
        <f>REPLACE(INDEX(GroupVertices[Group],MATCH(Vertices[[#This Row],[Vertex]],GroupVertices[Vertex],0)),1,1,"")</f>
        <v>2</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406</v>
      </c>
      <c r="B188" s="65"/>
      <c r="C188" s="65" t="s">
        <v>64</v>
      </c>
      <c r="D188" s="66">
        <v>162.0954217463952</v>
      </c>
      <c r="E188" s="68"/>
      <c r="F188" s="101" t="s">
        <v>2288</v>
      </c>
      <c r="G188" s="65"/>
      <c r="H188" s="69" t="s">
        <v>406</v>
      </c>
      <c r="I188" s="70"/>
      <c r="J188" s="70"/>
      <c r="K188" s="69" t="s">
        <v>2692</v>
      </c>
      <c r="L188" s="73">
        <v>1</v>
      </c>
      <c r="M188" s="74">
        <v>4813.79443359375</v>
      </c>
      <c r="N188" s="74">
        <v>9359.1767578125</v>
      </c>
      <c r="O188" s="75"/>
      <c r="P188" s="76"/>
      <c r="Q188" s="76"/>
      <c r="R188" s="87"/>
      <c r="S188" s="48">
        <v>2</v>
      </c>
      <c r="T188" s="48">
        <v>0</v>
      </c>
      <c r="U188" s="49">
        <v>0</v>
      </c>
      <c r="V188" s="49">
        <v>0.002075</v>
      </c>
      <c r="W188" s="49">
        <v>0.005633</v>
      </c>
      <c r="X188" s="49">
        <v>0.523007</v>
      </c>
      <c r="Y188" s="49">
        <v>0.5</v>
      </c>
      <c r="Z188" s="49">
        <v>0</v>
      </c>
      <c r="AA188" s="71">
        <v>188</v>
      </c>
      <c r="AB188" s="71"/>
      <c r="AC188" s="72"/>
      <c r="AD188" s="78" t="s">
        <v>1544</v>
      </c>
      <c r="AE188" s="78">
        <v>126</v>
      </c>
      <c r="AF188" s="78">
        <v>138</v>
      </c>
      <c r="AG188" s="78">
        <v>133</v>
      </c>
      <c r="AH188" s="78">
        <v>0</v>
      </c>
      <c r="AI188" s="78">
        <v>-14400</v>
      </c>
      <c r="AJ188" s="78" t="s">
        <v>1723</v>
      </c>
      <c r="AK188" s="78" t="s">
        <v>1835</v>
      </c>
      <c r="AL188" s="83" t="s">
        <v>1978</v>
      </c>
      <c r="AM188" s="78" t="s">
        <v>1996</v>
      </c>
      <c r="AN188" s="80">
        <v>41153.47981481482</v>
      </c>
      <c r="AO188" s="83" t="s">
        <v>2138</v>
      </c>
      <c r="AP188" s="78" t="b">
        <v>0</v>
      </c>
      <c r="AQ188" s="78" t="b">
        <v>0</v>
      </c>
      <c r="AR188" s="78" t="b">
        <v>0</v>
      </c>
      <c r="AS188" s="78" t="s">
        <v>1302</v>
      </c>
      <c r="AT188" s="78">
        <v>1</v>
      </c>
      <c r="AU188" s="83" t="s">
        <v>2187</v>
      </c>
      <c r="AV188" s="78" t="b">
        <v>0</v>
      </c>
      <c r="AW188" s="78" t="s">
        <v>2301</v>
      </c>
      <c r="AX188" s="83" t="s">
        <v>2487</v>
      </c>
      <c r="AY188" s="78" t="s">
        <v>65</v>
      </c>
      <c r="AZ188" s="78" t="str">
        <f>REPLACE(INDEX(GroupVertices[Group],MATCH(Vertices[[#This Row],[Vertex]],GroupVertices[Vertex],0)),1,1,"")</f>
        <v>2</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298</v>
      </c>
      <c r="B189" s="65"/>
      <c r="C189" s="65" t="s">
        <v>64</v>
      </c>
      <c r="D189" s="66">
        <v>166.1791959073375</v>
      </c>
      <c r="E189" s="68"/>
      <c r="F189" s="101" t="s">
        <v>821</v>
      </c>
      <c r="G189" s="65"/>
      <c r="H189" s="69" t="s">
        <v>298</v>
      </c>
      <c r="I189" s="70"/>
      <c r="J189" s="70"/>
      <c r="K189" s="69" t="s">
        <v>2693</v>
      </c>
      <c r="L189" s="73">
        <v>1</v>
      </c>
      <c r="M189" s="74">
        <v>635.2539672851562</v>
      </c>
      <c r="N189" s="74">
        <v>1413.27783203125</v>
      </c>
      <c r="O189" s="75"/>
      <c r="P189" s="76"/>
      <c r="Q189" s="76"/>
      <c r="R189" s="87"/>
      <c r="S189" s="48">
        <v>1</v>
      </c>
      <c r="T189" s="48">
        <v>2</v>
      </c>
      <c r="U189" s="49">
        <v>0</v>
      </c>
      <c r="V189" s="49">
        <v>0.002062</v>
      </c>
      <c r="W189" s="49">
        <v>0.005441</v>
      </c>
      <c r="X189" s="49">
        <v>0.822572</v>
      </c>
      <c r="Y189" s="49">
        <v>0.5</v>
      </c>
      <c r="Z189" s="49">
        <v>0</v>
      </c>
      <c r="AA189" s="71">
        <v>189</v>
      </c>
      <c r="AB189" s="71"/>
      <c r="AC189" s="72"/>
      <c r="AD189" s="78" t="s">
        <v>1545</v>
      </c>
      <c r="AE189" s="78">
        <v>933</v>
      </c>
      <c r="AF189" s="78">
        <v>6044</v>
      </c>
      <c r="AG189" s="78">
        <v>32865</v>
      </c>
      <c r="AH189" s="78">
        <v>10432</v>
      </c>
      <c r="AI189" s="78"/>
      <c r="AJ189" s="78" t="s">
        <v>1724</v>
      </c>
      <c r="AK189" s="78" t="s">
        <v>1836</v>
      </c>
      <c r="AL189" s="83" t="s">
        <v>1979</v>
      </c>
      <c r="AM189" s="78"/>
      <c r="AN189" s="80">
        <v>39718.672326388885</v>
      </c>
      <c r="AO189" s="83" t="s">
        <v>2139</v>
      </c>
      <c r="AP189" s="78" t="b">
        <v>0</v>
      </c>
      <c r="AQ189" s="78" t="b">
        <v>0</v>
      </c>
      <c r="AR189" s="78" t="b">
        <v>1</v>
      </c>
      <c r="AS189" s="78" t="s">
        <v>1302</v>
      </c>
      <c r="AT189" s="78">
        <v>569</v>
      </c>
      <c r="AU189" s="83" t="s">
        <v>2159</v>
      </c>
      <c r="AV189" s="78" t="b">
        <v>0</v>
      </c>
      <c r="AW189" s="78" t="s">
        <v>2301</v>
      </c>
      <c r="AX189" s="83" t="s">
        <v>2488</v>
      </c>
      <c r="AY189" s="78" t="s">
        <v>66</v>
      </c>
      <c r="AZ189" s="78" t="str">
        <f>REPLACE(INDEX(GroupVertices[Group],MATCH(Vertices[[#This Row],[Vertex]],GroupVertices[Vertex],0)),1,1,"")</f>
        <v>1</v>
      </c>
      <c r="BA189" s="48"/>
      <c r="BB189" s="48"/>
      <c r="BC189" s="48"/>
      <c r="BD189" s="48"/>
      <c r="BE189" s="48" t="s">
        <v>707</v>
      </c>
      <c r="BF189" s="48" t="s">
        <v>707</v>
      </c>
      <c r="BG189" s="121" t="s">
        <v>3175</v>
      </c>
      <c r="BH189" s="121" t="s">
        <v>3175</v>
      </c>
      <c r="BI189" s="121" t="s">
        <v>3267</v>
      </c>
      <c r="BJ189" s="121" t="s">
        <v>3267</v>
      </c>
      <c r="BK189" s="121">
        <v>0</v>
      </c>
      <c r="BL189" s="124">
        <v>0</v>
      </c>
      <c r="BM189" s="121">
        <v>0</v>
      </c>
      <c r="BN189" s="124">
        <v>0</v>
      </c>
      <c r="BO189" s="121">
        <v>0</v>
      </c>
      <c r="BP189" s="124">
        <v>0</v>
      </c>
      <c r="BQ189" s="121">
        <v>8</v>
      </c>
      <c r="BR189" s="124">
        <v>100</v>
      </c>
      <c r="BS189" s="121">
        <v>8</v>
      </c>
      <c r="BT189" s="2"/>
      <c r="BU189" s="3"/>
      <c r="BV189" s="3"/>
      <c r="BW189" s="3"/>
      <c r="BX189" s="3"/>
    </row>
    <row r="190" spans="1:76" ht="15">
      <c r="A190" s="64" t="s">
        <v>299</v>
      </c>
      <c r="B190" s="65"/>
      <c r="C190" s="65" t="s">
        <v>64</v>
      </c>
      <c r="D190" s="66">
        <v>166.9363467211255</v>
      </c>
      <c r="E190" s="68"/>
      <c r="F190" s="101" t="s">
        <v>2289</v>
      </c>
      <c r="G190" s="65"/>
      <c r="H190" s="69" t="s">
        <v>299</v>
      </c>
      <c r="I190" s="70"/>
      <c r="J190" s="70"/>
      <c r="K190" s="69" t="s">
        <v>2694</v>
      </c>
      <c r="L190" s="73">
        <v>1</v>
      </c>
      <c r="M190" s="74">
        <v>739.4530639648438</v>
      </c>
      <c r="N190" s="74">
        <v>415.0470886230469</v>
      </c>
      <c r="O190" s="75"/>
      <c r="P190" s="76"/>
      <c r="Q190" s="76"/>
      <c r="R190" s="87"/>
      <c r="S190" s="48">
        <v>2</v>
      </c>
      <c r="T190" s="48">
        <v>1</v>
      </c>
      <c r="U190" s="49">
        <v>0</v>
      </c>
      <c r="V190" s="49">
        <v>0.002062</v>
      </c>
      <c r="W190" s="49">
        <v>0.005441</v>
      </c>
      <c r="X190" s="49">
        <v>0.822572</v>
      </c>
      <c r="Y190" s="49">
        <v>0.5</v>
      </c>
      <c r="Z190" s="49">
        <v>0</v>
      </c>
      <c r="AA190" s="71">
        <v>190</v>
      </c>
      <c r="AB190" s="71"/>
      <c r="AC190" s="72"/>
      <c r="AD190" s="78" t="s">
        <v>1546</v>
      </c>
      <c r="AE190" s="78">
        <v>4839</v>
      </c>
      <c r="AF190" s="78">
        <v>7139</v>
      </c>
      <c r="AG190" s="78">
        <v>49560</v>
      </c>
      <c r="AH190" s="78">
        <v>11471</v>
      </c>
      <c r="AI190" s="78"/>
      <c r="AJ190" s="78" t="s">
        <v>1725</v>
      </c>
      <c r="AK190" s="78" t="s">
        <v>1837</v>
      </c>
      <c r="AL190" s="83" t="s">
        <v>1980</v>
      </c>
      <c r="AM190" s="78"/>
      <c r="AN190" s="80">
        <v>39149.04686342592</v>
      </c>
      <c r="AO190" s="83" t="s">
        <v>2140</v>
      </c>
      <c r="AP190" s="78" t="b">
        <v>0</v>
      </c>
      <c r="AQ190" s="78" t="b">
        <v>0</v>
      </c>
      <c r="AR190" s="78" t="b">
        <v>0</v>
      </c>
      <c r="AS190" s="78" t="s">
        <v>1302</v>
      </c>
      <c r="AT190" s="78">
        <v>507</v>
      </c>
      <c r="AU190" s="83" t="s">
        <v>2184</v>
      </c>
      <c r="AV190" s="78" t="b">
        <v>0</v>
      </c>
      <c r="AW190" s="78" t="s">
        <v>2301</v>
      </c>
      <c r="AX190" s="83" t="s">
        <v>2489</v>
      </c>
      <c r="AY190" s="78" t="s">
        <v>66</v>
      </c>
      <c r="AZ190" s="78" t="str">
        <f>REPLACE(INDEX(GroupVertices[Group],MATCH(Vertices[[#This Row],[Vertex]],GroupVertices[Vertex],0)),1,1,"")</f>
        <v>1</v>
      </c>
      <c r="BA190" s="48" t="s">
        <v>601</v>
      </c>
      <c r="BB190" s="48" t="s">
        <v>601</v>
      </c>
      <c r="BC190" s="48" t="s">
        <v>671</v>
      </c>
      <c r="BD190" s="48" t="s">
        <v>671</v>
      </c>
      <c r="BE190" s="48"/>
      <c r="BF190" s="48"/>
      <c r="BG190" s="121" t="s">
        <v>3176</v>
      </c>
      <c r="BH190" s="121" t="s">
        <v>3176</v>
      </c>
      <c r="BI190" s="121" t="s">
        <v>3268</v>
      </c>
      <c r="BJ190" s="121" t="s">
        <v>3268</v>
      </c>
      <c r="BK190" s="121">
        <v>0</v>
      </c>
      <c r="BL190" s="124">
        <v>0</v>
      </c>
      <c r="BM190" s="121">
        <v>0</v>
      </c>
      <c r="BN190" s="124">
        <v>0</v>
      </c>
      <c r="BO190" s="121">
        <v>0</v>
      </c>
      <c r="BP190" s="124">
        <v>0</v>
      </c>
      <c r="BQ190" s="121">
        <v>12</v>
      </c>
      <c r="BR190" s="124">
        <v>100</v>
      </c>
      <c r="BS190" s="121">
        <v>12</v>
      </c>
      <c r="BT190" s="2"/>
      <c r="BU190" s="3"/>
      <c r="BV190" s="3"/>
      <c r="BW190" s="3"/>
      <c r="BX190" s="3"/>
    </row>
    <row r="191" spans="1:76" ht="15">
      <c r="A191" s="64" t="s">
        <v>300</v>
      </c>
      <c r="B191" s="65"/>
      <c r="C191" s="65" t="s">
        <v>64</v>
      </c>
      <c r="D191" s="66">
        <v>162</v>
      </c>
      <c r="E191" s="68"/>
      <c r="F191" s="101" t="s">
        <v>822</v>
      </c>
      <c r="G191" s="65"/>
      <c r="H191" s="69" t="s">
        <v>300</v>
      </c>
      <c r="I191" s="70"/>
      <c r="J191" s="70"/>
      <c r="K191" s="69" t="s">
        <v>2695</v>
      </c>
      <c r="L191" s="73">
        <v>1</v>
      </c>
      <c r="M191" s="74">
        <v>947.070556640625</v>
      </c>
      <c r="N191" s="74">
        <v>352.9058837890625</v>
      </c>
      <c r="O191" s="75"/>
      <c r="P191" s="76"/>
      <c r="Q191" s="76"/>
      <c r="R191" s="87"/>
      <c r="S191" s="48">
        <v>0</v>
      </c>
      <c r="T191" s="48">
        <v>3</v>
      </c>
      <c r="U191" s="49">
        <v>0</v>
      </c>
      <c r="V191" s="49">
        <v>0.002062</v>
      </c>
      <c r="W191" s="49">
        <v>0.005441</v>
      </c>
      <c r="X191" s="49">
        <v>0.822572</v>
      </c>
      <c r="Y191" s="49">
        <v>0.5</v>
      </c>
      <c r="Z191" s="49">
        <v>0</v>
      </c>
      <c r="AA191" s="71">
        <v>191</v>
      </c>
      <c r="AB191" s="71"/>
      <c r="AC191" s="72"/>
      <c r="AD191" s="78" t="s">
        <v>1547</v>
      </c>
      <c r="AE191" s="78">
        <v>46</v>
      </c>
      <c r="AF191" s="78">
        <v>0</v>
      </c>
      <c r="AG191" s="78">
        <v>26</v>
      </c>
      <c r="AH191" s="78">
        <v>1</v>
      </c>
      <c r="AI191" s="78"/>
      <c r="AJ191" s="78" t="s">
        <v>66</v>
      </c>
      <c r="AK191" s="78"/>
      <c r="AL191" s="78"/>
      <c r="AM191" s="78"/>
      <c r="AN191" s="80">
        <v>43563.865752314814</v>
      </c>
      <c r="AO191" s="78"/>
      <c r="AP191" s="78" t="b">
        <v>1</v>
      </c>
      <c r="AQ191" s="78" t="b">
        <v>0</v>
      </c>
      <c r="AR191" s="78" t="b">
        <v>1</v>
      </c>
      <c r="AS191" s="78" t="s">
        <v>1302</v>
      </c>
      <c r="AT191" s="78">
        <v>0</v>
      </c>
      <c r="AU191" s="78"/>
      <c r="AV191" s="78" t="b">
        <v>0</v>
      </c>
      <c r="AW191" s="78" t="s">
        <v>2301</v>
      </c>
      <c r="AX191" s="83" t="s">
        <v>2490</v>
      </c>
      <c r="AY191" s="78" t="s">
        <v>66</v>
      </c>
      <c r="AZ191" s="78" t="str">
        <f>REPLACE(INDEX(GroupVertices[Group],MATCH(Vertices[[#This Row],[Vertex]],GroupVertices[Vertex],0)),1,1,"")</f>
        <v>1</v>
      </c>
      <c r="BA191" s="48"/>
      <c r="BB191" s="48"/>
      <c r="BC191" s="48"/>
      <c r="BD191" s="48"/>
      <c r="BE191" s="48" t="s">
        <v>707</v>
      </c>
      <c r="BF191" s="48" t="s">
        <v>707</v>
      </c>
      <c r="BG191" s="121" t="s">
        <v>3177</v>
      </c>
      <c r="BH191" s="121" t="s">
        <v>3177</v>
      </c>
      <c r="BI191" s="121" t="s">
        <v>3269</v>
      </c>
      <c r="BJ191" s="121" t="s">
        <v>3269</v>
      </c>
      <c r="BK191" s="121">
        <v>0</v>
      </c>
      <c r="BL191" s="124">
        <v>0</v>
      </c>
      <c r="BM191" s="121">
        <v>0</v>
      </c>
      <c r="BN191" s="124">
        <v>0</v>
      </c>
      <c r="BO191" s="121">
        <v>0</v>
      </c>
      <c r="BP191" s="124">
        <v>0</v>
      </c>
      <c r="BQ191" s="121">
        <v>10</v>
      </c>
      <c r="BR191" s="124">
        <v>100</v>
      </c>
      <c r="BS191" s="121">
        <v>10</v>
      </c>
      <c r="BT191" s="2"/>
      <c r="BU191" s="3"/>
      <c r="BV191" s="3"/>
      <c r="BW191" s="3"/>
      <c r="BX191" s="3"/>
    </row>
    <row r="192" spans="1:76" ht="15">
      <c r="A192" s="64" t="s">
        <v>407</v>
      </c>
      <c r="B192" s="65"/>
      <c r="C192" s="65" t="s">
        <v>64</v>
      </c>
      <c r="D192" s="66">
        <v>705.9392190110774</v>
      </c>
      <c r="E192" s="68"/>
      <c r="F192" s="101" t="s">
        <v>2290</v>
      </c>
      <c r="G192" s="65"/>
      <c r="H192" s="69" t="s">
        <v>407</v>
      </c>
      <c r="I192" s="70"/>
      <c r="J192" s="70"/>
      <c r="K192" s="69" t="s">
        <v>2696</v>
      </c>
      <c r="L192" s="73">
        <v>1</v>
      </c>
      <c r="M192" s="74">
        <v>3905.424072265625</v>
      </c>
      <c r="N192" s="74">
        <v>4681.89013671875</v>
      </c>
      <c r="O192" s="75"/>
      <c r="P192" s="76"/>
      <c r="Q192" s="76"/>
      <c r="R192" s="87"/>
      <c r="S192" s="48">
        <v>1</v>
      </c>
      <c r="T192" s="48">
        <v>0</v>
      </c>
      <c r="U192" s="49">
        <v>0</v>
      </c>
      <c r="V192" s="49">
        <v>0.00155</v>
      </c>
      <c r="W192" s="49">
        <v>0.000911</v>
      </c>
      <c r="X192" s="49">
        <v>0.364392</v>
      </c>
      <c r="Y192" s="49">
        <v>0</v>
      </c>
      <c r="Z192" s="49">
        <v>0</v>
      </c>
      <c r="AA192" s="71">
        <v>192</v>
      </c>
      <c r="AB192" s="71"/>
      <c r="AC192" s="72"/>
      <c r="AD192" s="78" t="s">
        <v>1548</v>
      </c>
      <c r="AE192" s="78">
        <v>130064</v>
      </c>
      <c r="AF192" s="78">
        <v>786651</v>
      </c>
      <c r="AG192" s="78">
        <v>124870</v>
      </c>
      <c r="AH192" s="78">
        <v>1215</v>
      </c>
      <c r="AI192" s="78"/>
      <c r="AJ192" s="78" t="s">
        <v>1726</v>
      </c>
      <c r="AK192" s="78" t="s">
        <v>1838</v>
      </c>
      <c r="AL192" s="83" t="s">
        <v>1981</v>
      </c>
      <c r="AM192" s="78"/>
      <c r="AN192" s="80">
        <v>41049.92375</v>
      </c>
      <c r="AO192" s="83" t="s">
        <v>2141</v>
      </c>
      <c r="AP192" s="78" t="b">
        <v>0</v>
      </c>
      <c r="AQ192" s="78" t="b">
        <v>0</v>
      </c>
      <c r="AR192" s="78" t="b">
        <v>0</v>
      </c>
      <c r="AS192" s="78" t="s">
        <v>1302</v>
      </c>
      <c r="AT192" s="78">
        <v>5595</v>
      </c>
      <c r="AU192" s="83" t="s">
        <v>2159</v>
      </c>
      <c r="AV192" s="78" t="b">
        <v>1</v>
      </c>
      <c r="AW192" s="78" t="s">
        <v>2301</v>
      </c>
      <c r="AX192" s="83" t="s">
        <v>2491</v>
      </c>
      <c r="AY192" s="78" t="s">
        <v>65</v>
      </c>
      <c r="AZ192" s="78" t="str">
        <f>REPLACE(INDEX(GroupVertices[Group],MATCH(Vertices[[#This Row],[Vertex]],GroupVertices[Vertex],0)),1,1,"")</f>
        <v>2</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408</v>
      </c>
      <c r="B193" s="65"/>
      <c r="C193" s="65" t="s">
        <v>64</v>
      </c>
      <c r="D193" s="66">
        <v>163.0385758194608</v>
      </c>
      <c r="E193" s="68"/>
      <c r="F193" s="101" t="s">
        <v>2291</v>
      </c>
      <c r="G193" s="65"/>
      <c r="H193" s="69" t="s">
        <v>408</v>
      </c>
      <c r="I193" s="70"/>
      <c r="J193" s="70"/>
      <c r="K193" s="69" t="s">
        <v>2697</v>
      </c>
      <c r="L193" s="73">
        <v>1</v>
      </c>
      <c r="M193" s="74">
        <v>4806.4208984375</v>
      </c>
      <c r="N193" s="74">
        <v>4713.69287109375</v>
      </c>
      <c r="O193" s="75"/>
      <c r="P193" s="76"/>
      <c r="Q193" s="76"/>
      <c r="R193" s="87"/>
      <c r="S193" s="48">
        <v>1</v>
      </c>
      <c r="T193" s="48">
        <v>0</v>
      </c>
      <c r="U193" s="49">
        <v>0</v>
      </c>
      <c r="V193" s="49">
        <v>0.00155</v>
      </c>
      <c r="W193" s="49">
        <v>0.000911</v>
      </c>
      <c r="X193" s="49">
        <v>0.364392</v>
      </c>
      <c r="Y193" s="49">
        <v>0</v>
      </c>
      <c r="Z193" s="49">
        <v>0</v>
      </c>
      <c r="AA193" s="71">
        <v>193</v>
      </c>
      <c r="AB193" s="71"/>
      <c r="AC193" s="72"/>
      <c r="AD193" s="78" t="s">
        <v>1549</v>
      </c>
      <c r="AE193" s="78">
        <v>1400</v>
      </c>
      <c r="AF193" s="78">
        <v>1502</v>
      </c>
      <c r="AG193" s="78">
        <v>4944</v>
      </c>
      <c r="AH193" s="78">
        <v>1838</v>
      </c>
      <c r="AI193" s="78"/>
      <c r="AJ193" s="78" t="s">
        <v>1727</v>
      </c>
      <c r="AK193" s="78" t="s">
        <v>1758</v>
      </c>
      <c r="AL193" s="83" t="s">
        <v>1982</v>
      </c>
      <c r="AM193" s="78"/>
      <c r="AN193" s="80">
        <v>39923.70686342593</v>
      </c>
      <c r="AO193" s="83" t="s">
        <v>2142</v>
      </c>
      <c r="AP193" s="78" t="b">
        <v>0</v>
      </c>
      <c r="AQ193" s="78" t="b">
        <v>0</v>
      </c>
      <c r="AR193" s="78" t="b">
        <v>1</v>
      </c>
      <c r="AS193" s="78" t="s">
        <v>1302</v>
      </c>
      <c r="AT193" s="78">
        <v>85</v>
      </c>
      <c r="AU193" s="83" t="s">
        <v>2159</v>
      </c>
      <c r="AV193" s="78" t="b">
        <v>0</v>
      </c>
      <c r="AW193" s="78" t="s">
        <v>2301</v>
      </c>
      <c r="AX193" s="83" t="s">
        <v>2492</v>
      </c>
      <c r="AY193" s="78" t="s">
        <v>65</v>
      </c>
      <c r="AZ193" s="78" t="str">
        <f>REPLACE(INDEX(GroupVertices[Group],MATCH(Vertices[[#This Row],[Vertex]],GroupVertices[Vertex],0)),1,1,"")</f>
        <v>2</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302</v>
      </c>
      <c r="B194" s="65"/>
      <c r="C194" s="65" t="s">
        <v>64</v>
      </c>
      <c r="D194" s="66">
        <v>168.07380159663344</v>
      </c>
      <c r="E194" s="68"/>
      <c r="F194" s="101" t="s">
        <v>824</v>
      </c>
      <c r="G194" s="65"/>
      <c r="H194" s="69" t="s">
        <v>302</v>
      </c>
      <c r="I194" s="70"/>
      <c r="J194" s="70"/>
      <c r="K194" s="69" t="s">
        <v>2698</v>
      </c>
      <c r="L194" s="73">
        <v>1</v>
      </c>
      <c r="M194" s="74">
        <v>4389.0966796875</v>
      </c>
      <c r="N194" s="74">
        <v>4470.14111328125</v>
      </c>
      <c r="O194" s="75"/>
      <c r="P194" s="76"/>
      <c r="Q194" s="76"/>
      <c r="R194" s="87"/>
      <c r="S194" s="48">
        <v>1</v>
      </c>
      <c r="T194" s="48">
        <v>1</v>
      </c>
      <c r="U194" s="49">
        <v>0</v>
      </c>
      <c r="V194" s="49">
        <v>0.002079</v>
      </c>
      <c r="W194" s="49">
        <v>0.005537</v>
      </c>
      <c r="X194" s="49">
        <v>0.570841</v>
      </c>
      <c r="Y194" s="49">
        <v>0.5</v>
      </c>
      <c r="Z194" s="49">
        <v>0</v>
      </c>
      <c r="AA194" s="71">
        <v>194</v>
      </c>
      <c r="AB194" s="71"/>
      <c r="AC194" s="72"/>
      <c r="AD194" s="78" t="s">
        <v>1550</v>
      </c>
      <c r="AE194" s="78">
        <v>2486</v>
      </c>
      <c r="AF194" s="78">
        <v>8784</v>
      </c>
      <c r="AG194" s="78">
        <v>23718</v>
      </c>
      <c r="AH194" s="78">
        <v>9899</v>
      </c>
      <c r="AI194" s="78"/>
      <c r="AJ194" s="78" t="s">
        <v>1728</v>
      </c>
      <c r="AK194" s="78" t="s">
        <v>1839</v>
      </c>
      <c r="AL194" s="83" t="s">
        <v>1983</v>
      </c>
      <c r="AM194" s="78"/>
      <c r="AN194" s="80">
        <v>42691.51724537037</v>
      </c>
      <c r="AO194" s="83" t="s">
        <v>2143</v>
      </c>
      <c r="AP194" s="78" t="b">
        <v>0</v>
      </c>
      <c r="AQ194" s="78" t="b">
        <v>0</v>
      </c>
      <c r="AR194" s="78" t="b">
        <v>0</v>
      </c>
      <c r="AS194" s="78" t="s">
        <v>1302</v>
      </c>
      <c r="AT194" s="78">
        <v>207</v>
      </c>
      <c r="AU194" s="83" t="s">
        <v>2159</v>
      </c>
      <c r="AV194" s="78" t="b">
        <v>0</v>
      </c>
      <c r="AW194" s="78" t="s">
        <v>2301</v>
      </c>
      <c r="AX194" s="83" t="s">
        <v>2493</v>
      </c>
      <c r="AY194" s="78" t="s">
        <v>66</v>
      </c>
      <c r="AZ194" s="78" t="str">
        <f>REPLACE(INDEX(GroupVertices[Group],MATCH(Vertices[[#This Row],[Vertex]],GroupVertices[Vertex],0)),1,1,"")</f>
        <v>2</v>
      </c>
      <c r="BA194" s="48" t="s">
        <v>644</v>
      </c>
      <c r="BB194" s="48" t="s">
        <v>644</v>
      </c>
      <c r="BC194" s="48" t="s">
        <v>696</v>
      </c>
      <c r="BD194" s="48" t="s">
        <v>696</v>
      </c>
      <c r="BE194" s="48" t="s">
        <v>718</v>
      </c>
      <c r="BF194" s="48" t="s">
        <v>718</v>
      </c>
      <c r="BG194" s="121" t="s">
        <v>3155</v>
      </c>
      <c r="BH194" s="121" t="s">
        <v>3155</v>
      </c>
      <c r="BI194" s="121" t="s">
        <v>3247</v>
      </c>
      <c r="BJ194" s="121" t="s">
        <v>3247</v>
      </c>
      <c r="BK194" s="121">
        <v>1</v>
      </c>
      <c r="BL194" s="124">
        <v>5.2631578947368425</v>
      </c>
      <c r="BM194" s="121">
        <v>0</v>
      </c>
      <c r="BN194" s="124">
        <v>0</v>
      </c>
      <c r="BO194" s="121">
        <v>0</v>
      </c>
      <c r="BP194" s="124">
        <v>0</v>
      </c>
      <c r="BQ194" s="121">
        <v>18</v>
      </c>
      <c r="BR194" s="124">
        <v>94.73684210526316</v>
      </c>
      <c r="BS194" s="121">
        <v>19</v>
      </c>
      <c r="BT194" s="2"/>
      <c r="BU194" s="3"/>
      <c r="BV194" s="3"/>
      <c r="BW194" s="3"/>
      <c r="BX194" s="3"/>
    </row>
    <row r="195" spans="1:76" ht="15">
      <c r="A195" s="64" t="s">
        <v>409</v>
      </c>
      <c r="B195" s="65"/>
      <c r="C195" s="65" t="s">
        <v>64</v>
      </c>
      <c r="D195" s="66">
        <v>1000</v>
      </c>
      <c r="E195" s="68"/>
      <c r="F195" s="101" t="s">
        <v>2292</v>
      </c>
      <c r="G195" s="65"/>
      <c r="H195" s="69" t="s">
        <v>409</v>
      </c>
      <c r="I195" s="70"/>
      <c r="J195" s="70"/>
      <c r="K195" s="69" t="s">
        <v>2699</v>
      </c>
      <c r="L195" s="73">
        <v>1</v>
      </c>
      <c r="M195" s="74">
        <v>4975.75927734375</v>
      </c>
      <c r="N195" s="74">
        <v>5025.33984375</v>
      </c>
      <c r="O195" s="75"/>
      <c r="P195" s="76"/>
      <c r="Q195" s="76"/>
      <c r="R195" s="87"/>
      <c r="S195" s="48">
        <v>1</v>
      </c>
      <c r="T195" s="48">
        <v>0</v>
      </c>
      <c r="U195" s="49">
        <v>0</v>
      </c>
      <c r="V195" s="49">
        <v>0.00155</v>
      </c>
      <c r="W195" s="49">
        <v>0.000911</v>
      </c>
      <c r="X195" s="49">
        <v>0.364392</v>
      </c>
      <c r="Y195" s="49">
        <v>0</v>
      </c>
      <c r="Z195" s="49">
        <v>0</v>
      </c>
      <c r="AA195" s="71">
        <v>195</v>
      </c>
      <c r="AB195" s="71"/>
      <c r="AC195" s="72"/>
      <c r="AD195" s="78" t="s">
        <v>1551</v>
      </c>
      <c r="AE195" s="78">
        <v>1085</v>
      </c>
      <c r="AF195" s="78">
        <v>20395905</v>
      </c>
      <c r="AG195" s="78">
        <v>384294</v>
      </c>
      <c r="AH195" s="78">
        <v>776</v>
      </c>
      <c r="AI195" s="78"/>
      <c r="AJ195" s="78" t="s">
        <v>1729</v>
      </c>
      <c r="AK195" s="78" t="s">
        <v>1840</v>
      </c>
      <c r="AL195" s="83" t="s">
        <v>1984</v>
      </c>
      <c r="AM195" s="78"/>
      <c r="AN195" s="80">
        <v>39161.740335648145</v>
      </c>
      <c r="AO195" s="83" t="s">
        <v>2144</v>
      </c>
      <c r="AP195" s="78" t="b">
        <v>0</v>
      </c>
      <c r="AQ195" s="78" t="b">
        <v>0</v>
      </c>
      <c r="AR195" s="78" t="b">
        <v>0</v>
      </c>
      <c r="AS195" s="78" t="s">
        <v>1302</v>
      </c>
      <c r="AT195" s="78">
        <v>117793</v>
      </c>
      <c r="AU195" s="83" t="s">
        <v>2159</v>
      </c>
      <c r="AV195" s="78" t="b">
        <v>1</v>
      </c>
      <c r="AW195" s="78" t="s">
        <v>2301</v>
      </c>
      <c r="AX195" s="83" t="s">
        <v>2494</v>
      </c>
      <c r="AY195" s="78" t="s">
        <v>65</v>
      </c>
      <c r="AZ195" s="78" t="str">
        <f>REPLACE(INDEX(GroupVertices[Group],MATCH(Vertices[[#This Row],[Vertex]],GroupVertices[Vertex],0)),1,1,"")</f>
        <v>2</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410</v>
      </c>
      <c r="B196" s="65"/>
      <c r="C196" s="65" t="s">
        <v>64</v>
      </c>
      <c r="D196" s="66">
        <v>163.75838768900715</v>
      </c>
      <c r="E196" s="68"/>
      <c r="F196" s="101" t="s">
        <v>2293</v>
      </c>
      <c r="G196" s="65"/>
      <c r="H196" s="69" t="s">
        <v>410</v>
      </c>
      <c r="I196" s="70"/>
      <c r="J196" s="70"/>
      <c r="K196" s="69" t="s">
        <v>2700</v>
      </c>
      <c r="L196" s="73">
        <v>1</v>
      </c>
      <c r="M196" s="74">
        <v>4571.31884765625</v>
      </c>
      <c r="N196" s="74">
        <v>4780.63134765625</v>
      </c>
      <c r="O196" s="75"/>
      <c r="P196" s="76"/>
      <c r="Q196" s="76"/>
      <c r="R196" s="87"/>
      <c r="S196" s="48">
        <v>1</v>
      </c>
      <c r="T196" s="48">
        <v>0</v>
      </c>
      <c r="U196" s="49">
        <v>0</v>
      </c>
      <c r="V196" s="49">
        <v>0.00155</v>
      </c>
      <c r="W196" s="49">
        <v>0.000911</v>
      </c>
      <c r="X196" s="49">
        <v>0.364392</v>
      </c>
      <c r="Y196" s="49">
        <v>0</v>
      </c>
      <c r="Z196" s="49">
        <v>0</v>
      </c>
      <c r="AA196" s="71">
        <v>196</v>
      </c>
      <c r="AB196" s="71"/>
      <c r="AC196" s="72"/>
      <c r="AD196" s="78" t="s">
        <v>1552</v>
      </c>
      <c r="AE196" s="78">
        <v>78</v>
      </c>
      <c r="AF196" s="78">
        <v>2543</v>
      </c>
      <c r="AG196" s="78">
        <v>308</v>
      </c>
      <c r="AH196" s="78">
        <v>60</v>
      </c>
      <c r="AI196" s="78"/>
      <c r="AJ196" s="78" t="s">
        <v>1730</v>
      </c>
      <c r="AK196" s="78" t="s">
        <v>1841</v>
      </c>
      <c r="AL196" s="83" t="s">
        <v>1985</v>
      </c>
      <c r="AM196" s="78"/>
      <c r="AN196" s="80">
        <v>40519.93020833333</v>
      </c>
      <c r="AO196" s="83" t="s">
        <v>2145</v>
      </c>
      <c r="AP196" s="78" t="b">
        <v>0</v>
      </c>
      <c r="AQ196" s="78" t="b">
        <v>0</v>
      </c>
      <c r="AR196" s="78" t="b">
        <v>0</v>
      </c>
      <c r="AS196" s="78" t="s">
        <v>1302</v>
      </c>
      <c r="AT196" s="78">
        <v>111</v>
      </c>
      <c r="AU196" s="83" t="s">
        <v>2159</v>
      </c>
      <c r="AV196" s="78" t="b">
        <v>1</v>
      </c>
      <c r="AW196" s="78" t="s">
        <v>2301</v>
      </c>
      <c r="AX196" s="83" t="s">
        <v>2495</v>
      </c>
      <c r="AY196" s="78" t="s">
        <v>65</v>
      </c>
      <c r="AZ196" s="78" t="str">
        <f>REPLACE(INDEX(GroupVertices[Group],MATCH(Vertices[[#This Row],[Vertex]],GroupVertices[Vertex],0)),1,1,"")</f>
        <v>2</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411</v>
      </c>
      <c r="B197" s="65"/>
      <c r="C197" s="65" t="s">
        <v>64</v>
      </c>
      <c r="D197" s="66">
        <v>588.620256203973</v>
      </c>
      <c r="E197" s="68"/>
      <c r="F197" s="101" t="s">
        <v>2294</v>
      </c>
      <c r="G197" s="65"/>
      <c r="H197" s="69" t="s">
        <v>411</v>
      </c>
      <c r="I197" s="70"/>
      <c r="J197" s="70"/>
      <c r="K197" s="69" t="s">
        <v>2701</v>
      </c>
      <c r="L197" s="73">
        <v>1</v>
      </c>
      <c r="M197" s="74">
        <v>3529.906005859375</v>
      </c>
      <c r="N197" s="74">
        <v>7887.8828125</v>
      </c>
      <c r="O197" s="75"/>
      <c r="P197" s="76"/>
      <c r="Q197" s="76"/>
      <c r="R197" s="87"/>
      <c r="S197" s="48">
        <v>1</v>
      </c>
      <c r="T197" s="48">
        <v>0</v>
      </c>
      <c r="U197" s="49">
        <v>0</v>
      </c>
      <c r="V197" s="49">
        <v>0.001724</v>
      </c>
      <c r="W197" s="49">
        <v>0.0028770000000000002</v>
      </c>
      <c r="X197" s="49">
        <v>0.304954</v>
      </c>
      <c r="Y197" s="49">
        <v>0</v>
      </c>
      <c r="Z197" s="49">
        <v>0</v>
      </c>
      <c r="AA197" s="71">
        <v>197</v>
      </c>
      <c r="AB197" s="71"/>
      <c r="AC197" s="72"/>
      <c r="AD197" s="78" t="s">
        <v>1553</v>
      </c>
      <c r="AE197" s="78">
        <v>27782</v>
      </c>
      <c r="AF197" s="78">
        <v>616983</v>
      </c>
      <c r="AG197" s="78">
        <v>84432</v>
      </c>
      <c r="AH197" s="78">
        <v>68160</v>
      </c>
      <c r="AI197" s="78"/>
      <c r="AJ197" s="78" t="s">
        <v>1731</v>
      </c>
      <c r="AK197" s="78" t="s">
        <v>1768</v>
      </c>
      <c r="AL197" s="83" t="s">
        <v>1986</v>
      </c>
      <c r="AM197" s="78"/>
      <c r="AN197" s="80">
        <v>39913.51440972222</v>
      </c>
      <c r="AO197" s="83" t="s">
        <v>2146</v>
      </c>
      <c r="AP197" s="78" t="b">
        <v>0</v>
      </c>
      <c r="AQ197" s="78" t="b">
        <v>0</v>
      </c>
      <c r="AR197" s="78" t="b">
        <v>1</v>
      </c>
      <c r="AS197" s="78" t="s">
        <v>1302</v>
      </c>
      <c r="AT197" s="78">
        <v>16468</v>
      </c>
      <c r="AU197" s="83" t="s">
        <v>2159</v>
      </c>
      <c r="AV197" s="78" t="b">
        <v>1</v>
      </c>
      <c r="AW197" s="78" t="s">
        <v>2301</v>
      </c>
      <c r="AX197" s="83" t="s">
        <v>2496</v>
      </c>
      <c r="AY197" s="78" t="s">
        <v>65</v>
      </c>
      <c r="AZ197" s="78" t="str">
        <f>REPLACE(INDEX(GroupVertices[Group],MATCH(Vertices[[#This Row],[Vertex]],GroupVertices[Vertex],0)),1,1,"")</f>
        <v>2</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412</v>
      </c>
      <c r="B198" s="65"/>
      <c r="C198" s="65" t="s">
        <v>64</v>
      </c>
      <c r="D198" s="66">
        <v>163.68163541473277</v>
      </c>
      <c r="E198" s="68"/>
      <c r="F198" s="101" t="s">
        <v>2295</v>
      </c>
      <c r="G198" s="65"/>
      <c r="H198" s="69" t="s">
        <v>412</v>
      </c>
      <c r="I198" s="70"/>
      <c r="J198" s="70"/>
      <c r="K198" s="69" t="s">
        <v>2702</v>
      </c>
      <c r="L198" s="73">
        <v>1</v>
      </c>
      <c r="M198" s="74">
        <v>396.1061096191406</v>
      </c>
      <c r="N198" s="74">
        <v>3533.21826171875</v>
      </c>
      <c r="O198" s="75"/>
      <c r="P198" s="76"/>
      <c r="Q198" s="76"/>
      <c r="R198" s="87"/>
      <c r="S198" s="48">
        <v>3</v>
      </c>
      <c r="T198" s="48">
        <v>0</v>
      </c>
      <c r="U198" s="49">
        <v>0</v>
      </c>
      <c r="V198" s="49">
        <v>0.002132</v>
      </c>
      <c r="W198" s="49">
        <v>0.009141</v>
      </c>
      <c r="X198" s="49">
        <v>0.674</v>
      </c>
      <c r="Y198" s="49">
        <v>1</v>
      </c>
      <c r="Z198" s="49">
        <v>0</v>
      </c>
      <c r="AA198" s="71">
        <v>198</v>
      </c>
      <c r="AB198" s="71"/>
      <c r="AC198" s="72"/>
      <c r="AD198" s="78" t="s">
        <v>1554</v>
      </c>
      <c r="AE198" s="78">
        <v>28</v>
      </c>
      <c r="AF198" s="78">
        <v>2432</v>
      </c>
      <c r="AG198" s="78">
        <v>7213</v>
      </c>
      <c r="AH198" s="78">
        <v>71</v>
      </c>
      <c r="AI198" s="78"/>
      <c r="AJ198" s="78" t="s">
        <v>1732</v>
      </c>
      <c r="AK198" s="78" t="s">
        <v>1764</v>
      </c>
      <c r="AL198" s="83" t="s">
        <v>1987</v>
      </c>
      <c r="AM198" s="78"/>
      <c r="AN198" s="80">
        <v>41492.501655092594</v>
      </c>
      <c r="AO198" s="83" t="s">
        <v>2147</v>
      </c>
      <c r="AP198" s="78" t="b">
        <v>1</v>
      </c>
      <c r="AQ198" s="78" t="b">
        <v>0</v>
      </c>
      <c r="AR198" s="78" t="b">
        <v>1</v>
      </c>
      <c r="AS198" s="78" t="s">
        <v>1302</v>
      </c>
      <c r="AT198" s="78">
        <v>149</v>
      </c>
      <c r="AU198" s="83" t="s">
        <v>2159</v>
      </c>
      <c r="AV198" s="78" t="b">
        <v>0</v>
      </c>
      <c r="AW198" s="78" t="s">
        <v>2301</v>
      </c>
      <c r="AX198" s="83" t="s">
        <v>2497</v>
      </c>
      <c r="AY198" s="78" t="s">
        <v>65</v>
      </c>
      <c r="AZ198" s="78" t="str">
        <f>REPLACE(INDEX(GroupVertices[Group],MATCH(Vertices[[#This Row],[Vertex]],GroupVertices[Vertex],0)),1,1,"")</f>
        <v>1</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413</v>
      </c>
      <c r="B199" s="65"/>
      <c r="C199" s="65" t="s">
        <v>64</v>
      </c>
      <c r="D199" s="66">
        <v>162.73087526043278</v>
      </c>
      <c r="E199" s="68"/>
      <c r="F199" s="101" t="s">
        <v>2296</v>
      </c>
      <c r="G199" s="65"/>
      <c r="H199" s="69" t="s">
        <v>413</v>
      </c>
      <c r="I199" s="70"/>
      <c r="J199" s="70"/>
      <c r="K199" s="69" t="s">
        <v>2703</v>
      </c>
      <c r="L199" s="73">
        <v>1</v>
      </c>
      <c r="M199" s="74">
        <v>3506.93310546875</v>
      </c>
      <c r="N199" s="74">
        <v>6723.52783203125</v>
      </c>
      <c r="O199" s="75"/>
      <c r="P199" s="76"/>
      <c r="Q199" s="76"/>
      <c r="R199" s="87"/>
      <c r="S199" s="48">
        <v>1</v>
      </c>
      <c r="T199" s="48">
        <v>0</v>
      </c>
      <c r="U199" s="49">
        <v>0</v>
      </c>
      <c r="V199" s="49">
        <v>0.001724</v>
      </c>
      <c r="W199" s="49">
        <v>0.0028770000000000002</v>
      </c>
      <c r="X199" s="49">
        <v>0.304954</v>
      </c>
      <c r="Y199" s="49">
        <v>0</v>
      </c>
      <c r="Z199" s="49">
        <v>0</v>
      </c>
      <c r="AA199" s="71">
        <v>199</v>
      </c>
      <c r="AB199" s="71"/>
      <c r="AC199" s="72"/>
      <c r="AD199" s="78" t="s">
        <v>1555</v>
      </c>
      <c r="AE199" s="78">
        <v>323</v>
      </c>
      <c r="AF199" s="78">
        <v>1057</v>
      </c>
      <c r="AG199" s="78">
        <v>638</v>
      </c>
      <c r="AH199" s="78">
        <v>13</v>
      </c>
      <c r="AI199" s="78">
        <v>-18000</v>
      </c>
      <c r="AJ199" s="78" t="s">
        <v>1733</v>
      </c>
      <c r="AK199" s="78" t="s">
        <v>1842</v>
      </c>
      <c r="AL199" s="78"/>
      <c r="AM199" s="78" t="s">
        <v>1995</v>
      </c>
      <c r="AN199" s="80">
        <v>39869.52686342593</v>
      </c>
      <c r="AO199" s="78"/>
      <c r="AP199" s="78" t="b">
        <v>1</v>
      </c>
      <c r="AQ199" s="78" t="b">
        <v>0</v>
      </c>
      <c r="AR199" s="78" t="b">
        <v>1</v>
      </c>
      <c r="AS199" s="78" t="s">
        <v>1302</v>
      </c>
      <c r="AT199" s="78">
        <v>50</v>
      </c>
      <c r="AU199" s="83" t="s">
        <v>2159</v>
      </c>
      <c r="AV199" s="78" t="b">
        <v>0</v>
      </c>
      <c r="AW199" s="78" t="s">
        <v>2301</v>
      </c>
      <c r="AX199" s="83" t="s">
        <v>2498</v>
      </c>
      <c r="AY199" s="78" t="s">
        <v>65</v>
      </c>
      <c r="AZ199" s="78" t="str">
        <f>REPLACE(INDEX(GroupVertices[Group],MATCH(Vertices[[#This Row],[Vertex]],GroupVertices[Vertex],0)),1,1,"")</f>
        <v>2</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414</v>
      </c>
      <c r="B200" s="65"/>
      <c r="C200" s="65" t="s">
        <v>64</v>
      </c>
      <c r="D200" s="66">
        <v>162.1092509850032</v>
      </c>
      <c r="E200" s="68"/>
      <c r="F200" s="101" t="s">
        <v>2297</v>
      </c>
      <c r="G200" s="65"/>
      <c r="H200" s="69" t="s">
        <v>414</v>
      </c>
      <c r="I200" s="70"/>
      <c r="J200" s="70"/>
      <c r="K200" s="69" t="s">
        <v>2704</v>
      </c>
      <c r="L200" s="73">
        <v>1</v>
      </c>
      <c r="M200" s="74">
        <v>3796.69970703125</v>
      </c>
      <c r="N200" s="74">
        <v>7922.8115234375</v>
      </c>
      <c r="O200" s="75"/>
      <c r="P200" s="76"/>
      <c r="Q200" s="76"/>
      <c r="R200" s="87"/>
      <c r="S200" s="48">
        <v>1</v>
      </c>
      <c r="T200" s="48">
        <v>0</v>
      </c>
      <c r="U200" s="49">
        <v>0</v>
      </c>
      <c r="V200" s="49">
        <v>0.001724</v>
      </c>
      <c r="W200" s="49">
        <v>0.0028770000000000002</v>
      </c>
      <c r="X200" s="49">
        <v>0.304954</v>
      </c>
      <c r="Y200" s="49">
        <v>0</v>
      </c>
      <c r="Z200" s="49">
        <v>0</v>
      </c>
      <c r="AA200" s="71">
        <v>200</v>
      </c>
      <c r="AB200" s="71"/>
      <c r="AC200" s="72"/>
      <c r="AD200" s="78" t="s">
        <v>1556</v>
      </c>
      <c r="AE200" s="78">
        <v>23</v>
      </c>
      <c r="AF200" s="78">
        <v>158</v>
      </c>
      <c r="AG200" s="78">
        <v>3</v>
      </c>
      <c r="AH200" s="78">
        <v>2</v>
      </c>
      <c r="AI200" s="78"/>
      <c r="AJ200" s="78"/>
      <c r="AK200" s="78"/>
      <c r="AL200" s="83" t="s">
        <v>1988</v>
      </c>
      <c r="AM200" s="78"/>
      <c r="AN200" s="80">
        <v>40109.72347222222</v>
      </c>
      <c r="AO200" s="78"/>
      <c r="AP200" s="78" t="b">
        <v>1</v>
      </c>
      <c r="AQ200" s="78" t="b">
        <v>0</v>
      </c>
      <c r="AR200" s="78" t="b">
        <v>1</v>
      </c>
      <c r="AS200" s="78" t="s">
        <v>1302</v>
      </c>
      <c r="AT200" s="78">
        <v>6</v>
      </c>
      <c r="AU200" s="83" t="s">
        <v>2159</v>
      </c>
      <c r="AV200" s="78" t="b">
        <v>0</v>
      </c>
      <c r="AW200" s="78" t="s">
        <v>2301</v>
      </c>
      <c r="AX200" s="83" t="s">
        <v>2499</v>
      </c>
      <c r="AY200" s="78" t="s">
        <v>65</v>
      </c>
      <c r="AZ200" s="78" t="str">
        <f>REPLACE(INDEX(GroupVertices[Group],MATCH(Vertices[[#This Row],[Vertex]],GroupVertices[Vertex],0)),1,1,"")</f>
        <v>2</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415</v>
      </c>
      <c r="B201" s="65"/>
      <c r="C201" s="65" t="s">
        <v>64</v>
      </c>
      <c r="D201" s="66">
        <v>177.91745363780763</v>
      </c>
      <c r="E201" s="68"/>
      <c r="F201" s="101" t="s">
        <v>2298</v>
      </c>
      <c r="G201" s="65"/>
      <c r="H201" s="69" t="s">
        <v>415</v>
      </c>
      <c r="I201" s="70"/>
      <c r="J201" s="70"/>
      <c r="K201" s="69" t="s">
        <v>2705</v>
      </c>
      <c r="L201" s="73">
        <v>1</v>
      </c>
      <c r="M201" s="74">
        <v>963.090576171875</v>
      </c>
      <c r="N201" s="74">
        <v>6862.52099609375</v>
      </c>
      <c r="O201" s="75"/>
      <c r="P201" s="76"/>
      <c r="Q201" s="76"/>
      <c r="R201" s="87"/>
      <c r="S201" s="48">
        <v>3</v>
      </c>
      <c r="T201" s="48">
        <v>0</v>
      </c>
      <c r="U201" s="49">
        <v>0</v>
      </c>
      <c r="V201" s="49">
        <v>0.002079</v>
      </c>
      <c r="W201" s="49">
        <v>0.007532</v>
      </c>
      <c r="X201" s="49">
        <v>0.68155</v>
      </c>
      <c r="Y201" s="49">
        <v>1</v>
      </c>
      <c r="Z201" s="49">
        <v>0</v>
      </c>
      <c r="AA201" s="71">
        <v>201</v>
      </c>
      <c r="AB201" s="71"/>
      <c r="AC201" s="72"/>
      <c r="AD201" s="78" t="s">
        <v>1557</v>
      </c>
      <c r="AE201" s="78">
        <v>3731</v>
      </c>
      <c r="AF201" s="78">
        <v>23020</v>
      </c>
      <c r="AG201" s="78">
        <v>8730</v>
      </c>
      <c r="AH201" s="78">
        <v>1123</v>
      </c>
      <c r="AI201" s="78"/>
      <c r="AJ201" s="78" t="s">
        <v>1734</v>
      </c>
      <c r="AK201" s="78" t="s">
        <v>1784</v>
      </c>
      <c r="AL201" s="83" t="s">
        <v>1989</v>
      </c>
      <c r="AM201" s="78"/>
      <c r="AN201" s="80">
        <v>40161.511979166666</v>
      </c>
      <c r="AO201" s="83" t="s">
        <v>2148</v>
      </c>
      <c r="AP201" s="78" t="b">
        <v>0</v>
      </c>
      <c r="AQ201" s="78" t="b">
        <v>0</v>
      </c>
      <c r="AR201" s="78" t="b">
        <v>1</v>
      </c>
      <c r="AS201" s="78" t="s">
        <v>1302</v>
      </c>
      <c r="AT201" s="78">
        <v>364</v>
      </c>
      <c r="AU201" s="83" t="s">
        <v>2162</v>
      </c>
      <c r="AV201" s="78" t="b">
        <v>1</v>
      </c>
      <c r="AW201" s="78" t="s">
        <v>2301</v>
      </c>
      <c r="AX201" s="83" t="s">
        <v>2500</v>
      </c>
      <c r="AY201" s="78" t="s">
        <v>65</v>
      </c>
      <c r="AZ201" s="78" t="str">
        <f>REPLACE(INDEX(GroupVertices[Group],MATCH(Vertices[[#This Row],[Vertex]],GroupVertices[Vertex],0)),1,1,"")</f>
        <v>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416</v>
      </c>
      <c r="B202" s="65"/>
      <c r="C202" s="65" t="s">
        <v>64</v>
      </c>
      <c r="D202" s="66">
        <v>163.95614580110154</v>
      </c>
      <c r="E202" s="68"/>
      <c r="F202" s="101" t="s">
        <v>2299</v>
      </c>
      <c r="G202" s="65"/>
      <c r="H202" s="69" t="s">
        <v>416</v>
      </c>
      <c r="I202" s="70"/>
      <c r="J202" s="70"/>
      <c r="K202" s="69" t="s">
        <v>2706</v>
      </c>
      <c r="L202" s="73">
        <v>1</v>
      </c>
      <c r="M202" s="74">
        <v>1760.8115234375</v>
      </c>
      <c r="N202" s="74">
        <v>4225.42041015625</v>
      </c>
      <c r="O202" s="75"/>
      <c r="P202" s="76"/>
      <c r="Q202" s="76"/>
      <c r="R202" s="87"/>
      <c r="S202" s="48">
        <v>4</v>
      </c>
      <c r="T202" s="48">
        <v>0</v>
      </c>
      <c r="U202" s="49">
        <v>0</v>
      </c>
      <c r="V202" s="49">
        <v>0.002155</v>
      </c>
      <c r="W202" s="49">
        <v>0.01041</v>
      </c>
      <c r="X202" s="49">
        <v>0.836504</v>
      </c>
      <c r="Y202" s="49">
        <v>1</v>
      </c>
      <c r="Z202" s="49">
        <v>0</v>
      </c>
      <c r="AA202" s="71">
        <v>202</v>
      </c>
      <c r="AB202" s="71"/>
      <c r="AC202" s="72"/>
      <c r="AD202" s="78" t="s">
        <v>1558</v>
      </c>
      <c r="AE202" s="78">
        <v>121</v>
      </c>
      <c r="AF202" s="78">
        <v>2829</v>
      </c>
      <c r="AG202" s="78">
        <v>27</v>
      </c>
      <c r="AH202" s="78">
        <v>21</v>
      </c>
      <c r="AI202" s="78"/>
      <c r="AJ202" s="78" t="s">
        <v>1735</v>
      </c>
      <c r="AK202" s="78" t="s">
        <v>1843</v>
      </c>
      <c r="AL202" s="83" t="s">
        <v>1990</v>
      </c>
      <c r="AM202" s="78"/>
      <c r="AN202" s="80">
        <v>43194.64981481482</v>
      </c>
      <c r="AO202" s="83" t="s">
        <v>2149</v>
      </c>
      <c r="AP202" s="78" t="b">
        <v>1</v>
      </c>
      <c r="AQ202" s="78" t="b">
        <v>0</v>
      </c>
      <c r="AR202" s="78" t="b">
        <v>0</v>
      </c>
      <c r="AS202" s="78" t="s">
        <v>1302</v>
      </c>
      <c r="AT202" s="78">
        <v>2</v>
      </c>
      <c r="AU202" s="78"/>
      <c r="AV202" s="78" t="b">
        <v>0</v>
      </c>
      <c r="AW202" s="78" t="s">
        <v>2301</v>
      </c>
      <c r="AX202" s="83" t="s">
        <v>2501</v>
      </c>
      <c r="AY202" s="78" t="s">
        <v>65</v>
      </c>
      <c r="AZ202" s="78" t="str">
        <f>REPLACE(INDEX(GroupVertices[Group],MATCH(Vertices[[#This Row],[Vertex]],GroupVertices[Vertex],0)),1,1,"")</f>
        <v>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310</v>
      </c>
      <c r="B203" s="65"/>
      <c r="C203" s="65" t="s">
        <v>64</v>
      </c>
      <c r="D203" s="66">
        <v>162.44253563545598</v>
      </c>
      <c r="E203" s="68"/>
      <c r="F203" s="101" t="s">
        <v>832</v>
      </c>
      <c r="G203" s="65"/>
      <c r="H203" s="69" t="s">
        <v>310</v>
      </c>
      <c r="I203" s="70"/>
      <c r="J203" s="70"/>
      <c r="K203" s="69" t="s">
        <v>2707</v>
      </c>
      <c r="L203" s="73">
        <v>1</v>
      </c>
      <c r="M203" s="74">
        <v>1168.47998046875</v>
      </c>
      <c r="N203" s="74">
        <v>811.6907348632812</v>
      </c>
      <c r="O203" s="75"/>
      <c r="P203" s="76"/>
      <c r="Q203" s="76"/>
      <c r="R203" s="87"/>
      <c r="S203" s="48">
        <v>1</v>
      </c>
      <c r="T203" s="48">
        <v>1</v>
      </c>
      <c r="U203" s="49">
        <v>0</v>
      </c>
      <c r="V203" s="49">
        <v>0.002053</v>
      </c>
      <c r="W203" s="49">
        <v>0.004626</v>
      </c>
      <c r="X203" s="49">
        <v>0.356448</v>
      </c>
      <c r="Y203" s="49">
        <v>0</v>
      </c>
      <c r="Z203" s="49">
        <v>1</v>
      </c>
      <c r="AA203" s="71">
        <v>203</v>
      </c>
      <c r="AB203" s="71"/>
      <c r="AC203" s="72"/>
      <c r="AD203" s="78" t="s">
        <v>1559</v>
      </c>
      <c r="AE203" s="78">
        <v>73</v>
      </c>
      <c r="AF203" s="78">
        <v>640</v>
      </c>
      <c r="AG203" s="78">
        <v>1948</v>
      </c>
      <c r="AH203" s="78">
        <v>83</v>
      </c>
      <c r="AI203" s="78"/>
      <c r="AJ203" s="78" t="s">
        <v>1736</v>
      </c>
      <c r="AK203" s="78" t="s">
        <v>1758</v>
      </c>
      <c r="AL203" s="83" t="s">
        <v>1991</v>
      </c>
      <c r="AM203" s="78"/>
      <c r="AN203" s="80">
        <v>42069.15243055556</v>
      </c>
      <c r="AO203" s="83" t="s">
        <v>2150</v>
      </c>
      <c r="AP203" s="78" t="b">
        <v>1</v>
      </c>
      <c r="AQ203" s="78" t="b">
        <v>0</v>
      </c>
      <c r="AR203" s="78" t="b">
        <v>0</v>
      </c>
      <c r="AS203" s="78" t="s">
        <v>1302</v>
      </c>
      <c r="AT203" s="78">
        <v>77</v>
      </c>
      <c r="AU203" s="83" t="s">
        <v>2159</v>
      </c>
      <c r="AV203" s="78" t="b">
        <v>0</v>
      </c>
      <c r="AW203" s="78" t="s">
        <v>2301</v>
      </c>
      <c r="AX203" s="83" t="s">
        <v>2502</v>
      </c>
      <c r="AY203" s="78" t="s">
        <v>66</v>
      </c>
      <c r="AZ203" s="78" t="str">
        <f>REPLACE(INDEX(GroupVertices[Group],MATCH(Vertices[[#This Row],[Vertex]],GroupVertices[Vertex],0)),1,1,"")</f>
        <v>1</v>
      </c>
      <c r="BA203" s="48" t="s">
        <v>3089</v>
      </c>
      <c r="BB203" s="48" t="s">
        <v>3089</v>
      </c>
      <c r="BC203" s="48" t="s">
        <v>3099</v>
      </c>
      <c r="BD203" s="48" t="s">
        <v>3101</v>
      </c>
      <c r="BE203" s="48"/>
      <c r="BF203" s="48"/>
      <c r="BG203" s="121" t="s">
        <v>3178</v>
      </c>
      <c r="BH203" s="121" t="s">
        <v>3196</v>
      </c>
      <c r="BI203" s="121" t="s">
        <v>3270</v>
      </c>
      <c r="BJ203" s="121" t="s">
        <v>3280</v>
      </c>
      <c r="BK203" s="121">
        <v>2</v>
      </c>
      <c r="BL203" s="124">
        <v>5.555555555555555</v>
      </c>
      <c r="BM203" s="121">
        <v>0</v>
      </c>
      <c r="BN203" s="124">
        <v>0</v>
      </c>
      <c r="BO203" s="121">
        <v>0</v>
      </c>
      <c r="BP203" s="124">
        <v>0</v>
      </c>
      <c r="BQ203" s="121">
        <v>34</v>
      </c>
      <c r="BR203" s="124">
        <v>94.44444444444444</v>
      </c>
      <c r="BS203" s="121">
        <v>36</v>
      </c>
      <c r="BT203" s="2"/>
      <c r="BU203" s="3"/>
      <c r="BV203" s="3"/>
      <c r="BW203" s="3"/>
      <c r="BX203" s="3"/>
    </row>
    <row r="204" spans="1:76" ht="15">
      <c r="A204" s="64" t="s">
        <v>311</v>
      </c>
      <c r="B204" s="65"/>
      <c r="C204" s="65" t="s">
        <v>64</v>
      </c>
      <c r="D204" s="66">
        <v>174.3716368587165</v>
      </c>
      <c r="E204" s="68"/>
      <c r="F204" s="101" t="s">
        <v>833</v>
      </c>
      <c r="G204" s="65"/>
      <c r="H204" s="69" t="s">
        <v>311</v>
      </c>
      <c r="I204" s="70"/>
      <c r="J204" s="70"/>
      <c r="K204" s="69" t="s">
        <v>2708</v>
      </c>
      <c r="L204" s="73">
        <v>127.09631809088316</v>
      </c>
      <c r="M204" s="74">
        <v>1971.47412109375</v>
      </c>
      <c r="N204" s="74">
        <v>2182.841064453125</v>
      </c>
      <c r="O204" s="75"/>
      <c r="P204" s="76"/>
      <c r="Q204" s="76"/>
      <c r="R204" s="87"/>
      <c r="S204" s="48">
        <v>1</v>
      </c>
      <c r="T204" s="48">
        <v>1</v>
      </c>
      <c r="U204" s="49">
        <v>392</v>
      </c>
      <c r="V204" s="49">
        <v>0.002062</v>
      </c>
      <c r="W204" s="49">
        <v>0.004652</v>
      </c>
      <c r="X204" s="49">
        <v>0.757649</v>
      </c>
      <c r="Y204" s="49">
        <v>0</v>
      </c>
      <c r="Z204" s="49">
        <v>0</v>
      </c>
      <c r="AA204" s="71">
        <v>204</v>
      </c>
      <c r="AB204" s="71"/>
      <c r="AC204" s="72"/>
      <c r="AD204" s="78" t="s">
        <v>1560</v>
      </c>
      <c r="AE204" s="78">
        <v>4266</v>
      </c>
      <c r="AF204" s="78">
        <v>17892</v>
      </c>
      <c r="AG204" s="78">
        <v>53013</v>
      </c>
      <c r="AH204" s="78">
        <v>72346</v>
      </c>
      <c r="AI204" s="78"/>
      <c r="AJ204" s="78" t="s">
        <v>1737</v>
      </c>
      <c r="AK204" s="78" t="s">
        <v>1844</v>
      </c>
      <c r="AL204" s="83" t="s">
        <v>1992</v>
      </c>
      <c r="AM204" s="78"/>
      <c r="AN204" s="80">
        <v>39915.103171296294</v>
      </c>
      <c r="AO204" s="83" t="s">
        <v>2151</v>
      </c>
      <c r="AP204" s="78" t="b">
        <v>0</v>
      </c>
      <c r="AQ204" s="78" t="b">
        <v>0</v>
      </c>
      <c r="AR204" s="78" t="b">
        <v>1</v>
      </c>
      <c r="AS204" s="78" t="s">
        <v>1302</v>
      </c>
      <c r="AT204" s="78">
        <v>575</v>
      </c>
      <c r="AU204" s="83" t="s">
        <v>2164</v>
      </c>
      <c r="AV204" s="78" t="b">
        <v>1</v>
      </c>
      <c r="AW204" s="78" t="s">
        <v>2301</v>
      </c>
      <c r="AX204" s="83" t="s">
        <v>2503</v>
      </c>
      <c r="AY204" s="78" t="s">
        <v>66</v>
      </c>
      <c r="AZ204" s="78" t="str">
        <f>REPLACE(INDEX(GroupVertices[Group],MATCH(Vertices[[#This Row],[Vertex]],GroupVertices[Vertex],0)),1,1,"")</f>
        <v>1</v>
      </c>
      <c r="BA204" s="48"/>
      <c r="BB204" s="48"/>
      <c r="BC204" s="48"/>
      <c r="BD204" s="48"/>
      <c r="BE204" s="48"/>
      <c r="BF204" s="48"/>
      <c r="BG204" s="121" t="s">
        <v>3179</v>
      </c>
      <c r="BH204" s="121" t="s">
        <v>3179</v>
      </c>
      <c r="BI204" s="121" t="s">
        <v>3271</v>
      </c>
      <c r="BJ204" s="121" t="s">
        <v>3271</v>
      </c>
      <c r="BK204" s="121">
        <v>2</v>
      </c>
      <c r="BL204" s="124">
        <v>6.666666666666667</v>
      </c>
      <c r="BM204" s="121">
        <v>0</v>
      </c>
      <c r="BN204" s="124">
        <v>0</v>
      </c>
      <c r="BO204" s="121">
        <v>0</v>
      </c>
      <c r="BP204" s="124">
        <v>0</v>
      </c>
      <c r="BQ204" s="121">
        <v>28</v>
      </c>
      <c r="BR204" s="124">
        <v>93.33333333333333</v>
      </c>
      <c r="BS204" s="121">
        <v>30</v>
      </c>
      <c r="BT204" s="2"/>
      <c r="BU204" s="3"/>
      <c r="BV204" s="3"/>
      <c r="BW204" s="3"/>
      <c r="BX204" s="3"/>
    </row>
    <row r="205" spans="1:76" ht="15">
      <c r="A205" s="64" t="s">
        <v>312</v>
      </c>
      <c r="B205" s="65"/>
      <c r="C205" s="65" t="s">
        <v>64</v>
      </c>
      <c r="D205" s="66">
        <v>163.21074984013038</v>
      </c>
      <c r="E205" s="68"/>
      <c r="F205" s="101" t="s">
        <v>834</v>
      </c>
      <c r="G205" s="65"/>
      <c r="H205" s="69" t="s">
        <v>312</v>
      </c>
      <c r="I205" s="70"/>
      <c r="J205" s="70"/>
      <c r="K205" s="69" t="s">
        <v>2709</v>
      </c>
      <c r="L205" s="73">
        <v>1</v>
      </c>
      <c r="M205" s="74">
        <v>2728.77197265625</v>
      </c>
      <c r="N205" s="74">
        <v>3529.7080078125</v>
      </c>
      <c r="O205" s="75"/>
      <c r="P205" s="76"/>
      <c r="Q205" s="76"/>
      <c r="R205" s="87"/>
      <c r="S205" s="48">
        <v>0</v>
      </c>
      <c r="T205" s="48">
        <v>1</v>
      </c>
      <c r="U205" s="49">
        <v>0</v>
      </c>
      <c r="V205" s="49">
        <v>0.001468</v>
      </c>
      <c r="W205" s="49">
        <v>0.000348</v>
      </c>
      <c r="X205" s="49">
        <v>0.472001</v>
      </c>
      <c r="Y205" s="49">
        <v>0</v>
      </c>
      <c r="Z205" s="49">
        <v>0</v>
      </c>
      <c r="AA205" s="71">
        <v>205</v>
      </c>
      <c r="AB205" s="71"/>
      <c r="AC205" s="72"/>
      <c r="AD205" s="78" t="s">
        <v>1561</v>
      </c>
      <c r="AE205" s="78">
        <v>1660</v>
      </c>
      <c r="AF205" s="78">
        <v>1751</v>
      </c>
      <c r="AG205" s="78">
        <v>3154</v>
      </c>
      <c r="AH205" s="78">
        <v>1207</v>
      </c>
      <c r="AI205" s="78"/>
      <c r="AJ205" s="78" t="s">
        <v>1738</v>
      </c>
      <c r="AK205" s="78" t="s">
        <v>1845</v>
      </c>
      <c r="AL205" s="83" t="s">
        <v>1993</v>
      </c>
      <c r="AM205" s="78"/>
      <c r="AN205" s="80">
        <v>40621.0634375</v>
      </c>
      <c r="AO205" s="83" t="s">
        <v>2152</v>
      </c>
      <c r="AP205" s="78" t="b">
        <v>0</v>
      </c>
      <c r="AQ205" s="78" t="b">
        <v>0</v>
      </c>
      <c r="AR205" s="78" t="b">
        <v>1</v>
      </c>
      <c r="AS205" s="78" t="s">
        <v>1302</v>
      </c>
      <c r="AT205" s="78">
        <v>84</v>
      </c>
      <c r="AU205" s="83" t="s">
        <v>2159</v>
      </c>
      <c r="AV205" s="78" t="b">
        <v>0</v>
      </c>
      <c r="AW205" s="78" t="s">
        <v>2301</v>
      </c>
      <c r="AX205" s="83" t="s">
        <v>2504</v>
      </c>
      <c r="AY205" s="78" t="s">
        <v>66</v>
      </c>
      <c r="AZ205" s="78" t="str">
        <f>REPLACE(INDEX(GroupVertices[Group],MATCH(Vertices[[#This Row],[Vertex]],GroupVertices[Vertex],0)),1,1,"")</f>
        <v>1</v>
      </c>
      <c r="BA205" s="48"/>
      <c r="BB205" s="48"/>
      <c r="BC205" s="48"/>
      <c r="BD205" s="48"/>
      <c r="BE205" s="48"/>
      <c r="BF205" s="48"/>
      <c r="BG205" s="121" t="s">
        <v>3180</v>
      </c>
      <c r="BH205" s="121" t="s">
        <v>3180</v>
      </c>
      <c r="BI205" s="121" t="s">
        <v>3272</v>
      </c>
      <c r="BJ205" s="121" t="s">
        <v>3272</v>
      </c>
      <c r="BK205" s="121">
        <v>2</v>
      </c>
      <c r="BL205" s="124">
        <v>8</v>
      </c>
      <c r="BM205" s="121">
        <v>0</v>
      </c>
      <c r="BN205" s="124">
        <v>0</v>
      </c>
      <c r="BO205" s="121">
        <v>0</v>
      </c>
      <c r="BP205" s="124">
        <v>0</v>
      </c>
      <c r="BQ205" s="121">
        <v>23</v>
      </c>
      <c r="BR205" s="124">
        <v>92</v>
      </c>
      <c r="BS205" s="121">
        <v>25</v>
      </c>
      <c r="BT205" s="2"/>
      <c r="BU205" s="3"/>
      <c r="BV205" s="3"/>
      <c r="BW205" s="3"/>
      <c r="BX205" s="3"/>
    </row>
    <row r="206" spans="1:76" ht="15">
      <c r="A206" s="64" t="s">
        <v>313</v>
      </c>
      <c r="B206" s="65"/>
      <c r="C206" s="65" t="s">
        <v>64</v>
      </c>
      <c r="D206" s="66">
        <v>162.1147826804464</v>
      </c>
      <c r="E206" s="68"/>
      <c r="F206" s="101" t="s">
        <v>2300</v>
      </c>
      <c r="G206" s="65"/>
      <c r="H206" s="69" t="s">
        <v>313</v>
      </c>
      <c r="I206" s="70"/>
      <c r="J206" s="70"/>
      <c r="K206" s="69" t="s">
        <v>2710</v>
      </c>
      <c r="L206" s="73">
        <v>1.0804185702110225</v>
      </c>
      <c r="M206" s="74">
        <v>5014.1923828125</v>
      </c>
      <c r="N206" s="74">
        <v>2320.33251953125</v>
      </c>
      <c r="O206" s="75"/>
      <c r="P206" s="76"/>
      <c r="Q206" s="76"/>
      <c r="R206" s="87"/>
      <c r="S206" s="48">
        <v>0</v>
      </c>
      <c r="T206" s="48">
        <v>3</v>
      </c>
      <c r="U206" s="49">
        <v>0.25</v>
      </c>
      <c r="V206" s="49">
        <v>0.002066</v>
      </c>
      <c r="W206" s="49">
        <v>0.007016</v>
      </c>
      <c r="X206" s="49">
        <v>0.714439</v>
      </c>
      <c r="Y206" s="49">
        <v>0.3333333333333333</v>
      </c>
      <c r="Z206" s="49">
        <v>0</v>
      </c>
      <c r="AA206" s="71">
        <v>206</v>
      </c>
      <c r="AB206" s="71"/>
      <c r="AC206" s="72"/>
      <c r="AD206" s="78" t="s">
        <v>1562</v>
      </c>
      <c r="AE206" s="78">
        <v>242</v>
      </c>
      <c r="AF206" s="78">
        <v>166</v>
      </c>
      <c r="AG206" s="78">
        <v>844</v>
      </c>
      <c r="AH206" s="78">
        <v>146</v>
      </c>
      <c r="AI206" s="78"/>
      <c r="AJ206" s="78" t="s">
        <v>1739</v>
      </c>
      <c r="AK206" s="78" t="s">
        <v>1776</v>
      </c>
      <c r="AL206" s="83" t="s">
        <v>1994</v>
      </c>
      <c r="AM206" s="78"/>
      <c r="AN206" s="80">
        <v>40289.324907407405</v>
      </c>
      <c r="AO206" s="83" t="s">
        <v>2153</v>
      </c>
      <c r="AP206" s="78" t="b">
        <v>1</v>
      </c>
      <c r="AQ206" s="78" t="b">
        <v>0</v>
      </c>
      <c r="AR206" s="78" t="b">
        <v>1</v>
      </c>
      <c r="AS206" s="78" t="s">
        <v>1302</v>
      </c>
      <c r="AT206" s="78">
        <v>56</v>
      </c>
      <c r="AU206" s="83" t="s">
        <v>2159</v>
      </c>
      <c r="AV206" s="78" t="b">
        <v>0</v>
      </c>
      <c r="AW206" s="78" t="s">
        <v>2301</v>
      </c>
      <c r="AX206" s="83" t="s">
        <v>2505</v>
      </c>
      <c r="AY206" s="78" t="s">
        <v>66</v>
      </c>
      <c r="AZ206" s="78" t="str">
        <f>REPLACE(INDEX(GroupVertices[Group],MATCH(Vertices[[#This Row],[Vertex]],GroupVertices[Vertex],0)),1,1,"")</f>
        <v>3</v>
      </c>
      <c r="BA206" s="48" t="s">
        <v>668</v>
      </c>
      <c r="BB206" s="48" t="s">
        <v>668</v>
      </c>
      <c r="BC206" s="48" t="s">
        <v>701</v>
      </c>
      <c r="BD206" s="48" t="s">
        <v>701</v>
      </c>
      <c r="BE206" s="48"/>
      <c r="BF206" s="48"/>
      <c r="BG206" s="121" t="s">
        <v>3181</v>
      </c>
      <c r="BH206" s="121" t="s">
        <v>3181</v>
      </c>
      <c r="BI206" s="121" t="s">
        <v>3273</v>
      </c>
      <c r="BJ206" s="121" t="s">
        <v>3273</v>
      </c>
      <c r="BK206" s="121">
        <v>0</v>
      </c>
      <c r="BL206" s="124">
        <v>0</v>
      </c>
      <c r="BM206" s="121">
        <v>0</v>
      </c>
      <c r="BN206" s="124">
        <v>0</v>
      </c>
      <c r="BO206" s="121">
        <v>0</v>
      </c>
      <c r="BP206" s="124">
        <v>0</v>
      </c>
      <c r="BQ206" s="121">
        <v>25</v>
      </c>
      <c r="BR206" s="124">
        <v>100</v>
      </c>
      <c r="BS206" s="121">
        <v>25</v>
      </c>
      <c r="BT206" s="2"/>
      <c r="BU206" s="3"/>
      <c r="BV206" s="3"/>
      <c r="BW206" s="3"/>
      <c r="BX206" s="3"/>
    </row>
    <row r="207" spans="1:76" ht="15">
      <c r="A207" s="88" t="s">
        <v>314</v>
      </c>
      <c r="B207" s="89"/>
      <c r="C207" s="89" t="s">
        <v>64</v>
      </c>
      <c r="D207" s="90">
        <v>162.0006914619304</v>
      </c>
      <c r="E207" s="91"/>
      <c r="F207" s="102" t="s">
        <v>835</v>
      </c>
      <c r="G207" s="89"/>
      <c r="H207" s="92" t="s">
        <v>314</v>
      </c>
      <c r="I207" s="93"/>
      <c r="J207" s="93"/>
      <c r="K207" s="92" t="s">
        <v>2711</v>
      </c>
      <c r="L207" s="94">
        <v>1</v>
      </c>
      <c r="M207" s="95">
        <v>1904.8914794921875</v>
      </c>
      <c r="N207" s="95">
        <v>3174.715576171875</v>
      </c>
      <c r="O207" s="96"/>
      <c r="P207" s="97"/>
      <c r="Q207" s="97"/>
      <c r="R207" s="98"/>
      <c r="S207" s="48">
        <v>0</v>
      </c>
      <c r="T207" s="48">
        <v>1</v>
      </c>
      <c r="U207" s="49">
        <v>0</v>
      </c>
      <c r="V207" s="49">
        <v>0.002053</v>
      </c>
      <c r="W207" s="49">
        <v>0.004626</v>
      </c>
      <c r="X207" s="49">
        <v>0.356448</v>
      </c>
      <c r="Y207" s="49">
        <v>0</v>
      </c>
      <c r="Z207" s="49">
        <v>0</v>
      </c>
      <c r="AA207" s="99">
        <v>207</v>
      </c>
      <c r="AB207" s="99"/>
      <c r="AC207" s="100"/>
      <c r="AD207" s="78" t="s">
        <v>1563</v>
      </c>
      <c r="AE207" s="78">
        <v>6</v>
      </c>
      <c r="AF207" s="78">
        <v>1</v>
      </c>
      <c r="AG207" s="78">
        <v>3</v>
      </c>
      <c r="AH207" s="78">
        <v>22</v>
      </c>
      <c r="AI207" s="78"/>
      <c r="AJ207" s="78" t="s">
        <v>1740</v>
      </c>
      <c r="AK207" s="78"/>
      <c r="AL207" s="78"/>
      <c r="AM207" s="78"/>
      <c r="AN207" s="80">
        <v>43578.893472222226</v>
      </c>
      <c r="AO207" s="78"/>
      <c r="AP207" s="78" t="b">
        <v>1</v>
      </c>
      <c r="AQ207" s="78" t="b">
        <v>0</v>
      </c>
      <c r="AR207" s="78" t="b">
        <v>0</v>
      </c>
      <c r="AS207" s="78" t="s">
        <v>1302</v>
      </c>
      <c r="AT207" s="78">
        <v>0</v>
      </c>
      <c r="AU207" s="78"/>
      <c r="AV207" s="78" t="b">
        <v>0</v>
      </c>
      <c r="AW207" s="78" t="s">
        <v>2301</v>
      </c>
      <c r="AX207" s="83" t="s">
        <v>2506</v>
      </c>
      <c r="AY207" s="78" t="s">
        <v>66</v>
      </c>
      <c r="AZ207" s="78" t="str">
        <f>REPLACE(INDEX(GroupVertices[Group],MATCH(Vertices[[#This Row],[Vertex]],GroupVertices[Vertex],0)),1,1,"")</f>
        <v>1</v>
      </c>
      <c r="BA207" s="48" t="s">
        <v>601</v>
      </c>
      <c r="BB207" s="48" t="s">
        <v>601</v>
      </c>
      <c r="BC207" s="48" t="s">
        <v>671</v>
      </c>
      <c r="BD207" s="48" t="s">
        <v>671</v>
      </c>
      <c r="BE207" s="48"/>
      <c r="BF207" s="48"/>
      <c r="BG207" s="121" t="s">
        <v>3182</v>
      </c>
      <c r="BH207" s="121" t="s">
        <v>3182</v>
      </c>
      <c r="BI207" s="121" t="s">
        <v>3274</v>
      </c>
      <c r="BJ207" s="121" t="s">
        <v>3274</v>
      </c>
      <c r="BK207" s="121">
        <v>0</v>
      </c>
      <c r="BL207" s="124">
        <v>0</v>
      </c>
      <c r="BM207" s="121">
        <v>0</v>
      </c>
      <c r="BN207" s="124">
        <v>0</v>
      </c>
      <c r="BO207" s="121">
        <v>0</v>
      </c>
      <c r="BP207" s="124">
        <v>0</v>
      </c>
      <c r="BQ207" s="121">
        <v>28</v>
      </c>
      <c r="BR207" s="124">
        <v>100</v>
      </c>
      <c r="BS207" s="121">
        <v>28</v>
      </c>
      <c r="BT207" s="2"/>
      <c r="BU207" s="3"/>
      <c r="BV207" s="3"/>
      <c r="BW207" s="3"/>
      <c r="BX2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7"/>
    <dataValidation allowBlank="1" showInputMessage="1" promptTitle="Vertex Tooltip" prompt="Enter optional text that will pop up when the mouse is hovered over the vertex." errorTitle="Invalid Vertex Image Key" sqref="K3:K2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7"/>
    <dataValidation allowBlank="1" showInputMessage="1" promptTitle="Vertex Label Fill Color" prompt="To select an optional fill color for the Label shape, right-click and select Select Color on the right-click menu." sqref="I3:I207"/>
    <dataValidation allowBlank="1" showInputMessage="1" promptTitle="Vertex Image File" prompt="Enter the path to an image file.  Hover over the column header for examples." errorTitle="Invalid Vertex Image Key" sqref="F3:F207"/>
    <dataValidation allowBlank="1" showInputMessage="1" promptTitle="Vertex Color" prompt="To select an optional vertex color, right-click and select Select Color on the right-click menu." sqref="B3:B207"/>
    <dataValidation allowBlank="1" showInputMessage="1" promptTitle="Vertex Opacity" prompt="Enter an optional vertex opacity between 0 (transparent) and 100 (opaque)." errorTitle="Invalid Vertex Opacity" error="The optional vertex opacity must be a whole number between 0 and 10." sqref="E3:E207"/>
    <dataValidation type="list" allowBlank="1" showInputMessage="1" showErrorMessage="1" promptTitle="Vertex Shape" prompt="Select an optional vertex shape." errorTitle="Invalid Vertex Shape" error="You have entered an invalid vertex shape.  Try selecting from the drop-down list instead." sqref="C3:C2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7">
      <formula1>ValidVertexLabelPositions</formula1>
    </dataValidation>
    <dataValidation allowBlank="1" showInputMessage="1" showErrorMessage="1" promptTitle="Vertex Name" prompt="Enter the name of the vertex." sqref="A3:A207"/>
  </dataValidations>
  <hyperlinks>
    <hyperlink ref="AL3" r:id="rId1" display="https://t.co/twxHxObKhq"/>
    <hyperlink ref="AL4" r:id="rId2" display="http://t.co/KjWgvTi51A"/>
    <hyperlink ref="AL7" r:id="rId3" display="http://t.co/Nbd5RR34Fc"/>
    <hyperlink ref="AL8" r:id="rId4" display="https://t.co/MW6WS0kESi"/>
    <hyperlink ref="AL9" r:id="rId5" display="http://www.mediaocean.com/"/>
    <hyperlink ref="AL10" r:id="rId6" display="https://t.co/92STsAbmaX"/>
    <hyperlink ref="AL12" r:id="rId7" display="http://www.mediaocean.com/"/>
    <hyperlink ref="AL13" r:id="rId8" display="https://t.co/qwczxmsNic"/>
    <hyperlink ref="AL14" r:id="rId9" display="https://t.co/6rpLS0UM46"/>
    <hyperlink ref="AL15" r:id="rId10" display="https://ariellabrown.contently.com/"/>
    <hyperlink ref="AL16" r:id="rId11" display="http://www.broadsheetcommunications.com/"/>
    <hyperlink ref="AL17" r:id="rId12" display="https://t.co/dtsRDUpwlQ"/>
    <hyperlink ref="AL19" r:id="rId13" display="http://gre.gl/arleg-update"/>
    <hyperlink ref="AL20" r:id="rId14" display="https://t.co/bVLCWccXjO"/>
    <hyperlink ref="AL21" r:id="rId15" display="https://t.co/3NsF4Jb3U1"/>
    <hyperlink ref="AL22" r:id="rId16" display="http://www.showpad.com/"/>
    <hyperlink ref="AL23" r:id="rId17" display="https://t.co/FtEPHbWefm"/>
    <hyperlink ref="AL24" r:id="rId18" display="https://t.co/HkvjZmA53K"/>
    <hyperlink ref="AL26" r:id="rId19" display="https://t.co/GQJYcJBsxJ"/>
    <hyperlink ref="AL27" r:id="rId20" display="https://t.co/g5EG51XFvd"/>
    <hyperlink ref="AL29" r:id="rId21" display="http://about.me/Tanya_Irwin"/>
    <hyperlink ref="AL30" r:id="rId22" display="http://t.co/psHgFkrMFW"/>
    <hyperlink ref="AL32" r:id="rId23" display="https://t.co/8ieBApEtv9"/>
    <hyperlink ref="AL35" r:id="rId24" display="https://t.co/VpSo3sndnJ"/>
    <hyperlink ref="AL37" r:id="rId25" display="http://www.imrg.org/"/>
    <hyperlink ref="AL38" r:id="rId26" display="http://t.co/hpeHl1qVHF"/>
    <hyperlink ref="AL39" r:id="rId27" display="http://www.meshexperience.com/"/>
    <hyperlink ref="AL40" r:id="rId28" display="https://t.co/CMPWKm72yX"/>
    <hyperlink ref="AL41" r:id="rId29" display="https://t.co/CMPWKm72yX"/>
    <hyperlink ref="AL42" r:id="rId30" display="https://t.co/eLA00Iy5aP"/>
    <hyperlink ref="AL43" r:id="rId31" display="http://straightforward.design/"/>
    <hyperlink ref="AL44" r:id="rId32" display="https://t.co/icgRMH2ocq"/>
    <hyperlink ref="AL45" r:id="rId33" display="https://t.co/jG5jUFIroY"/>
    <hyperlink ref="AL46" r:id="rId34" display="https://t.co/1jKatHeqYD"/>
    <hyperlink ref="AL47" r:id="rId35" display="http://forrester.com/"/>
    <hyperlink ref="AL48" r:id="rId36" display="http://www.iab.net/"/>
    <hyperlink ref="AL49" r:id="rId37" display="http://www.iab.com/"/>
    <hyperlink ref="AL50" r:id="rId38" display="http://t.co/GsvJYYuuuy"/>
    <hyperlink ref="AL51" r:id="rId39" display="http://t.co/cyFoDCB0v8"/>
    <hyperlink ref="AL52" r:id="rId40" display="https://t.co/Y1tNwkGrIl"/>
    <hyperlink ref="AL53" r:id="rId41" display="http://alidamirandawolff.com/"/>
    <hyperlink ref="AL57" r:id="rId42" display="http://www.ideon.agency/"/>
    <hyperlink ref="AL61" r:id="rId43" display="http://www.surveymonkey.com/"/>
    <hyperlink ref="AL65" r:id="rId44" display="http://t.co/3e0wmSGwPc"/>
    <hyperlink ref="AL67" r:id="rId45" display="http://mobyaffiliates.com/"/>
    <hyperlink ref="AL71" r:id="rId46" display="http://t.co/0XojNlCXDH"/>
    <hyperlink ref="AL72" r:id="rId47" display="https://t.co/lxOXOVu4tH"/>
    <hyperlink ref="AL73" r:id="rId48" display="http://t.co/t9w1Ds6gBy"/>
    <hyperlink ref="AL74" r:id="rId49" display="http://inmoment.com/"/>
    <hyperlink ref="AL75" r:id="rId50" display="http://jhcblog.juliehuntconsulting.com/"/>
    <hyperlink ref="AL78" r:id="rId51" display="http://t.co/Y8nIH8TtUg"/>
    <hyperlink ref="AL79" r:id="rId52" display="http://t.co/z5ahkCaeOi"/>
    <hyperlink ref="AL80" r:id="rId53" display="https://t.co/84LYc15MKz"/>
    <hyperlink ref="AL81" r:id="rId54" display="http://t.co/q7DfYEmI13"/>
    <hyperlink ref="AL82" r:id="rId55" display="https://t.co/GvqqgP4zz6"/>
    <hyperlink ref="AL83" r:id="rId56" display="http://www.instart.com/"/>
    <hyperlink ref="AL84" r:id="rId57" display="http://www.linkedin.com/in/natalielambert/"/>
    <hyperlink ref="AL85" r:id="rId58" display="http://wmp.life/WestMonroePartners"/>
    <hyperlink ref="AL88" r:id="rId59" display="https://t.co/HutGQ9sylv"/>
    <hyperlink ref="AL90" r:id="rId60" display="https://t.co/H2h1u4e8eq"/>
    <hyperlink ref="AL92" r:id="rId61" display="http://t.co/peBd5EF32N"/>
    <hyperlink ref="AL93" r:id="rId62" display="http://t.co/VI9eeQuKlt"/>
    <hyperlink ref="AL94" r:id="rId63" display="https://t.co/JqIb6IRWZm"/>
    <hyperlink ref="AL95" r:id="rId64" display="http://t.co/vsAb3zCnOu"/>
    <hyperlink ref="AL97" r:id="rId65" display="http://t.co/yXHjEVvXfb"/>
    <hyperlink ref="AL98" r:id="rId66" display="https://t.co/PmzxzYUxVz"/>
    <hyperlink ref="AL99" r:id="rId67" display="https://t.co/5JnQJoav7A"/>
    <hyperlink ref="AL100" r:id="rId68" display="http://parents.caprisun.com/"/>
    <hyperlink ref="AL101" r:id="rId69" display="http://t.co/yT4r74cB6e"/>
    <hyperlink ref="AL102" r:id="rId70" display="https://t.co/4ALHtccqji"/>
    <hyperlink ref="AL103" r:id="rId71" display="http://t.co/Je89rW1d3f"/>
    <hyperlink ref="AL104" r:id="rId72" display="https://t.co/EkN6uEZuxB"/>
    <hyperlink ref="AL105" r:id="rId73" display="http://www.facebook.com/specialkus"/>
    <hyperlink ref="AL106" r:id="rId74" display="http://www.musclemilk.com/"/>
    <hyperlink ref="AL107" r:id="rId75" display="https://t.co/CflywmfBWc"/>
    <hyperlink ref="AL108" r:id="rId76" display="http://www.boostdrinks.com/"/>
    <hyperlink ref="AL109" r:id="rId77" display="https://t.co/CWr0A7HD5A"/>
    <hyperlink ref="AL110" r:id="rId78" display="https://www.linkedin.com/in/ronald-c-pruett-jr-98ba791/"/>
    <hyperlink ref="AL111" r:id="rId79" display="http://www.adexchanger.com/"/>
    <hyperlink ref="AL113" r:id="rId80" display="https://t.co/xxeHIZe9Je"/>
    <hyperlink ref="AL115" r:id="rId81" display="http://t.co/lr3wILngCK"/>
    <hyperlink ref="AL116" r:id="rId82" display="https://t.co/zWxwnUzfyn"/>
    <hyperlink ref="AL118" r:id="rId83" display="http://www.piecesof8group.com/"/>
    <hyperlink ref="AL119" r:id="rId84" display="https://t.co/dCeoYLYSlY"/>
    <hyperlink ref="AL120" r:id="rId85" display="http://milyli.com/"/>
    <hyperlink ref="AL121" r:id="rId86" display="http://www.cleverbridge.com/"/>
    <hyperlink ref="AL122" r:id="rId87" display="http://t.co/uJJ0L3Hdsj"/>
    <hyperlink ref="AL124" r:id="rId88" display="http://www.myspace.com/jsphmv"/>
    <hyperlink ref="AL127" r:id="rId89" display="http://t.co/FIBWToatpx"/>
    <hyperlink ref="AL128" r:id="rId90" display="https://www.newtechnorthwest.com/"/>
    <hyperlink ref="AL129" r:id="rId91" display="http://www.masterclassing.com/"/>
    <hyperlink ref="AL130" r:id="rId92" display="https://t.co/0olOTwYCsq"/>
    <hyperlink ref="AL131" r:id="rId93" display="http://www.mobilemarketingmagazine.com/"/>
    <hyperlink ref="AL132" r:id="rId94" display="https://t.co/jHQu5qT51h"/>
    <hyperlink ref="AL133" r:id="rId95" display="https://t.co/jBJMqU9Ua2"/>
    <hyperlink ref="AL134" r:id="rId96" display="http://t.co/D9hdV4KZjA"/>
    <hyperlink ref="AL136" r:id="rId97" display="http://www.beet.tv/"/>
    <hyperlink ref="AL137" r:id="rId98" display="https://t.co/ApfbldpKw2"/>
    <hyperlink ref="AL140" r:id="rId99" display="https://t.co/adrjaHnx9w"/>
    <hyperlink ref="AL145" r:id="rId100" display="http://www.edisonpartners.com/"/>
    <hyperlink ref="AL147" r:id="rId101" display="https://t.co/0olOTwYCsq"/>
    <hyperlink ref="AL148" r:id="rId102" display="http://www.edisonpartners.com/"/>
    <hyperlink ref="AL149" r:id="rId103" display="https://t.co/92jNwt9eBF"/>
    <hyperlink ref="AL150" r:id="rId104" display="http://heartin.net/"/>
    <hyperlink ref="AL151" r:id="rId105" display="https://t.co/5w1cO3LX1y"/>
    <hyperlink ref="AL152" r:id="rId106" display="https://t.co/QHt82xW2ep"/>
    <hyperlink ref="AL153" r:id="rId107" display="https://t.co/DIGii5v2ZA"/>
    <hyperlink ref="AL154" r:id="rId108" display="https://t.co/xNTxJOVjLa"/>
    <hyperlink ref="AL157" r:id="rId109" display="https://t.co/J81V6snqTU"/>
    <hyperlink ref="AL158" r:id="rId110" display="https://www.entrepreneur.com/"/>
    <hyperlink ref="AL160" r:id="rId111" display="https://www.martechadvisor.com/"/>
    <hyperlink ref="AL161" r:id="rId112" display="https://t.co/arDl4Gxga7"/>
    <hyperlink ref="AL164" r:id="rId113" display="http://marketingdistinguo.com/"/>
    <hyperlink ref="AL165" r:id="rId114" display="https://t.co/HGhjL1cgio"/>
    <hyperlink ref="AL166" r:id="rId115" display="http://safcsp.org.sa/"/>
    <hyperlink ref="AL167" r:id="rId116" display="https://t.co/exS1qC8GtB"/>
    <hyperlink ref="AL168" r:id="rId117" display="http://www.advanced-television.com/"/>
    <hyperlink ref="AL169" r:id="rId118" display="https://t.co/8WKTQelfia"/>
    <hyperlink ref="AL170" r:id="rId119" display="http://t.co/POwMoOsBdR"/>
    <hyperlink ref="AL171" r:id="rId120" display="http://www.sparkfoundryww.com/"/>
    <hyperlink ref="AL172" r:id="rId121" display="http://t.co/FAZo0BTZ1p"/>
    <hyperlink ref="AL173" r:id="rId122" display="https://t.co/zKPbjLqFy6"/>
    <hyperlink ref="AL174" r:id="rId123" display="https://t.co/qEznLadmjp"/>
    <hyperlink ref="AL175" r:id="rId124" display="http://marketingland.com/"/>
    <hyperlink ref="AL176" r:id="rId125" display="https://t.co/EpYZyAFT3i"/>
    <hyperlink ref="AL177" r:id="rId126" display="http://t.co/2FgWAIjsZf"/>
    <hyperlink ref="AL178" r:id="rId127" display="http://www.omd.com/uk/manning-gottlieb-omd/global-media-agency"/>
    <hyperlink ref="AL179" r:id="rId128" display="http://www.diageo.com/"/>
    <hyperlink ref="AL180" r:id="rId129" display="https://osu.ppy.sh/u/Dyke"/>
    <hyperlink ref="AL181" r:id="rId130" display="http://t.co/KLQ2hx5URt"/>
    <hyperlink ref="AL182" r:id="rId131" display="http://www.guidedogs.org.uk/"/>
    <hyperlink ref="AL183" r:id="rId132" display="https://t.co/REP4H6ye87"/>
    <hyperlink ref="AL184" r:id="rId133" display="https://t.co/X1tSYYmBj9"/>
    <hyperlink ref="AL185" r:id="rId134" display="http://adage.com/"/>
    <hyperlink ref="AL186" r:id="rId135" display="https://www.linkedin.com/in/ckelly3/"/>
    <hyperlink ref="AL187" r:id="rId136" display="https://t.co/oCS9Ju97gw"/>
    <hyperlink ref="AL188" r:id="rId137" display="http://t.co/5vCEeHG0Cp"/>
    <hyperlink ref="AL189" r:id="rId138" display="https://t.co/HAeH3zXyj0"/>
    <hyperlink ref="AL190" r:id="rId139" display="https://t.co/1KZ2ofwvAI"/>
    <hyperlink ref="AL192" r:id="rId140" display="https://t.co/aA9FtYp0Y8"/>
    <hyperlink ref="AL193" r:id="rId141" display="http://deadline.com/"/>
    <hyperlink ref="AL194" r:id="rId142" display="https://t.co/ndnhxqfYFX"/>
    <hyperlink ref="AL195" r:id="rId143" display="http://www.reuters.com/"/>
    <hyperlink ref="AL196" r:id="rId144" display="https://t.co/eR282oPYQC"/>
    <hyperlink ref="AL197" r:id="rId145" display="http://adweek.com/"/>
    <hyperlink ref="AL198" r:id="rId146" display="http://businessofapps.com/"/>
    <hyperlink ref="AL200" r:id="rId147" display="http://t.co/T3z359eN3L"/>
    <hyperlink ref="AL201" r:id="rId148" display="http://www.quintessentially.com/"/>
    <hyperlink ref="AL202" r:id="rId149" display="https://t.co/TkXVGtOWms"/>
    <hyperlink ref="AL203" r:id="rId150" display="http://t.co/Vhpf6GEh1H"/>
    <hyperlink ref="AL204" r:id="rId151" display="https://t.co/LFQcrbsBFB"/>
    <hyperlink ref="AL205" r:id="rId152" display="https://t.co/b7PIOfuzj4"/>
    <hyperlink ref="AL206" r:id="rId153" display="http://progresspartners.com/"/>
    <hyperlink ref="AO3" r:id="rId154" display="https://pbs.twimg.com/profile_banners/969342225518944259/1543860699"/>
    <hyperlink ref="AO4" r:id="rId155" display="https://pbs.twimg.com/profile_banners/2253788118/1452549065"/>
    <hyperlink ref="AO7" r:id="rId156" display="https://pbs.twimg.com/profile_banners/18001082/1400661799"/>
    <hyperlink ref="AO8" r:id="rId157" display="https://pbs.twimg.com/profile_banners/284802757/1526306796"/>
    <hyperlink ref="AO9" r:id="rId158" display="https://pbs.twimg.com/profile_banners/375708293/1538675817"/>
    <hyperlink ref="AO11" r:id="rId159" display="https://pbs.twimg.com/profile_banners/138826695/1405089742"/>
    <hyperlink ref="AO12" r:id="rId160" display="https://pbs.twimg.com/profile_banners/16382471/1421092860"/>
    <hyperlink ref="AO13" r:id="rId161" display="https://pbs.twimg.com/profile_banners/134944527/1397315465"/>
    <hyperlink ref="AO15" r:id="rId162" display="https://pbs.twimg.com/profile_banners/79866731/1517847394"/>
    <hyperlink ref="AO16" r:id="rId163" display="https://pbs.twimg.com/profile_banners/822812386650390531/1485621539"/>
    <hyperlink ref="AO17" r:id="rId164" display="https://pbs.twimg.com/profile_banners/40334726/1502404207"/>
    <hyperlink ref="AO19" r:id="rId165" display="https://pbs.twimg.com/profile_banners/17853751/1496695739"/>
    <hyperlink ref="AO20" r:id="rId166" display="https://pbs.twimg.com/profile_banners/1289117419/1547577420"/>
    <hyperlink ref="AO21" r:id="rId167" display="https://pbs.twimg.com/profile_banners/752028078/1547587202"/>
    <hyperlink ref="AO22" r:id="rId168" display="https://pbs.twimg.com/profile_banners/276991865/1536327845"/>
    <hyperlink ref="AO23" r:id="rId169" display="https://pbs.twimg.com/profile_banners/756225917081575424/1547590069"/>
    <hyperlink ref="AO24" r:id="rId170" display="https://pbs.twimg.com/profile_banners/308921323/1547671195"/>
    <hyperlink ref="AO25" r:id="rId171" display="https://pbs.twimg.com/profile_banners/14606007/1525453152"/>
    <hyperlink ref="AO26" r:id="rId172" display="https://pbs.twimg.com/profile_banners/603102876/1398683729"/>
    <hyperlink ref="AO27" r:id="rId173" display="https://pbs.twimg.com/profile_banners/1160748828/1532986295"/>
    <hyperlink ref="AO28" r:id="rId174" display="https://pbs.twimg.com/profile_banners/23712754/1422419073"/>
    <hyperlink ref="AO29" r:id="rId175" display="https://pbs.twimg.com/profile_banners/14097543/1555957924"/>
    <hyperlink ref="AO30" r:id="rId176" display="https://pbs.twimg.com/profile_banners/14687193/1495474380"/>
    <hyperlink ref="AO32" r:id="rId177" display="https://pbs.twimg.com/profile_banners/809539071252905984/1528935348"/>
    <hyperlink ref="AO34" r:id="rId178" display="https://pbs.twimg.com/profile_banners/805413958777761792/1518852812"/>
    <hyperlink ref="AO35" r:id="rId179" display="https://pbs.twimg.com/profile_banners/99086752/1527600375"/>
    <hyperlink ref="AO36" r:id="rId180" display="https://pbs.twimg.com/profile_banners/191557850/1485871714"/>
    <hyperlink ref="AO37" r:id="rId181" display="https://pbs.twimg.com/profile_banners/23442603/1488272750"/>
    <hyperlink ref="AO38" r:id="rId182" display="https://pbs.twimg.com/profile_banners/13909352/1545930739"/>
    <hyperlink ref="AO39" r:id="rId183" display="https://pbs.twimg.com/profile_banners/245295262/1486577476"/>
    <hyperlink ref="AO40" r:id="rId184" display="https://pbs.twimg.com/profile_banners/101766148/1538831076"/>
    <hyperlink ref="AO41" r:id="rId185" display="https://pbs.twimg.com/profile_banners/1089932519619874817/1549752976"/>
    <hyperlink ref="AO42" r:id="rId186" display="https://pbs.twimg.com/profile_banners/525263519/1498470128"/>
    <hyperlink ref="AO44" r:id="rId187" display="https://pbs.twimg.com/profile_banners/259430094/1539380649"/>
    <hyperlink ref="AO45" r:id="rId188" display="https://pbs.twimg.com/profile_banners/728276512043044864/1538152710"/>
    <hyperlink ref="AO46" r:id="rId189" display="https://pbs.twimg.com/profile_banners/837032355927900162/1488925950"/>
    <hyperlink ref="AO47" r:id="rId190" display="https://pbs.twimg.com/profile_banners/7712452/1548706135"/>
    <hyperlink ref="AO49" r:id="rId191" display="https://pbs.twimg.com/profile_banners/14895776/1554728783"/>
    <hyperlink ref="AO50" r:id="rId192" display="https://pbs.twimg.com/profile_banners/21097599/1398994132"/>
    <hyperlink ref="AO51" r:id="rId193" display="https://pbs.twimg.com/profile_banners/301799224/1520434863"/>
    <hyperlink ref="AO52" r:id="rId194" display="https://pbs.twimg.com/profile_banners/54319874/1549257765"/>
    <hyperlink ref="AO53" r:id="rId195" display="https://pbs.twimg.com/profile_banners/1676407908/1521648489"/>
    <hyperlink ref="AO57" r:id="rId196" display="https://pbs.twimg.com/profile_banners/372918371/1540394158"/>
    <hyperlink ref="AO61" r:id="rId197" display="https://pbs.twimg.com/profile_banners/31267104/1534978066"/>
    <hyperlink ref="AO62" r:id="rId198" display="https://pbs.twimg.com/profile_banners/35894579/1398956360"/>
    <hyperlink ref="AO63" r:id="rId199" display="https://pbs.twimg.com/profile_banners/342742618/1553140206"/>
    <hyperlink ref="AO64" r:id="rId200" display="https://pbs.twimg.com/profile_banners/334053605/1504022187"/>
    <hyperlink ref="AO65" r:id="rId201" display="https://pbs.twimg.com/profile_banners/187952372/1398865699"/>
    <hyperlink ref="AO67" r:id="rId202" display="https://pbs.twimg.com/profile_banners/83372185/1427318676"/>
    <hyperlink ref="AO68" r:id="rId203" display="https://pbs.twimg.com/profile_banners/122190652/1501070354"/>
    <hyperlink ref="AO71" r:id="rId204" display="https://pbs.twimg.com/profile_banners/719184444/1528824610"/>
    <hyperlink ref="AO72" r:id="rId205" display="https://pbs.twimg.com/profile_banners/837437574973177858/1488496978"/>
    <hyperlink ref="AO73" r:id="rId206" display="https://pbs.twimg.com/profile_banners/17139019/1496677038"/>
    <hyperlink ref="AO74" r:id="rId207" display="https://pbs.twimg.com/profile_banners/31760889/1553614472"/>
    <hyperlink ref="AO75" r:id="rId208" display="https://pbs.twimg.com/profile_banners/63875612/1356803466"/>
    <hyperlink ref="AO77" r:id="rId209" display="https://pbs.twimg.com/profile_banners/2188744014/1384352935"/>
    <hyperlink ref="AO78" r:id="rId210" display="https://pbs.twimg.com/profile_banners/119166791/1543848377"/>
    <hyperlink ref="AO79" r:id="rId211" display="https://pbs.twimg.com/profile_banners/71552724/1542386190"/>
    <hyperlink ref="AO80" r:id="rId212" display="https://pbs.twimg.com/profile_banners/14516920/1554321462"/>
    <hyperlink ref="AO81" r:id="rId213" display="https://pbs.twimg.com/profile_banners/96842708/1551876576"/>
    <hyperlink ref="AO82" r:id="rId214" display="https://pbs.twimg.com/profile_banners/39507085/1549652135"/>
    <hyperlink ref="AO83" r:id="rId215" display="https://pbs.twimg.com/profile_banners/830064540/1550595959"/>
    <hyperlink ref="AO84" r:id="rId216" display="https://pbs.twimg.com/profile_banners/49175729/1399483736"/>
    <hyperlink ref="AO85" r:id="rId217" display="https://pbs.twimg.com/profile_banners/46149375/1522267559"/>
    <hyperlink ref="AO87" r:id="rId218" display="https://pbs.twimg.com/profile_banners/1105275834661781504/1554143769"/>
    <hyperlink ref="AO88" r:id="rId219" display="https://pbs.twimg.com/profile_banners/747808659275718657/1536152862"/>
    <hyperlink ref="AO90" r:id="rId220" display="https://pbs.twimg.com/profile_banners/2582626710/1403461638"/>
    <hyperlink ref="AO91" r:id="rId221" display="https://pbs.twimg.com/profile_banners/922286882368708609/1548553092"/>
    <hyperlink ref="AO93" r:id="rId222" display="https://pbs.twimg.com/profile_banners/241251367/1415287508"/>
    <hyperlink ref="AO94" r:id="rId223" display="https://pbs.twimg.com/profile_banners/21812198/1521820430"/>
    <hyperlink ref="AO95" r:id="rId224" display="https://pbs.twimg.com/profile_banners/226205342/1367439565"/>
    <hyperlink ref="AO96" r:id="rId225" display="https://pbs.twimg.com/profile_banners/369686997/1413331113"/>
    <hyperlink ref="AO97" r:id="rId226" display="https://pbs.twimg.com/profile_banners/19207710/1401983050"/>
    <hyperlink ref="AO98" r:id="rId227" display="https://pbs.twimg.com/profile_banners/928268279746932738/1510850774"/>
    <hyperlink ref="AO99" r:id="rId228" display="https://pbs.twimg.com/profile_banners/769847113/1521488810"/>
    <hyperlink ref="AO100" r:id="rId229" display="https://pbs.twimg.com/profile_banners/2155751354/1502733125"/>
    <hyperlink ref="AO101" r:id="rId230" display="https://pbs.twimg.com/profile_banners/19720440/1492440994"/>
    <hyperlink ref="AO102" r:id="rId231" display="https://pbs.twimg.com/profile_banners/1615465872/1551131404"/>
    <hyperlink ref="AO103" r:id="rId232" display="https://pbs.twimg.com/profile_banners/15109072/1456869930"/>
    <hyperlink ref="AO104" r:id="rId233" display="https://pbs.twimg.com/profile_banners/11071292/1551466933"/>
    <hyperlink ref="AO105" r:id="rId234" display="https://pbs.twimg.com/profile_banners/366594737/1538586526"/>
    <hyperlink ref="AO106" r:id="rId235" display="https://pbs.twimg.com/profile_banners/24031518/1512007955"/>
    <hyperlink ref="AO107" r:id="rId236" display="https://pbs.twimg.com/profile_banners/210914280/1543437884"/>
    <hyperlink ref="AO108" r:id="rId237" display="https://pbs.twimg.com/profile_banners/67013919/1514888382"/>
    <hyperlink ref="AO109" r:id="rId238" display="https://pbs.twimg.com/profile_banners/174429097/1491934796"/>
    <hyperlink ref="AO110" r:id="rId239" display="https://pbs.twimg.com/profile_banners/205873116/1490910286"/>
    <hyperlink ref="AO111" r:id="rId240" display="https://pbs.twimg.com/profile_banners/18248647/1413397171"/>
    <hyperlink ref="AO113" r:id="rId241" display="https://pbs.twimg.com/profile_banners/23599090/1433879270"/>
    <hyperlink ref="AO115" r:id="rId242" display="https://pbs.twimg.com/profile_banners/15290054/1544201190"/>
    <hyperlink ref="AO116" r:id="rId243" display="https://pbs.twimg.com/profile_banners/291157268/1432759150"/>
    <hyperlink ref="AO119" r:id="rId244" display="https://pbs.twimg.com/profile_banners/2337371605/1498848977"/>
    <hyperlink ref="AO120" r:id="rId245" display="https://pbs.twimg.com/profile_banners/2550988674/1545158090"/>
    <hyperlink ref="AO121" r:id="rId246" display="https://pbs.twimg.com/profile_banners/14692593/1526407846"/>
    <hyperlink ref="AO122" r:id="rId247" display="https://pbs.twimg.com/profile_banners/298717440/1545150019"/>
    <hyperlink ref="AO123" r:id="rId248" display="https://pbs.twimg.com/profile_banners/868395168688480256/1495879288"/>
    <hyperlink ref="AO124" r:id="rId249" display="https://pbs.twimg.com/profile_banners/78661261/1449941221"/>
    <hyperlink ref="AO128" r:id="rId250" display="https://pbs.twimg.com/profile_banners/294229409/1414116368"/>
    <hyperlink ref="AO129" r:id="rId251" display="https://pbs.twimg.com/profile_banners/934953313/1483458135"/>
    <hyperlink ref="AO130" r:id="rId252" display="https://pbs.twimg.com/profile_banners/204331160/1478007884"/>
    <hyperlink ref="AO131" r:id="rId253" display="https://pbs.twimg.com/profile_banners/95888725/1448392954"/>
    <hyperlink ref="AO132" r:id="rId254" display="https://pbs.twimg.com/profile_banners/474373659/1549378211"/>
    <hyperlink ref="AO133" r:id="rId255" display="https://pbs.twimg.com/profile_banners/900631628/1454136345"/>
    <hyperlink ref="AO135" r:id="rId256" display="https://pbs.twimg.com/profile_banners/157067700/1450383676"/>
    <hyperlink ref="AO136" r:id="rId257" display="https://pbs.twimg.com/profile_banners/15137060/1515366432"/>
    <hyperlink ref="AO138" r:id="rId258" display="https://pbs.twimg.com/profile_banners/303865724/1466432477"/>
    <hyperlink ref="AO140" r:id="rId259" display="https://pbs.twimg.com/profile_banners/41158310/1528993463"/>
    <hyperlink ref="AO144" r:id="rId260" display="https://pbs.twimg.com/profile_banners/454842947/1456234128"/>
    <hyperlink ref="AO145" r:id="rId261" display="https://pbs.twimg.com/profile_banners/116505974/1542660890"/>
    <hyperlink ref="AO147" r:id="rId262" display="https://pbs.twimg.com/profile_banners/841317416332345344/1489422024"/>
    <hyperlink ref="AO148" r:id="rId263" display="https://pbs.twimg.com/profile_banners/29440739/1476995037"/>
    <hyperlink ref="AO150" r:id="rId264" display="https://pbs.twimg.com/profile_banners/2327047891/1555585298"/>
    <hyperlink ref="AO151" r:id="rId265" display="https://pbs.twimg.com/profile_banners/143484502/1407225272"/>
    <hyperlink ref="AO152" r:id="rId266" display="https://pbs.twimg.com/profile_banners/18332190/1549018001"/>
    <hyperlink ref="AO153" r:id="rId267" display="https://pbs.twimg.com/profile_banners/1113820724064657408/1554592136"/>
    <hyperlink ref="AO154" r:id="rId268" display="https://pbs.twimg.com/profile_banners/2836716376/1542893975"/>
    <hyperlink ref="AO155" r:id="rId269" display="https://pbs.twimg.com/profile_banners/2164961492/1432340807"/>
    <hyperlink ref="AO156" r:id="rId270" display="https://pbs.twimg.com/profile_banners/126821144/1554337040"/>
    <hyperlink ref="AO157" r:id="rId271" display="https://pbs.twimg.com/profile_banners/15472552/1347993114"/>
    <hyperlink ref="AO158" r:id="rId272" display="https://pbs.twimg.com/profile_banners/19407053/1554815287"/>
    <hyperlink ref="AO160" r:id="rId273" display="https://pbs.twimg.com/profile_banners/949228828324331520/1554464411"/>
    <hyperlink ref="AO164" r:id="rId274" display="https://pbs.twimg.com/profile_banners/560711367/1554028317"/>
    <hyperlink ref="AO165" r:id="rId275" display="https://pbs.twimg.com/profile_banners/818839052367450113/1496107271"/>
    <hyperlink ref="AO166" r:id="rId276" display="https://pbs.twimg.com/profile_banners/930450544208039937/1529260905"/>
    <hyperlink ref="AO167" r:id="rId277" display="https://pbs.twimg.com/profile_banners/43354914/1485871091"/>
    <hyperlink ref="AO171" r:id="rId278" display="https://pbs.twimg.com/profile_banners/86082625/1499482294"/>
    <hyperlink ref="AO173" r:id="rId279" display="https://pbs.twimg.com/profile_banners/999295860486918144/1528986023"/>
    <hyperlink ref="AO174" r:id="rId280" display="https://pbs.twimg.com/profile_banners/275787723/1538117572"/>
    <hyperlink ref="AO175" r:id="rId281" display="https://pbs.twimg.com/profile_banners/12553672/1552914492"/>
    <hyperlink ref="AO176" r:id="rId282" display="https://pbs.twimg.com/profile_banners/238795625/1551152675"/>
    <hyperlink ref="AO178" r:id="rId283" display="https://pbs.twimg.com/profile_banners/86052798/1554307665"/>
    <hyperlink ref="AO179" r:id="rId284" display="https://pbs.twimg.com/profile_banners/3096453603/1553511924"/>
    <hyperlink ref="AO180" r:id="rId285" display="https://pbs.twimg.com/profile_banners/807811/1542155735"/>
    <hyperlink ref="AO181" r:id="rId286" display="https://pbs.twimg.com/profile_banners/11104682/1436297721"/>
    <hyperlink ref="AO182" r:id="rId287" display="https://pbs.twimg.com/profile_banners/80571413/1546520586"/>
    <hyperlink ref="AO183" r:id="rId288" display="https://pbs.twimg.com/profile_banners/321370799/1531221551"/>
    <hyperlink ref="AO184" r:id="rId289" display="https://pbs.twimg.com/profile_banners/17663756/1556112051"/>
    <hyperlink ref="AO185" r:id="rId290" display="https://pbs.twimg.com/profile_banners/12480582/1506359488"/>
    <hyperlink ref="AO186" r:id="rId291" display="https://pbs.twimg.com/profile_banners/380048978/1479904930"/>
    <hyperlink ref="AO187" r:id="rId292" display="https://pbs.twimg.com/profile_banners/24434374/1532710640"/>
    <hyperlink ref="AO188" r:id="rId293" display="https://pbs.twimg.com/profile_banners/795891217/1416499742"/>
    <hyperlink ref="AO189" r:id="rId294" display="https://pbs.twimg.com/profile_banners/16486956/1446668797"/>
    <hyperlink ref="AO190" r:id="rId295" display="https://pbs.twimg.com/profile_banners/820394/1507610994"/>
    <hyperlink ref="AO192" r:id="rId296" display="https://pbs.twimg.com/profile_banners/586032653/1555612215"/>
    <hyperlink ref="AO193" r:id="rId297" display="https://pbs.twimg.com/profile_banners/33579983/1519918228"/>
    <hyperlink ref="AO194" r:id="rId298" display="https://pbs.twimg.com/profile_banners/799226790065508352/1553268379"/>
    <hyperlink ref="AO195" r:id="rId299" display="https://pbs.twimg.com/profile_banners/1652541/1525365834"/>
    <hyperlink ref="AO196" r:id="rId300" display="https://pbs.twimg.com/profile_banners/224002383/1401841646"/>
    <hyperlink ref="AO197" r:id="rId301" display="https://pbs.twimg.com/profile_banners/30205586/1555420505"/>
    <hyperlink ref="AO198" r:id="rId302" display="https://pbs.twimg.com/profile_banners/1650208237/1427320127"/>
    <hyperlink ref="AO201" r:id="rId303" display="https://pbs.twimg.com/profile_banners/96750308/1537317809"/>
    <hyperlink ref="AO202" r:id="rId304" display="https://pbs.twimg.com/profile_banners/981555929975017472/1547460960"/>
    <hyperlink ref="AO203" r:id="rId305" display="https://pbs.twimg.com/profile_banners/3074135008/1493085976"/>
    <hyperlink ref="AO204" r:id="rId306" display="https://pbs.twimg.com/profile_banners/30581721/1538854885"/>
    <hyperlink ref="AO205" r:id="rId307" display="https://pbs.twimg.com/profile_banners/268566493/1536029260"/>
    <hyperlink ref="AO206" r:id="rId308" display="https://pbs.twimg.com/profile_banners/135422786/1474377350"/>
    <hyperlink ref="AU4" r:id="rId309" display="http://abs.twimg.com/images/themes/theme1/bg.png"/>
    <hyperlink ref="AU7" r:id="rId310" display="http://abs.twimg.com/images/themes/theme5/bg.gif"/>
    <hyperlink ref="AU8" r:id="rId311" display="http://abs.twimg.com/images/themes/theme2/bg.gif"/>
    <hyperlink ref="AU9" r:id="rId312" display="http://abs.twimg.com/images/themes/theme1/bg.png"/>
    <hyperlink ref="AU11" r:id="rId313" display="http://abs.twimg.com/images/themes/theme1/bg.png"/>
    <hyperlink ref="AU12" r:id="rId314" display="http://abs.twimg.com/images/themes/theme9/bg.gif"/>
    <hyperlink ref="AU13" r:id="rId315" display="http://abs.twimg.com/images/themes/theme1/bg.png"/>
    <hyperlink ref="AU14" r:id="rId316" display="http://abs.twimg.com/images/themes/theme16/bg.gif"/>
    <hyperlink ref="AU15" r:id="rId317" display="http://abs.twimg.com/images/themes/theme13/bg.gif"/>
    <hyperlink ref="AU17" r:id="rId318" display="http://abs.twimg.com/images/themes/theme1/bg.png"/>
    <hyperlink ref="AU18" r:id="rId319" display="http://abs.twimg.com/images/themes/theme1/bg.png"/>
    <hyperlink ref="AU19" r:id="rId320" display="http://pbs.twimg.com/profile_background_images/547721954/twitter-bg-blue.png"/>
    <hyperlink ref="AU20" r:id="rId321" display="http://abs.twimg.com/images/themes/theme1/bg.png"/>
    <hyperlink ref="AU21" r:id="rId322" display="http://abs.twimg.com/images/themes/theme14/bg.gif"/>
    <hyperlink ref="AU22" r:id="rId323" display="http://abs.twimg.com/images/themes/theme1/bg.png"/>
    <hyperlink ref="AU23" r:id="rId324" display="http://abs.twimg.com/images/themes/theme1/bg.png"/>
    <hyperlink ref="AU24" r:id="rId325" display="http://abs.twimg.com/images/themes/theme1/bg.png"/>
    <hyperlink ref="AU25" r:id="rId326" display="http://abs.twimg.com/images/themes/theme1/bg.png"/>
    <hyperlink ref="AU26" r:id="rId327" display="http://abs.twimg.com/images/themes/theme1/bg.png"/>
    <hyperlink ref="AU27" r:id="rId328" display="http://abs.twimg.com/images/themes/theme1/bg.png"/>
    <hyperlink ref="AU28" r:id="rId329" display="http://abs.twimg.com/images/themes/theme14/bg.gif"/>
    <hyperlink ref="AU29" r:id="rId330" display="http://abs.twimg.com/images/themes/theme12/bg.gif"/>
    <hyperlink ref="AU30" r:id="rId331" display="http://abs.twimg.com/images/themes/theme1/bg.png"/>
    <hyperlink ref="AU31" r:id="rId332" display="http://abs.twimg.com/images/themes/theme1/bg.png"/>
    <hyperlink ref="AU32" r:id="rId333" display="http://abs.twimg.com/images/themes/theme1/bg.png"/>
    <hyperlink ref="AU33" r:id="rId334" display="http://abs.twimg.com/images/themes/theme1/bg.png"/>
    <hyperlink ref="AU35" r:id="rId335" display="http://abs.twimg.com/images/themes/theme1/bg.png"/>
    <hyperlink ref="AU36" r:id="rId336" display="http://abs.twimg.com/images/themes/theme5/bg.gif"/>
    <hyperlink ref="AU37" r:id="rId337" display="http://abs.twimg.com/images/themes/theme1/bg.png"/>
    <hyperlink ref="AU38" r:id="rId338" display="http://abs.twimg.com/images/themes/theme1/bg.png"/>
    <hyperlink ref="AU39" r:id="rId339" display="http://abs.twimg.com/images/themes/theme1/bg.png"/>
    <hyperlink ref="AU40" r:id="rId340" display="http://abs.twimg.com/images/themes/theme1/bg.png"/>
    <hyperlink ref="AU41" r:id="rId341" display="http://abs.twimg.com/images/themes/theme1/bg.png"/>
    <hyperlink ref="AU42" r:id="rId342" display="http://abs.twimg.com/images/themes/theme1/bg.png"/>
    <hyperlink ref="AU43" r:id="rId343" display="http://abs.twimg.com/images/themes/theme1/bg.png"/>
    <hyperlink ref="AU44" r:id="rId344" display="http://abs.twimg.com/images/themes/theme1/bg.png"/>
    <hyperlink ref="AU45" r:id="rId345" display="http://abs.twimg.com/images/themes/theme1/bg.png"/>
    <hyperlink ref="AU46" r:id="rId346" display="http://abs.twimg.com/images/themes/theme1/bg.png"/>
    <hyperlink ref="AU47" r:id="rId347" display="http://abs.twimg.com/images/themes/theme9/bg.gif"/>
    <hyperlink ref="AU48" r:id="rId348" display="http://abs.twimg.com/images/themes/theme1/bg.png"/>
    <hyperlink ref="AU49" r:id="rId349" display="http://abs.twimg.com/images/themes/theme1/bg.png"/>
    <hyperlink ref="AU50" r:id="rId350" display="http://abs.twimg.com/images/themes/theme5/bg.gif"/>
    <hyperlink ref="AU51" r:id="rId351" display="http://abs.twimg.com/images/themes/theme1/bg.png"/>
    <hyperlink ref="AU52" r:id="rId352" display="http://abs.twimg.com/images/themes/theme15/bg.png"/>
    <hyperlink ref="AU53" r:id="rId353" display="http://abs.twimg.com/images/themes/theme1/bg.png"/>
    <hyperlink ref="AU55" r:id="rId354" display="http://abs.twimg.com/images/themes/theme1/bg.png"/>
    <hyperlink ref="AU57" r:id="rId355" display="http://abs.twimg.com/images/themes/theme1/bg.png"/>
    <hyperlink ref="AU61" r:id="rId356" display="http://abs.twimg.com/images/themes/theme1/bg.png"/>
    <hyperlink ref="AU62" r:id="rId357" display="http://pbs.twimg.com/profile_background_images/172193095/x49861efda53c18a4ef6223013d61dbc.png"/>
    <hyperlink ref="AU63" r:id="rId358" display="http://abs.twimg.com/images/themes/theme1/bg.png"/>
    <hyperlink ref="AU64" r:id="rId359" display="http://abs.twimg.com/images/themes/theme1/bg.png"/>
    <hyperlink ref="AU65" r:id="rId360" display="http://pbs.twimg.com/profile_background_images/145682516/techwallpaper2.gif"/>
    <hyperlink ref="AU67" r:id="rId361" display="http://abs.twimg.com/images/themes/theme1/bg.png"/>
    <hyperlink ref="AU68" r:id="rId362" display="http://abs.twimg.com/images/themes/theme14/bg.gif"/>
    <hyperlink ref="AU69" r:id="rId363" display="http://abs.twimg.com/images/themes/theme4/bg.gif"/>
    <hyperlink ref="AU71" r:id="rId364" display="http://abs.twimg.com/images/themes/theme1/bg.png"/>
    <hyperlink ref="AU72" r:id="rId365" display="http://abs.twimg.com/images/themes/theme1/bg.png"/>
    <hyperlink ref="AU73" r:id="rId366" display="http://abs.twimg.com/images/themes/theme1/bg.png"/>
    <hyperlink ref="AU74" r:id="rId367" display="http://abs.twimg.com/images/themes/theme14/bg.gif"/>
    <hyperlink ref="AU75" r:id="rId368" display="http://abs.twimg.com/images/themes/theme16/bg.gif"/>
    <hyperlink ref="AU76" r:id="rId369" display="http://a0.twimg.com/images/themes/theme2/bg.gif"/>
    <hyperlink ref="AU77" r:id="rId370" display="http://abs.twimg.com/images/themes/theme1/bg.png"/>
    <hyperlink ref="AU78" r:id="rId371" display="http://abs.twimg.com/images/themes/theme1/bg.png"/>
    <hyperlink ref="AU79" r:id="rId372" display="http://abs.twimg.com/images/themes/theme1/bg.png"/>
    <hyperlink ref="AU80" r:id="rId373" display="http://abs.twimg.com/images/themes/theme1/bg.png"/>
    <hyperlink ref="AU81" r:id="rId374" display="http://abs.twimg.com/images/themes/theme1/bg.png"/>
    <hyperlink ref="AU82" r:id="rId375" display="http://abs.twimg.com/images/themes/theme9/bg.gif"/>
    <hyperlink ref="AU83" r:id="rId376" display="http://abs.twimg.com/images/themes/theme1/bg.png"/>
    <hyperlink ref="AU84" r:id="rId377" display="http://abs.twimg.com/images/themes/theme1/bg.png"/>
    <hyperlink ref="AU85" r:id="rId378" display="http://abs.twimg.com/images/themes/theme1/bg.png"/>
    <hyperlink ref="AU86" r:id="rId379" display="http://abs.twimg.com/images/themes/theme1/bg.png"/>
    <hyperlink ref="AU89" r:id="rId380" display="http://abs.twimg.com/images/themes/theme1/bg.png"/>
    <hyperlink ref="AU90" r:id="rId381" display="http://abs.twimg.com/images/themes/theme1/bg.png"/>
    <hyperlink ref="AU92" r:id="rId382" display="http://pbs.twimg.com/profile_background_images/93701235/dew_twitter_background_typhoon.jpg"/>
    <hyperlink ref="AU93" r:id="rId383" display="http://pbs.twimg.com/profile_background_images/378800000057232168/eaacfcaf2f1e218fcd04becae2edca13.jpeg"/>
    <hyperlink ref="AU94" r:id="rId384" display="http://abs.twimg.com/images/themes/theme1/bg.png"/>
    <hyperlink ref="AU95" r:id="rId385" display="http://abs.twimg.com/images/themes/theme1/bg.png"/>
    <hyperlink ref="AU96" r:id="rId386" display="http://pbs.twimg.com/profile_background_images/455788947558264832/VrlybJzR.jpeg"/>
    <hyperlink ref="AU97" r:id="rId387" display="http://pbs.twimg.com/profile_background_images/378800000124238720/6c1d378935651f1302162141513af6be.jpeg"/>
    <hyperlink ref="AU99" r:id="rId388" display="http://abs.twimg.com/images/themes/theme1/bg.png"/>
    <hyperlink ref="AU100" r:id="rId389" display="http://pbs.twimg.com/profile_background_images/378800000133877129/F5ym0wyJ.jpeg"/>
    <hyperlink ref="AU101" r:id="rId390" display="http://pbs.twimg.com/profile_background_images/566010564506165248/P7aQDUyo.jpeg"/>
    <hyperlink ref="AU102" r:id="rId391" display="http://abs.twimg.com/images/themes/theme1/bg.png"/>
    <hyperlink ref="AU103" r:id="rId392" display="http://abs.twimg.com/images/themes/theme1/bg.png"/>
    <hyperlink ref="AU104" r:id="rId393" display="http://abs.twimg.com/images/themes/theme1/bg.png"/>
    <hyperlink ref="AU105" r:id="rId394" display="http://abs.twimg.com/images/themes/theme1/bg.png"/>
    <hyperlink ref="AU106" r:id="rId395" display="http://abs.twimg.com/images/themes/theme14/bg.gif"/>
    <hyperlink ref="AU107" r:id="rId396" display="http://abs.twimg.com/images/themes/theme1/bg.png"/>
    <hyperlink ref="AU108" r:id="rId397" display="http://pbs.twimg.com/profile_background_images/844613515/28c06622e70b44d6908f000953f84801.jpeg"/>
    <hyperlink ref="AU109" r:id="rId398" display="http://abs.twimg.com/images/themes/theme1/bg.png"/>
    <hyperlink ref="AU110" r:id="rId399" display="http://abs.twimg.com/images/themes/theme1/bg.png"/>
    <hyperlink ref="AU111" r:id="rId400" display="http://abs.twimg.com/images/themes/theme1/bg.png"/>
    <hyperlink ref="AU112" r:id="rId401" display="http://abs.twimg.com/images/themes/theme1/bg.png"/>
    <hyperlink ref="AU113" r:id="rId402" display="http://abs.twimg.com/images/themes/theme9/bg.gif"/>
    <hyperlink ref="AU114" r:id="rId403" display="http://abs.twimg.com/images/themes/theme1/bg.png"/>
    <hyperlink ref="AU115" r:id="rId404" display="http://abs.twimg.com/images/themes/theme2/bg.gif"/>
    <hyperlink ref="AU116" r:id="rId405" display="http://abs.twimg.com/images/themes/theme10/bg.gif"/>
    <hyperlink ref="AU118" r:id="rId406" display="http://abs.twimg.com/images/themes/theme1/bg.png"/>
    <hyperlink ref="AU119" r:id="rId407" display="http://abs.twimg.com/images/themes/theme1/bg.png"/>
    <hyperlink ref="AU120" r:id="rId408" display="http://abs.twimg.com/images/themes/theme1/bg.png"/>
    <hyperlink ref="AU121" r:id="rId409" display="http://abs.twimg.com/images/themes/theme6/bg.gif"/>
    <hyperlink ref="AU122" r:id="rId410" display="http://abs.twimg.com/images/themes/theme1/bg.png"/>
    <hyperlink ref="AU124" r:id="rId411" display="http://abs.twimg.com/images/themes/theme1/bg.png"/>
    <hyperlink ref="AU125" r:id="rId412" display="http://abs.twimg.com/images/themes/theme1/bg.png"/>
    <hyperlink ref="AU126" r:id="rId413" display="http://abs.twimg.com/images/themes/theme1/bg.png"/>
    <hyperlink ref="AU127" r:id="rId414" display="http://a0.twimg.com/profile_background_images/2493803/snapshots-logo.gif"/>
    <hyperlink ref="AU128" r:id="rId415" display="http://abs.twimg.com/images/themes/theme1/bg.png"/>
    <hyperlink ref="AU129" r:id="rId416" display="http://abs.twimg.com/images/themes/theme1/bg.png"/>
    <hyperlink ref="AU130" r:id="rId417" display="http://abs.twimg.com/images/themes/theme14/bg.gif"/>
    <hyperlink ref="AU131" r:id="rId418" display="http://abs.twimg.com/images/themes/theme14/bg.gif"/>
    <hyperlink ref="AU132" r:id="rId419" display="http://abs.twimg.com/images/themes/theme1/bg.png"/>
    <hyperlink ref="AU133" r:id="rId420" display="http://abs.twimg.com/images/themes/theme1/bg.png"/>
    <hyperlink ref="AU134" r:id="rId421" display="http://abs.twimg.com/images/themes/theme1/bg.png"/>
    <hyperlink ref="AU135" r:id="rId422" display="http://abs.twimg.com/images/themes/theme1/bg.png"/>
    <hyperlink ref="AU136" r:id="rId423" display="http://abs.twimg.com/images/themes/theme1/bg.png"/>
    <hyperlink ref="AU137" r:id="rId424" display="http://abs.twimg.com/images/themes/theme1/bg.png"/>
    <hyperlink ref="AU138" r:id="rId425" display="http://abs.twimg.com/images/themes/theme4/bg.gif"/>
    <hyperlink ref="AU139" r:id="rId426" display="http://abs.twimg.com/images/themes/theme1/bg.png"/>
    <hyperlink ref="AU140" r:id="rId427" display="http://abs.twimg.com/images/themes/theme1/bg.png"/>
    <hyperlink ref="AU141" r:id="rId428" display="http://abs.twimg.com/images/themes/theme1/bg.png"/>
    <hyperlink ref="AU143" r:id="rId429" display="http://abs.twimg.com/images/themes/theme1/bg.png"/>
    <hyperlink ref="AU144" r:id="rId430" display="http://abs.twimg.com/images/themes/theme1/bg.png"/>
    <hyperlink ref="AU145" r:id="rId431" display="http://abs.twimg.com/images/themes/theme1/bg.png"/>
    <hyperlink ref="AU146" r:id="rId432" display="http://abs.twimg.com/images/themes/theme1/bg.png"/>
    <hyperlink ref="AU147" r:id="rId433" display="http://abs.twimg.com/images/themes/theme1/bg.png"/>
    <hyperlink ref="AU148" r:id="rId434" display="http://abs.twimg.com/images/themes/theme12/bg.gif"/>
    <hyperlink ref="AU149" r:id="rId435" display="http://abs.twimg.com/images/themes/theme1/bg.png"/>
    <hyperlink ref="AU150" r:id="rId436" display="http://abs.twimg.com/images/themes/theme1/bg.png"/>
    <hyperlink ref="AU151" r:id="rId437" display="http://abs.twimg.com/images/themes/theme1/bg.png"/>
    <hyperlink ref="AU152" r:id="rId438" display="http://abs.twimg.com/images/themes/theme1/bg.png"/>
    <hyperlink ref="AU153" r:id="rId439" display="http://abs.twimg.com/images/themes/theme1/bg.png"/>
    <hyperlink ref="AU154" r:id="rId440" display="http://abs.twimg.com/images/themes/theme1/bg.png"/>
    <hyperlink ref="AU155" r:id="rId441" display="http://abs.twimg.com/images/themes/theme1/bg.png"/>
    <hyperlink ref="AU156" r:id="rId442" display="http://abs.twimg.com/images/themes/theme1/bg.png"/>
    <hyperlink ref="AU157" r:id="rId443" display="http://abs.twimg.com/images/themes/theme1/bg.png"/>
    <hyperlink ref="AU158" r:id="rId444" display="http://abs.twimg.com/images/themes/theme8/bg.gif"/>
    <hyperlink ref="AU159" r:id="rId445" display="http://abs.twimg.com/images/themes/theme1/bg.png"/>
    <hyperlink ref="AU160" r:id="rId446" display="http://abs.twimg.com/images/themes/theme1/bg.png"/>
    <hyperlink ref="AU164" r:id="rId447" display="http://abs.twimg.com/images/themes/theme17/bg.gif"/>
    <hyperlink ref="AU165" r:id="rId448" display="http://abs.twimg.com/images/themes/theme1/bg.png"/>
    <hyperlink ref="AU167" r:id="rId449" display="http://abs.twimg.com/images/themes/theme7/bg.gif"/>
    <hyperlink ref="AU168" r:id="rId450" display="http://abs.twimg.com/images/themes/theme1/bg.png"/>
    <hyperlink ref="AU170" r:id="rId451" display="http://abs.twimg.com/images/themes/theme1/bg.png"/>
    <hyperlink ref="AU171" r:id="rId452" display="http://abs.twimg.com/images/themes/theme1/bg.png"/>
    <hyperlink ref="AU172" r:id="rId453" display="http://abs.twimg.com/images/themes/theme14/bg.gif"/>
    <hyperlink ref="AU174" r:id="rId454" display="http://abs.twimg.com/images/themes/theme1/bg.png"/>
    <hyperlink ref="AU175" r:id="rId455" display="http://abs.twimg.com/images/themes/theme1/bg.png"/>
    <hyperlink ref="AU176" r:id="rId456" display="http://abs.twimg.com/images/themes/theme18/bg.gif"/>
    <hyperlink ref="AU177" r:id="rId457" display="http://abs.twimg.com/images/themes/theme1/bg.png"/>
    <hyperlink ref="AU178" r:id="rId458" display="http://abs.twimg.com/images/themes/theme1/bg.png"/>
    <hyperlink ref="AU179" r:id="rId459" display="http://abs.twimg.com/images/themes/theme1/bg.png"/>
    <hyperlink ref="AU180" r:id="rId460" display="http://abs.twimg.com/images/themes/theme1/bg.png"/>
    <hyperlink ref="AU181" r:id="rId461" display="http://abs.twimg.com/images/themes/theme5/bg.gif"/>
    <hyperlink ref="AU182" r:id="rId462" display="http://abs.twimg.com/images/themes/theme1/bg.png"/>
    <hyperlink ref="AU183" r:id="rId463" display="http://abs.twimg.com/images/themes/theme1/bg.png"/>
    <hyperlink ref="AU184" r:id="rId464" display="http://abs.twimg.com/images/themes/theme1/bg.png"/>
    <hyperlink ref="AU185" r:id="rId465" display="http://abs.twimg.com/images/themes/theme1/bg.png"/>
    <hyperlink ref="AU186" r:id="rId466" display="http://abs.twimg.com/images/themes/theme1/bg.png"/>
    <hyperlink ref="AU187" r:id="rId467" display="http://abs.twimg.com/images/themes/theme1/bg.png"/>
    <hyperlink ref="AU188" r:id="rId468" display="http://pbs.twimg.com/profile_background_images/555737027237269504/9SH8chYY.jpeg"/>
    <hyperlink ref="AU189" r:id="rId469" display="http://abs.twimg.com/images/themes/theme1/bg.png"/>
    <hyperlink ref="AU190" r:id="rId470" display="http://abs.twimg.com/images/themes/theme17/bg.gif"/>
    <hyperlink ref="AU192" r:id="rId471" display="http://abs.twimg.com/images/themes/theme1/bg.png"/>
    <hyperlink ref="AU193" r:id="rId472" display="http://abs.twimg.com/images/themes/theme1/bg.png"/>
    <hyperlink ref="AU194" r:id="rId473" display="http://abs.twimg.com/images/themes/theme1/bg.png"/>
    <hyperlink ref="AU195" r:id="rId474" display="http://abs.twimg.com/images/themes/theme1/bg.png"/>
    <hyperlink ref="AU196" r:id="rId475" display="http://abs.twimg.com/images/themes/theme1/bg.png"/>
    <hyperlink ref="AU197" r:id="rId476" display="http://abs.twimg.com/images/themes/theme1/bg.png"/>
    <hyperlink ref="AU198" r:id="rId477" display="http://abs.twimg.com/images/themes/theme1/bg.png"/>
    <hyperlink ref="AU199" r:id="rId478" display="http://abs.twimg.com/images/themes/theme1/bg.png"/>
    <hyperlink ref="AU200" r:id="rId479" display="http://abs.twimg.com/images/themes/theme1/bg.png"/>
    <hyperlink ref="AU201" r:id="rId480" display="http://abs.twimg.com/images/themes/theme9/bg.gif"/>
    <hyperlink ref="AU203" r:id="rId481" display="http://abs.twimg.com/images/themes/theme1/bg.png"/>
    <hyperlink ref="AU204" r:id="rId482" display="http://abs.twimg.com/images/themes/theme13/bg.gif"/>
    <hyperlink ref="AU205" r:id="rId483" display="http://abs.twimg.com/images/themes/theme1/bg.png"/>
    <hyperlink ref="AU206" r:id="rId484" display="http://abs.twimg.com/images/themes/theme1/bg.png"/>
    <hyperlink ref="F3" r:id="rId485" display="http://pbs.twimg.com/profile_images/1077360975278424064/bZNcCNGJ_normal.jpg"/>
    <hyperlink ref="F4" r:id="rId486" display="http://pbs.twimg.com/profile_images/686666576288845825/j138bbEs_normal.png"/>
    <hyperlink ref="F5" r:id="rId487" display="http://abs.twimg.com/sticky/default_profile_images/default_profile_normal.png"/>
    <hyperlink ref="F6" r:id="rId488" display="http://pbs.twimg.com/profile_images/929138680576593922/eliLt5zU_normal.jpg"/>
    <hyperlink ref="F7" r:id="rId489" display="http://pbs.twimg.com/profile_images/500328802434949120/cdCOH6PV_normal.png"/>
    <hyperlink ref="F8" r:id="rId490" display="http://pbs.twimg.com/profile_images/1120615150422253568/UnN7bCxB_normal.jpg"/>
    <hyperlink ref="F9" r:id="rId491" display="http://pbs.twimg.com/profile_images/430098329603567616/Tz-ar2xE_normal.png"/>
    <hyperlink ref="F10" r:id="rId492" display="http://pbs.twimg.com/profile_images/1047511710339420162/DFsOKAQh_normal.jpg"/>
    <hyperlink ref="F11" r:id="rId493" display="http://pbs.twimg.com/profile_images/521086833665392640/LWY7m9NF_normal.png"/>
    <hyperlink ref="F12" r:id="rId494" display="http://pbs.twimg.com/profile_images/461867213415137280/puQ3418R_normal.jpeg"/>
    <hyperlink ref="F13" r:id="rId495" display="http://pbs.twimg.com/profile_images/512522213690310657/x-47dk3d_normal.jpeg"/>
    <hyperlink ref="F14" r:id="rId496" display="http://pbs.twimg.com/profile_images/1428967810/civolution-C_icon_512X512_normal.jpg"/>
    <hyperlink ref="F15" r:id="rId497" display="http://pbs.twimg.com/profile_images/3278150904/a4a0abec09486adaa3164ec8532f1161_normal.jpeg"/>
    <hyperlink ref="F16" r:id="rId498" display="http://pbs.twimg.com/profile_images/825386307362787329/WlTqtdn6_normal.jpg"/>
    <hyperlink ref="F17" r:id="rId499" display="http://pbs.twimg.com/profile_images/895774330117775360/uS79j4tB_normal.jpg"/>
    <hyperlink ref="F18" r:id="rId500" display="http://pbs.twimg.com/profile_images/3454769613/ab68b7cf7136ed8c2455e57da6b9f313_normal.jpeg"/>
    <hyperlink ref="F19" r:id="rId501" display="http://pbs.twimg.com/profile_images/871831760442605568/Nu8yDPO7_normal.jpg"/>
    <hyperlink ref="F20" r:id="rId502" display="http://pbs.twimg.com/profile_images/1090249180860141569/P0xOS6z2_normal.jpg"/>
    <hyperlink ref="F21" r:id="rId503" display="http://pbs.twimg.com/profile_images/1083864555380531205/XYtgL0EN_normal.jpg"/>
    <hyperlink ref="F22" r:id="rId504" display="http://pbs.twimg.com/profile_images/1038043850516750336/xk4mMYE6_normal.jpg"/>
    <hyperlink ref="F23" r:id="rId505" display="http://pbs.twimg.com/profile_images/1089938689885519874/4fnGALmb_normal.jpg"/>
    <hyperlink ref="F24" r:id="rId506" display="http://pbs.twimg.com/profile_images/1090468020932235269/IN4VRA-4_normal.jpg"/>
    <hyperlink ref="F25" r:id="rId507" display="http://pbs.twimg.com/profile_images/504729262/who_tweeted3_normal.gif"/>
    <hyperlink ref="F26" r:id="rId508" display="http://pbs.twimg.com/profile_images/653615696862052352/3fr-ux51_normal.jpg"/>
    <hyperlink ref="F27" r:id="rId509" display="http://pbs.twimg.com/profile_images/1107289751156084739/VDGA2HDN_normal.jpg"/>
    <hyperlink ref="F28" r:id="rId510" display="http://pbs.twimg.com/profile_images/1084830514744315904/3xJRZdtv_normal.jpg"/>
    <hyperlink ref="F29" r:id="rId511" display="http://pbs.twimg.com/profile_images/1120395098800492549/hTxxjlBm_normal.png"/>
    <hyperlink ref="F30" r:id="rId512" display="http://pbs.twimg.com/profile_images/917498315092107264/wUNdoiyh_normal.jpg"/>
    <hyperlink ref="F31" r:id="rId513" display="http://pbs.twimg.com/profile_images/1741241334/image_normal.jpg"/>
    <hyperlink ref="F32" r:id="rId514" display="http://pbs.twimg.com/profile_images/819331001922920448/TCb6gYtx_normal.jpg"/>
    <hyperlink ref="F33" r:id="rId515" display="http://pbs.twimg.com/profile_images/912827014658260992/7g8pBloe_normal.jpg"/>
    <hyperlink ref="F34" r:id="rId516" display="http://pbs.twimg.com/profile_images/1097322201072709633/YqYamT_R_normal.jpg"/>
    <hyperlink ref="F35" r:id="rId517" display="http://pbs.twimg.com/profile_images/1112404787591634952/u0aQ64vg_normal.png"/>
    <hyperlink ref="F36" r:id="rId518" display="http://pbs.twimg.com/profile_images/1090249714644197376/jBbhzv0q_normal.jpg"/>
    <hyperlink ref="F37" r:id="rId519" display="http://pbs.twimg.com/profile_images/740554777076105217/4wvUzM1i_normal.jpg"/>
    <hyperlink ref="F38" r:id="rId520" display="http://pbs.twimg.com/profile_images/1095350515758592000/PkhKFchI_normal.jpg"/>
    <hyperlink ref="F39" r:id="rId521" display="http://pbs.twimg.com/profile_images/378800000092298473/e60f0a400d5181adc9894dccabb2e810_normal.jpeg"/>
    <hyperlink ref="F40" r:id="rId522" display="http://pbs.twimg.com/profile_images/895272771097329664/Vj8n6juW_normal.jpg"/>
    <hyperlink ref="F41" r:id="rId523" display="http://pbs.twimg.com/profile_images/1094357587468918784/HfJFMysR_normal.jpg"/>
    <hyperlink ref="F42" r:id="rId524" display="http://pbs.twimg.com/profile_images/1008022836089417728/2viEXtV6_normal.jpg"/>
    <hyperlink ref="F43" r:id="rId525" display="http://pbs.twimg.com/profile_images/446655801986269184/6jjBqB45_normal.png"/>
    <hyperlink ref="F44" r:id="rId526" display="http://pbs.twimg.com/profile_images/809211085580447744/VohRBgwG_normal.jpg"/>
    <hyperlink ref="F45" r:id="rId527" display="http://pbs.twimg.com/profile_images/1045713075444305920/U7t7vAHC_normal.jpg"/>
    <hyperlink ref="F46" r:id="rId528" display="http://pbs.twimg.com/profile_images/838877361827381248/KkUTn-wF_normal.jpg"/>
    <hyperlink ref="F47" r:id="rId529" display="http://pbs.twimg.com/profile_images/557536783252996097/2mkZ4an0_normal.png"/>
    <hyperlink ref="F48" r:id="rId530" display="http://pbs.twimg.com/profile_images/56748906/ItsSwell_normal.gif"/>
    <hyperlink ref="F49" r:id="rId531" display="http://pbs.twimg.com/profile_images/882623601723285504/r_mETtrD_normal.jpg"/>
    <hyperlink ref="F50" r:id="rId532" display="http://pbs.twimg.com/profile_images/79263988/TGK_headshot_normal.JPG"/>
    <hyperlink ref="F51" r:id="rId533" display="http://pbs.twimg.com/profile_images/836584816053125121/teDYpmcM_normal.jpg"/>
    <hyperlink ref="F52" r:id="rId534" display="http://pbs.twimg.com/profile_images/1092292279954370562/lnrmb3_B_normal.jpg"/>
    <hyperlink ref="F53" r:id="rId535" display="http://pbs.twimg.com/profile_images/787639115936169984/ZZrHzlvS_normal.jpg"/>
    <hyperlink ref="F54" r:id="rId536" display="http://abs.twimg.com/sticky/default_profile_images/default_profile_normal.png"/>
    <hyperlink ref="F55" r:id="rId537" display="http://pbs.twimg.com/profile_images/1054847674334240768/XGasBs8s_normal.jpg"/>
    <hyperlink ref="F56" r:id="rId538" display="http://pbs.twimg.com/profile_images/1095819572144422912/jYwGq4Xh_normal.jpg"/>
    <hyperlink ref="F57" r:id="rId539" display="http://pbs.twimg.com/profile_images/979691111978446848/lv_NMgv7_normal.jpg"/>
    <hyperlink ref="F58" r:id="rId540" display="http://pbs.twimg.com/profile_images/1102612681629057024/d5NN8Pd2_normal.jpg"/>
    <hyperlink ref="F59" r:id="rId541" display="http://pbs.twimg.com/profile_images/1101696775122010115/TjESbw2D_normal.jpg"/>
    <hyperlink ref="F60" r:id="rId542" display="http://pbs.twimg.com/profile_images/1098616417350381569/ynD8Lzov_normal.jpg"/>
    <hyperlink ref="F61" r:id="rId543" display="http://pbs.twimg.com/profile_images/1030504980476620801/Ip1eZs-L_normal.jpg"/>
    <hyperlink ref="F62" r:id="rId544" display="http://pbs.twimg.com/profile_images/3782744187/fca5b5be13932dc19b38b471f8a20d37_normal.jpeg"/>
    <hyperlink ref="F63" r:id="rId545" display="http://pbs.twimg.com/profile_images/1103775735108550661/n87QF0cl_normal.jpg"/>
    <hyperlink ref="F64" r:id="rId546" display="http://pbs.twimg.com/profile_images/662299632156962816/BakuhTQg_normal.jpg"/>
    <hyperlink ref="F65" r:id="rId547" display="http://pbs.twimg.com/profile_images/1119126678/mediatechSQ_normal.gif"/>
    <hyperlink ref="F66" r:id="rId548" display="http://pbs.twimg.com/profile_images/1104020076733304835/s9yxH8BS_normal.jpg"/>
    <hyperlink ref="F67" r:id="rId549" display="http://pbs.twimg.com/profile_images/580842517052145665/F6UCxGRc_normal.jpg"/>
    <hyperlink ref="F68" r:id="rId550" display="http://pbs.twimg.com/profile_images/2171419521/239_normal.jpg"/>
    <hyperlink ref="F69" r:id="rId551" display="http://pbs.twimg.com/profile_images/938524230077026306/EGGTxZty_normal.jpg"/>
    <hyperlink ref="F70" r:id="rId552" display="http://pbs.twimg.com/profile_images/1104087117267755008/u4Gg-_5z_normal.jpg"/>
    <hyperlink ref="F71" r:id="rId553" display="http://pbs.twimg.com/profile_images/1012399937659650048/g3P_wcHP_normal.jpg"/>
    <hyperlink ref="F72" r:id="rId554" display="http://pbs.twimg.com/profile_images/837443275283824641/ymA9SZe3_normal.jpg"/>
    <hyperlink ref="F73" r:id="rId555" display="http://pbs.twimg.com/profile_images/857243143141511168/xu0esIWM_normal.jpg"/>
    <hyperlink ref="F74" r:id="rId556" display="http://pbs.twimg.com/profile_images/1017193587883175936/RfJ3V6U8_normal.jpg"/>
    <hyperlink ref="F75" r:id="rId557" display="http://pbs.twimg.com/profile_images/468502341/Julie4_normal.jpg"/>
    <hyperlink ref="F76" r:id="rId558" display="http://a0.twimg.com/profile_images/58658743/musclebody_normal.jpg"/>
    <hyperlink ref="F77" r:id="rId559" display="http://pbs.twimg.com/profile_images/378800000726932519/4ec7dc04d0c558967e378f386f5e3128_normal.jpeg"/>
    <hyperlink ref="F78" r:id="rId560" display="http://pbs.twimg.com/profile_images/964530185423945729/LrRzvtHu_normal.jpg"/>
    <hyperlink ref="F79" r:id="rId561" display="http://pbs.twimg.com/profile_images/488384466734161921/9RBTCsuI_normal.png"/>
    <hyperlink ref="F80" r:id="rId562" display="http://pbs.twimg.com/profile_images/919534045582606336/uwe9Et_E_normal.jpg"/>
    <hyperlink ref="F81" r:id="rId563" display="http://pbs.twimg.com/profile_images/1014183116653629440/xrHdri7u_normal.jpg"/>
    <hyperlink ref="F82" r:id="rId564" display="http://pbs.twimg.com/profile_images/1093946507689164801/D97T_NRu_normal.jpg"/>
    <hyperlink ref="F83" r:id="rId565" display="http://pbs.twimg.com/profile_images/1011312294255476740/DIl4zL-Q_normal.jpg"/>
    <hyperlink ref="F84" r:id="rId566" display="http://pbs.twimg.com/profile_images/607203076878016512/gdnkuHZ__normal.jpg"/>
    <hyperlink ref="F85" r:id="rId567" display="http://pbs.twimg.com/profile_images/526748964175892480/eMBtL9uv_normal.jpeg"/>
    <hyperlink ref="F86" r:id="rId568" display="http://pbs.twimg.com/profile_images/1473213165/Paul_5167-smv2_normal.jpg"/>
    <hyperlink ref="F87" r:id="rId569" display="http://pbs.twimg.com/profile_images/1112785610065018882/BBHQUIru_normal.jpg"/>
    <hyperlink ref="F88" r:id="rId570" display="http://pbs.twimg.com/profile_images/1082650712956461061/fqUCJLIm_normal.jpg"/>
    <hyperlink ref="F89" r:id="rId571" display="http://pbs.twimg.com/profile_images/498353631549091840/aH9fZgUB_normal.jpeg"/>
    <hyperlink ref="F90" r:id="rId572" display="http://pbs.twimg.com/profile_images/480778854357667840/p6ikW16l_normal.png"/>
    <hyperlink ref="F91" r:id="rId573" display="http://pbs.twimg.com/profile_images/1114613406282256384/z1GMDf8B_normal.jpg"/>
    <hyperlink ref="F92" r:id="rId574" display="http://pbs.twimg.com/profile_images/700109563/Mountain_Dew_Typhoon_square_normal.jpg"/>
    <hyperlink ref="F93" r:id="rId575" display="http://pbs.twimg.com/profile_images/529907052265492480/bQIRrblG_normal.jpeg"/>
    <hyperlink ref="F94" r:id="rId576" display="http://pbs.twimg.com/profile_images/816425483332005888/mWFYqs30_normal.jpg"/>
    <hyperlink ref="F95" r:id="rId577" display="http://pbs.twimg.com/profile_images/567847390464327680/Jb8yx80v_normal.jpeg"/>
    <hyperlink ref="F96" r:id="rId578" display="http://pbs.twimg.com/profile_images/509372264140140544/oquycgge_normal.png"/>
    <hyperlink ref="F97" r:id="rId579" display="http://pbs.twimg.com/profile_images/474572394338590720/Iv448sj4_normal.jpeg"/>
    <hyperlink ref="F98" r:id="rId580" display="http://pbs.twimg.com/profile_images/931201643353341952/3_1Ewsql_normal.jpg"/>
    <hyperlink ref="F99" r:id="rId581" display="http://pbs.twimg.com/profile_images/837708419268239361/dH5HfkK3_normal.jpg"/>
    <hyperlink ref="F100" r:id="rId582" display="http://pbs.twimg.com/profile_images/842472377267191808/DIMbLuOA_normal.jpg"/>
    <hyperlink ref="F101" r:id="rId583" display="http://pbs.twimg.com/profile_images/796359540799217664/RaMlFYns_normal.jpg"/>
    <hyperlink ref="F102" r:id="rId584" display="http://pbs.twimg.com/profile_images/823990985709338624/R3LUfh7F_normal.jpg"/>
    <hyperlink ref="F103" r:id="rId585" display="http://pbs.twimg.com/profile_images/704779717459755008/4PETZvG-_normal.jpg"/>
    <hyperlink ref="F104" r:id="rId586" display="http://pbs.twimg.com/profile_images/1058033320812929025/PevZy6Mi_normal.jpg"/>
    <hyperlink ref="F105" r:id="rId587" display="http://pbs.twimg.com/profile_images/923559433480953860/6VwkwhNM_normal.jpg"/>
    <hyperlink ref="F106" r:id="rId588" display="http://pbs.twimg.com/profile_images/671391121591799808/oXJAveV4_normal.jpg"/>
    <hyperlink ref="F107" r:id="rId589" display="http://pbs.twimg.com/profile_images/753970859384143872/9xnBbyjk_normal.jpg"/>
    <hyperlink ref="F108" r:id="rId590" display="http://pbs.twimg.com/profile_images/948136556451237888/NAnro2Ik_normal.jpg"/>
    <hyperlink ref="F109" r:id="rId591" display="http://pbs.twimg.com/profile_images/844906551093669889/UtGO3J9v_normal.jpg"/>
    <hyperlink ref="F110" r:id="rId592" display="http://pbs.twimg.com/profile_images/847565712608550912/2nuKydg-_normal.jpg"/>
    <hyperlink ref="F111" r:id="rId593" display="http://pbs.twimg.com/profile_images/2383604654/tfl1xfov0col4lhvcur8_normal.png"/>
    <hyperlink ref="F112" r:id="rId594" display="http://abs.twimg.com/sticky/default_profile_images/default_profile_normal.png"/>
    <hyperlink ref="F113" r:id="rId595" display="http://pbs.twimg.com/profile_images/690613263105708032/oYq-9eZ-_normal.jpg"/>
    <hyperlink ref="F114" r:id="rId596" display="http://pbs.twimg.com/profile_images/378800000759409720/6f3e6929eaa3e35506f0f0e38fba8aec_normal.jpeg"/>
    <hyperlink ref="F115" r:id="rId597" display="http://pbs.twimg.com/profile_images/1057672316040200193/XPuSSzst_normal.jpg"/>
    <hyperlink ref="F116" r:id="rId598" display="http://pbs.twimg.com/profile_images/603661144729985024/fWJYHpFG_normal.jpg"/>
    <hyperlink ref="F117" r:id="rId599" display="http://pbs.twimg.com/profile_images/1106774973094354944/Tj9HlyYT_normal.jpg"/>
    <hyperlink ref="F118" r:id="rId600" display="http://pbs.twimg.com/profile_images/1098777496416219141/RU6Clkyk_normal.jpg"/>
    <hyperlink ref="F119" r:id="rId601" display="http://pbs.twimg.com/profile_images/1016815290221563905/o8st2FEF_normal.jpg"/>
    <hyperlink ref="F120" r:id="rId602" display="http://pbs.twimg.com/profile_images/887393738955390978/bD7re6Dv_normal.jpg"/>
    <hyperlink ref="F121" r:id="rId603" display="http://pbs.twimg.com/profile_images/562271407929716736/5kq0KQcI_normal.png"/>
    <hyperlink ref="F122" r:id="rId604" display="http://pbs.twimg.com/profile_images/1073704543249039360/fnrx5sy0_normal.jpg"/>
    <hyperlink ref="F123" r:id="rId605" display="http://pbs.twimg.com/profile_images/868404731760312321/faAeQgxA_normal.jpg"/>
    <hyperlink ref="F124" r:id="rId606" display="http://pbs.twimg.com/profile_images/576015433620451328/fgcEVFku_normal.jpeg"/>
    <hyperlink ref="F125" r:id="rId607" display="http://pbs.twimg.com/profile_images/1113743737069473793/mHFe7MJS_normal.jpg"/>
    <hyperlink ref="F126" r:id="rId608" display="http://pbs.twimg.com/profile_images/421030066621927424/XPUr_VL3_normal.jpeg"/>
    <hyperlink ref="F127" r:id="rId609" display="http://pbs.twimg.com/profile_images/53795128/hotshots-icon_normal.gif"/>
    <hyperlink ref="F128" r:id="rId610" display="http://pbs.twimg.com/profile_images/941410238325964800/pJqYQGKr_normal.jpg"/>
    <hyperlink ref="F129" r:id="rId611" display="http://pbs.twimg.com/profile_images/1082278449690099712/jNZxSA5E_normal.jpg"/>
    <hyperlink ref="F130" r:id="rId612" display="http://pbs.twimg.com/profile_images/793448023321894912/C6Ol4XJ6_normal.jpg"/>
    <hyperlink ref="F131" r:id="rId613" display="http://pbs.twimg.com/profile_images/1010125647665139713/fWf-9ej3_normal.jpg"/>
    <hyperlink ref="F132" r:id="rId614" display="http://pbs.twimg.com/profile_images/586867761357463552/LEf2A7n0_normal.jpg"/>
    <hyperlink ref="F133" r:id="rId615" display="http://pbs.twimg.com/profile_images/705244349873917952/fcD6A8Ws_normal.jpg"/>
    <hyperlink ref="F134" r:id="rId616" display="http://pbs.twimg.com/profile_images/560101127882960899/Cj8bqrtK_normal.png"/>
    <hyperlink ref="F135" r:id="rId617" display="http://pbs.twimg.com/profile_images/677583735055908868/LtfulfsY_normal.jpg"/>
    <hyperlink ref="F136" r:id="rId618" display="http://pbs.twimg.com/profile_images/1044964148877045766/T6B5a9G__normal.jpg"/>
    <hyperlink ref="F137" r:id="rId619" display="http://pbs.twimg.com/profile_images/954416604288176128/zyl4in2S_normal.jpg"/>
    <hyperlink ref="F138" r:id="rId620" display="http://pbs.twimg.com/profile_images/744896822230061057/NUe4UGzb_normal.jpg"/>
    <hyperlink ref="F139" r:id="rId621" display="http://pbs.twimg.com/profile_images/504736293348069376/66Zr6u6S_normal.jpeg"/>
    <hyperlink ref="F140" r:id="rId622" display="http://pbs.twimg.com/profile_images/1011950369084182528/_OZhc85Y_normal.jpg"/>
    <hyperlink ref="F141" r:id="rId623" display="http://abs.twimg.com/sticky/default_profile_images/default_profile_2_normal.png"/>
    <hyperlink ref="F142" r:id="rId624" display="http://abs.twimg.com/sticky/default_profile_images/default_profile_normal.png"/>
    <hyperlink ref="F143" r:id="rId625" display="http://pbs.twimg.com/profile_images/1469793648/image_normal.jpg"/>
    <hyperlink ref="F144" r:id="rId626" display="http://pbs.twimg.com/profile_images/961704132049588224/qXQVr4fI_normal.jpg"/>
    <hyperlink ref="F145" r:id="rId627" display="http://pbs.twimg.com/profile_images/788733333635076100/a59ZcavU_normal.jpg"/>
    <hyperlink ref="F146" r:id="rId628" display="http://pbs.twimg.com/profile_images/2567496268/image_normal.jpg"/>
    <hyperlink ref="F147" r:id="rId629" display="http://pbs.twimg.com/profile_images/841321966141362177/n1VmGLra_normal.jpg"/>
    <hyperlink ref="F148" r:id="rId630" display="http://pbs.twimg.com/profile_images/1042091167352057857/9rPUsnlT_normal.jpg"/>
    <hyperlink ref="F149" r:id="rId631" display="http://pbs.twimg.com/profile_images/1029743794466553856/PamnnL1-_normal.jpg"/>
    <hyperlink ref="F150" r:id="rId632" display="http://pbs.twimg.com/profile_images/984113808317837313/2aRCVbI4_normal.jpg"/>
    <hyperlink ref="F151" r:id="rId633" display="http://pbs.twimg.com/profile_images/496329719697010689/ut9g6RDW_normal.png"/>
    <hyperlink ref="F152" r:id="rId634" display="http://pbs.twimg.com/profile_images/1091283266072649732/y2LLxYYY_normal.jpg"/>
    <hyperlink ref="F153" r:id="rId635" display="http://pbs.twimg.com/profile_images/1113821290153033729/c7EVVoNv_normal.jpg"/>
    <hyperlink ref="F154" r:id="rId636" display="http://pbs.twimg.com/profile_images/839908655772356608/UaEWRwdn_normal.jpg"/>
    <hyperlink ref="F155" r:id="rId637" display="http://pbs.twimg.com/profile_images/1056998974270390272/5qirnnt5_normal.jpg"/>
    <hyperlink ref="F156" r:id="rId638" display="http://pbs.twimg.com/profile_images/1077382450458869760/3pOMGfic_normal.jpg"/>
    <hyperlink ref="F157" r:id="rId639" display="http://pbs.twimg.com/profile_images/2321094288/9yt12n2fil945ey37imn_normal.jpeg"/>
    <hyperlink ref="F158" r:id="rId640" display="http://pbs.twimg.com/profile_images/474753665970868224/GcoCzmcI_normal.jpeg"/>
    <hyperlink ref="F159" r:id="rId641" display="http://pbs.twimg.com/profile_images/836719354553200644/NhAm4jJo_normal.jpg"/>
    <hyperlink ref="F160" r:id="rId642" display="http://pbs.twimg.com/profile_images/950314498685939712/P-fb4dsM_normal.jpg"/>
    <hyperlink ref="F161" r:id="rId643" display="http://pbs.twimg.com/profile_images/1116724804277686273/ZWYRxLns_normal.jpg"/>
    <hyperlink ref="F162" r:id="rId644" display="http://abs.twimg.com/sticky/default_profile_images/default_profile_normal.png"/>
    <hyperlink ref="F163" r:id="rId645" display="http://abs.twimg.com/sticky/default_profile_images/default_profile_normal.png"/>
    <hyperlink ref="F164" r:id="rId646" display="http://pbs.twimg.com/profile_images/1083044129448316928/ApGPDkx1_normal.jpg"/>
    <hyperlink ref="F165" r:id="rId647" display="http://pbs.twimg.com/profile_images/1039702463127998464/fvuv06v-_normal.jpg"/>
    <hyperlink ref="F166" r:id="rId648" display="http://pbs.twimg.com/profile_images/945027994447380482/dfKermyx_normal.jpg"/>
    <hyperlink ref="F167" r:id="rId649" display="http://pbs.twimg.com/profile_images/1050696082173452293/OG0Ev-5L_normal.jpg"/>
    <hyperlink ref="F168" r:id="rId650" display="http://pbs.twimg.com/profile_images/1401725292/a_normal.jpg"/>
    <hyperlink ref="F169" r:id="rId651" display="http://pbs.twimg.com/profile_images/1118224948877778945/5DwUWQeX_normal.jpg"/>
    <hyperlink ref="F170" r:id="rId652" display="http://pbs.twimg.com/profile_images/626456717086167040/c7aCdU5u_normal.png"/>
    <hyperlink ref="F171" r:id="rId653" display="http://pbs.twimg.com/profile_images/883518887823912964/f1o0Wmtd_normal.jpg"/>
    <hyperlink ref="F172" r:id="rId654" display="http://pbs.twimg.com/profile_images/495432382212603904/C-FAUC1r_normal.png"/>
    <hyperlink ref="F173" r:id="rId655" display="http://pbs.twimg.com/profile_images/1007265161105887233/fBaq4DXp_normal.jpg"/>
    <hyperlink ref="F174" r:id="rId656" display="http://pbs.twimg.com/profile_images/1045548097944920064/6RVOTk78_normal.jpg"/>
    <hyperlink ref="F175" r:id="rId657" display="http://pbs.twimg.com/profile_images/679041598848696320/Cdf1SOnc_normal.png"/>
    <hyperlink ref="F176" r:id="rId658" display="http://pbs.twimg.com/profile_images/1079889701228687360/1vGrP43f_normal.jpg"/>
    <hyperlink ref="F177" r:id="rId659" display="http://pbs.twimg.com/profile_images/565445615807524864/KRIxf61t_normal.jpeg"/>
    <hyperlink ref="F178" r:id="rId660" display="http://pbs.twimg.com/profile_images/1099977077913194496/HbZkn8r1_normal.png"/>
    <hyperlink ref="F179" r:id="rId661" display="http://pbs.twimg.com/profile_images/578526093977788417/CcANw8_Z_normal.jpeg"/>
    <hyperlink ref="F180" r:id="rId662" display="http://pbs.twimg.com/profile_images/1057026055423184897/you-_-38_normal.jpg"/>
    <hyperlink ref="F181" r:id="rId663" display="http://pbs.twimg.com/profile_images/697208585315418114/91W3s3GZ_normal.png"/>
    <hyperlink ref="F182" r:id="rId664" display="http://pbs.twimg.com/profile_images/954032284797161474/6nsRi-Fj_normal.jpg"/>
    <hyperlink ref="F183" r:id="rId665" display="http://pbs.twimg.com/profile_images/880346531932581888/JYIDgVM-_normal.jpg"/>
    <hyperlink ref="F184" r:id="rId666" display="http://pbs.twimg.com/profile_images/1085196328538259456/IneoMR3V_normal.jpg"/>
    <hyperlink ref="F185" r:id="rId667" display="http://pbs.twimg.com/profile_images/912682094308012032/9QkafiSn_normal.jpg"/>
    <hyperlink ref="F186" r:id="rId668" display="http://pbs.twimg.com/profile_images/502184300469424129/4k9UpRYh_normal.jpeg"/>
    <hyperlink ref="F187" r:id="rId669" display="http://pbs.twimg.com/profile_images/861602937797320704/vkiwy9he_normal.jpg"/>
    <hyperlink ref="F188" r:id="rId670" display="http://pbs.twimg.com/profile_images/2597716613/txbw29i2uzqyult2j3i2_normal.jpeg"/>
    <hyperlink ref="F189" r:id="rId671" display="http://pbs.twimg.com/profile_images/683472631073497088/qZIheQxd_normal.jpg"/>
    <hyperlink ref="F190" r:id="rId672" display="http://pbs.twimg.com/profile_images/591339505874898944/1_KkSxp__normal.jpg"/>
    <hyperlink ref="F191" r:id="rId673" display="http://pbs.twimg.com/profile_images/1115355458313658368/DnUx_ZNT_normal.jpg"/>
    <hyperlink ref="F192" r:id="rId674" display="http://pbs.twimg.com/profile_images/1116019573981974528/2El9E56p_normal.png"/>
    <hyperlink ref="F193" r:id="rId675" display="http://pbs.twimg.com/profile_images/438428712128622592/x5IJt9mz_normal.jpeg"/>
    <hyperlink ref="F194" r:id="rId676" display="http://pbs.twimg.com/profile_images/1011625208208338944/9bRLHwxq_normal.jpg"/>
    <hyperlink ref="F195" r:id="rId677" display="http://pbs.twimg.com/profile_images/877554927932891136/ZBEs235N_normal.jpg"/>
    <hyperlink ref="F196" r:id="rId678" display="http://pbs.twimg.com/profile_images/484186033903243264/krJCt5ul_normal.jpeg"/>
    <hyperlink ref="F197" r:id="rId679" display="http://pbs.twimg.com/profile_images/876830371257753600/EHy4adK3_normal.jpg"/>
    <hyperlink ref="F198" r:id="rId680" display="http://pbs.twimg.com/profile_images/580850181027078144/g0gIaSzp_normal.png"/>
    <hyperlink ref="F199" r:id="rId681" display="http://pbs.twimg.com/profile_images/1862822704/daddy_m_hats_small_normal.jpg"/>
    <hyperlink ref="F200" r:id="rId682" display="http://pbs.twimg.com/profile_images/611357776632279040/mBgEM11n_normal.jpg"/>
    <hyperlink ref="F201" r:id="rId683" display="http://pbs.twimg.com/profile_images/1042212351867445248/zW9wACSr_normal.jpg"/>
    <hyperlink ref="F202" r:id="rId684" display="http://pbs.twimg.com/profile_images/1082954014889775104/jrJpqDRP_normal.jpg"/>
    <hyperlink ref="F203" r:id="rId685" display="http://pbs.twimg.com/profile_images/856690870967336961/-wY6CITb_normal.jpg"/>
    <hyperlink ref="F204" r:id="rId686" display="http://pbs.twimg.com/profile_images/882650388733800449/azlcDkc-_normal.jpg"/>
    <hyperlink ref="F205" r:id="rId687" display="http://pbs.twimg.com/profile_images/974750006568615936/KCZaYZyQ_normal.jpg"/>
    <hyperlink ref="F206" r:id="rId688" display="http://pbs.twimg.com/profile_images/1058025452428840960/aRrBLGJj_normal.jpg"/>
    <hyperlink ref="F207" r:id="rId689" display="http://pbs.twimg.com/profile_images/1120801620181176320/9CxUJMvJ_normal.jpg"/>
    <hyperlink ref="AX3" r:id="rId690" display="https://twitter.com/nasiry8_rashed"/>
    <hyperlink ref="AX4" r:id="rId691" display="https://twitter.com/4cinsights"/>
    <hyperlink ref="AX5" r:id="rId692" display="https://twitter.com/rizky97565602"/>
    <hyperlink ref="AX6" r:id="rId693" display="https://twitter.com/leprunennecloic"/>
    <hyperlink ref="AX7" r:id="rId694" display="https://twitter.com/andynobbs"/>
    <hyperlink ref="AX8" r:id="rId695" display="https://twitter.com/lzankereu"/>
    <hyperlink ref="AX9" r:id="rId696" display="https://twitter.com/teammediaocean"/>
    <hyperlink ref="AX10" r:id="rId697" display="https://twitter.com/thesqueezecast"/>
    <hyperlink ref="AX11" r:id="rId698" display="https://twitter.com/lanceneuhauser"/>
    <hyperlink ref="AX12" r:id="rId699" display="https://twitter.com/billwise"/>
    <hyperlink ref="AX13" r:id="rId700" display="https://twitter.com/adterpstra"/>
    <hyperlink ref="AX14" r:id="rId701" display="https://twitter.com/civolution"/>
    <hyperlink ref="AX15" r:id="rId702" display="https://twitter.com/ariellabrown"/>
    <hyperlink ref="AX16" r:id="rId703" display="https://twitter.com/broadsheetcomms"/>
    <hyperlink ref="AX17" r:id="rId704" display="https://twitter.com/drviernow"/>
    <hyperlink ref="AX18" r:id="rId705" display="https://twitter.com/jvuchicago"/>
    <hyperlink ref="AX19" r:id="rId706" display="https://twitter.com/g"/>
    <hyperlink ref="AX20" r:id="rId707" display="https://twitter.com/michelle_e_vu"/>
    <hyperlink ref="AX21" r:id="rId708" display="https://twitter.com/g2crowd"/>
    <hyperlink ref="AX22" r:id="rId709" display="https://twitter.com/showpad"/>
    <hyperlink ref="AX23" r:id="rId710" display="https://twitter.com/g2_gabe"/>
    <hyperlink ref="AX24" r:id="rId711" display="https://twitter.com/ryanbonnici"/>
    <hyperlink ref="AX25" r:id="rId712" display="https://twitter.com/aarongoldman"/>
    <hyperlink ref="AX26" r:id="rId713" display="https://twitter.com/tzoneil"/>
    <hyperlink ref="AX27" r:id="rId714" display="https://twitter.com/dee_marketing"/>
    <hyperlink ref="AX28" r:id="rId715" display="https://twitter.com/typcaltee"/>
    <hyperlink ref="AX29" r:id="rId716" display="https://twitter.com/tanyagazdik"/>
    <hyperlink ref="AX30" r:id="rId717" display="https://twitter.com/mediapost"/>
    <hyperlink ref="AX31" r:id="rId718" display="https://twitter.com/jcmcafee"/>
    <hyperlink ref="AX32" r:id="rId719" display="https://twitter.com/inscapetv"/>
    <hyperlink ref="AX33" r:id="rId720" display="https://twitter.com/woodardhortense"/>
    <hyperlink ref="AX34" r:id="rId721" display="https://twitter.com/taliaferoedna67"/>
    <hyperlink ref="AX35" r:id="rId722" display="https://twitter.com/samueljscott"/>
    <hyperlink ref="AX36" r:id="rId723" display="https://twitter.com/andymulcahy"/>
    <hyperlink ref="AX37" r:id="rId724" display="https://twitter.com/imrgupdate"/>
    <hyperlink ref="AX38" r:id="rId725" display="https://twitter.com/landorglobal"/>
    <hyperlink ref="AX39" r:id="rId726" display="https://twitter.com/meshexperience"/>
    <hyperlink ref="AX40" r:id="rId727" display="https://twitter.com/tim_armstrong"/>
    <hyperlink ref="AX41" r:id="rId728" display="https://twitter.com/thedtxcompany"/>
    <hyperlink ref="AX42" r:id="rId729" display="https://twitter.com/meredithglobal"/>
    <hyperlink ref="AX43" r:id="rId730" display="https://twitter.com/_straightfwd_"/>
    <hyperlink ref="AX44" r:id="rId731" display="https://twitter.com/dollarshaveclub"/>
    <hyperlink ref="AX45" r:id="rId732" display="https://twitter.com/matchaworkshq"/>
    <hyperlink ref="AX46" r:id="rId733" display="https://twitter.com/forrbmaj"/>
    <hyperlink ref="AX47" r:id="rId734" display="https://twitter.com/forrester"/>
    <hyperlink ref="AX48" r:id="rId735" display="https://twitter.com/r2rothenberg"/>
    <hyperlink ref="AX49" r:id="rId736" display="https://twitter.com/iab"/>
    <hyperlink ref="AX50" r:id="rId737" display="https://twitter.com/tkawaja"/>
    <hyperlink ref="AX51" r:id="rId738" display="https://twitter.com/luma_partners"/>
    <hyperlink ref="AX52" r:id="rId739" display="https://twitter.com/wunthompson"/>
    <hyperlink ref="AX53" r:id="rId740" display="https://twitter.com/alidamw"/>
    <hyperlink ref="AX54" r:id="rId741" display="https://twitter.com/knorwesh"/>
    <hyperlink ref="AX55" r:id="rId742" display="https://twitter.com/tommccurdysr"/>
    <hyperlink ref="AX56" r:id="rId743" display="https://twitter.com/lawrencemcgari9"/>
    <hyperlink ref="AX57" r:id="rId744" display="https://twitter.com/ideonagency"/>
    <hyperlink ref="AX58" r:id="rId745" display="https://twitter.com/aljohaniabdull5"/>
    <hyperlink ref="AX59" r:id="rId746" display="https://twitter.com/rosekalel"/>
    <hyperlink ref="AX60" r:id="rId747" display="https://twitter.com/ghzpyh6yi5wjg3r"/>
    <hyperlink ref="AX61" r:id="rId748" display="https://twitter.com/surveymonkey"/>
    <hyperlink ref="AX62" r:id="rId749" display="https://twitter.com/kedettman"/>
    <hyperlink ref="AX63" r:id="rId750" display="https://twitter.com/samspearsevans"/>
    <hyperlink ref="AX64" r:id="rId751" display="https://twitter.com/davekaduk"/>
    <hyperlink ref="AX65" r:id="rId752" display="https://twitter.com/mediatechguy"/>
    <hyperlink ref="AX66" r:id="rId753" display="https://twitter.com/mike77761978"/>
    <hyperlink ref="AX67" r:id="rId754" display="https://twitter.com/mobyaffiliates"/>
    <hyperlink ref="AX68" r:id="rId755" display="https://twitter.com/kiweeone"/>
    <hyperlink ref="AX69" r:id="rId756" display="https://twitter.com/cipisec"/>
    <hyperlink ref="AX70" r:id="rId757" display="https://twitter.com/pwintpwint11"/>
    <hyperlink ref="AX71" r:id="rId758" display="https://twitter.com/domnicastro"/>
    <hyperlink ref="AX72" r:id="rId759" display="https://twitter.com/alexwithers_imn"/>
    <hyperlink ref="AX73" r:id="rId760" display="https://twitter.com/inmotionnow"/>
    <hyperlink ref="AX74" r:id="rId761" display="https://twitter.com/weareinmoment"/>
    <hyperlink ref="AX75" r:id="rId762" display="https://twitter.com/juliebhunt"/>
    <hyperlink ref="AX76" r:id="rId763" display="https://twitter.com/w"/>
    <hyperlink ref="AX77" r:id="rId764" display="https://twitter.com/kristiknight91"/>
    <hyperlink ref="AX78" r:id="rId765" display="https://twitter.com/amtrak"/>
    <hyperlink ref="AX79" r:id="rId766" display="https://twitter.com/calabrio"/>
    <hyperlink ref="AX80" r:id="rId767" display="https://twitter.com/shutterstock"/>
    <hyperlink ref="AX81" r:id="rId768" display="https://twitter.com/uberflip"/>
    <hyperlink ref="AX82" r:id="rId769" display="https://twitter.com/randyfrisch"/>
    <hyperlink ref="AX83" r:id="rId770" display="https://twitter.com/instart"/>
    <hyperlink ref="AX84" r:id="rId771" display="https://twitter.com/nflambert"/>
    <hyperlink ref="AX85" r:id="rId772" display="https://twitter.com/westmonroe"/>
    <hyperlink ref="AX86" r:id="rId773" display="https://twitter.com/paulhagen"/>
    <hyperlink ref="AX87" r:id="rId774" display="https://twitter.com/cmarcmar2"/>
    <hyperlink ref="AX88" r:id="rId775" display="https://twitter.com/social_shakeup"/>
    <hyperlink ref="AX89" r:id="rId776" display="https://twitter.com/alokchoudhary01"/>
    <hyperlink ref="AX90" r:id="rId777" display="https://twitter.com/swordandscript"/>
    <hyperlink ref="AX91" r:id="rId778" display="https://twitter.com/supergrobanite"/>
    <hyperlink ref="AX92" r:id="rId779" display="https://twitter.com/mtndewtyphoon"/>
    <hyperlink ref="AX93" r:id="rId780" display="https://twitter.com/frescolitave"/>
    <hyperlink ref="AX94" r:id="rId781" display="https://twitter.com/jonessodaco"/>
    <hyperlink ref="AX95" r:id="rId782" display="https://twitter.com/countrytime"/>
    <hyperlink ref="AX96" r:id="rId783" display="https://twitter.com/migrapette"/>
    <hyperlink ref="AX97" r:id="rId784" display="https://twitter.com/sobe"/>
    <hyperlink ref="AX98" r:id="rId785" display="https://twitter.com/danimals_us"/>
    <hyperlink ref="AX99" r:id="rId786" display="https://twitter.com/v8"/>
    <hyperlink ref="AX100" r:id="rId787" display="https://twitter.com/capri_sun"/>
    <hyperlink ref="AX101" r:id="rId788" display="https://twitter.com/snapple"/>
    <hyperlink ref="AX102" r:id="rId789" display="https://twitter.com/advocare"/>
    <hyperlink ref="AX103" r:id="rId790" display="https://twitter.com/medifast"/>
    <hyperlink ref="AX104" r:id="rId791" display="https://twitter.com/herbalife"/>
    <hyperlink ref="AX105" r:id="rId792" display="https://twitter.com/specialk"/>
    <hyperlink ref="AX106" r:id="rId793" display="https://twitter.com/musclemilk"/>
    <hyperlink ref="AX107" r:id="rId794" display="https://twitter.com/pureprotein"/>
    <hyperlink ref="AX108" r:id="rId795" display="https://twitter.com/boost_drinks"/>
    <hyperlink ref="AX109" r:id="rId796" display="https://twitter.com/slimfast"/>
    <hyperlink ref="AX110" r:id="rId797" display="https://twitter.com/ronaldcpruettjr"/>
    <hyperlink ref="AX111" r:id="rId798" display="https://twitter.com/adexchanger"/>
    <hyperlink ref="AX112" r:id="rId799" display="https://twitter.com/sjnjkl"/>
    <hyperlink ref="AX113" r:id="rId800" display="https://twitter.com/chadanni"/>
    <hyperlink ref="AX114" r:id="rId801" display="https://twitter.com/gogooo85"/>
    <hyperlink ref="AX115" r:id="rId802" display="https://twitter.com/riseinteractive"/>
    <hyperlink ref="AX116" r:id="rId803" display="https://twitter.com/jessinaction"/>
    <hyperlink ref="AX117" r:id="rId804" display="https://twitter.com/paulsmi25487004"/>
    <hyperlink ref="AX118" r:id="rId805" display="https://twitter.com/ean112530"/>
    <hyperlink ref="AX119" r:id="rId806" display="https://twitter.com/irishangels"/>
    <hyperlink ref="AX120" r:id="rId807" display="https://twitter.com/milyli"/>
    <hyperlink ref="AX121" r:id="rId808" display="https://twitter.com/cleverbridge"/>
    <hyperlink ref="AX122" r:id="rId809" display="https://twitter.com/builtinchicago"/>
    <hyperlink ref="AX123" r:id="rId810" display="https://twitter.com/chicagoedgeblog"/>
    <hyperlink ref="AX124" r:id="rId811" display="https://twitter.com/domerund"/>
    <hyperlink ref="AX125" r:id="rId812" display="https://twitter.com/laughinliz2015"/>
    <hyperlink ref="AX126" r:id="rId813" display="https://twitter.com/kcmctoday"/>
    <hyperlink ref="AX127" r:id="rId814" display="https://twitter.com/snap"/>
    <hyperlink ref="AX128" r:id="rId815" display="https://twitter.com/newtechnw"/>
    <hyperlink ref="AX129" r:id="rId816" display="https://twitter.com/masterclassing"/>
    <hyperlink ref="AX130" r:id="rId817" display="https://twitter.com/iqmediacorp"/>
    <hyperlink ref="AX131" r:id="rId818" display="https://twitter.com/mmmagtweets"/>
    <hyperlink ref="AX132" r:id="rId819" display="https://twitter.com/melynib"/>
    <hyperlink ref="AX133" r:id="rId820" display="https://twitter.com/locken8"/>
    <hyperlink ref="AX134" r:id="rId821" display="https://twitter.com/teletrax"/>
    <hyperlink ref="AX135" r:id="rId822" display="https://twitter.com/jschoot2010"/>
    <hyperlink ref="AX136" r:id="rId823" display="https://twitter.com/beet_tv"/>
    <hyperlink ref="AX137" r:id="rId824" display="https://twitter.com/digital_anupam"/>
    <hyperlink ref="AX138" r:id="rId825" display="https://twitter.com/hershambuoy"/>
    <hyperlink ref="AX139" r:id="rId826" display="https://twitter.com/mjmac01"/>
    <hyperlink ref="AX140" r:id="rId827" display="https://twitter.com/channelvmedia"/>
    <hyperlink ref="AX141" r:id="rId828" display="https://twitter.com/friedman_wayne"/>
    <hyperlink ref="AX142" r:id="rId829" display="https://twitter.com/kinetiqtv"/>
    <hyperlink ref="AX143" r:id="rId830" display="https://twitter.com/rcbasm"/>
    <hyperlink ref="AX144" r:id="rId831" display="https://twitter.com/adamjrhawkins"/>
    <hyperlink ref="AX145" r:id="rId832" display="https://twitter.com/edisonventure"/>
    <hyperlink ref="AX146" r:id="rId833" display="https://twitter.com/woodyderham"/>
    <hyperlink ref="AX147" r:id="rId834" display="https://twitter.com/kevkohn"/>
    <hyperlink ref="AX148" r:id="rId835" display="https://twitter.com/kellyaford"/>
    <hyperlink ref="AX149" r:id="rId836" display="https://twitter.com/makopelman"/>
    <hyperlink ref="AX150" r:id="rId837" display="https://twitter.com/alexvinogradov4"/>
    <hyperlink ref="AX151" r:id="rId838" display="https://twitter.com/rapidtvnews"/>
    <hyperlink ref="AX152" r:id="rId839" display="https://twitter.com/british_airways"/>
    <hyperlink ref="AX153" r:id="rId840" display="https://twitter.com/salespath"/>
    <hyperlink ref="AX154" r:id="rId841" display="https://twitter.com/mtsembelis"/>
    <hyperlink ref="AX155" r:id="rId842" display="https://twitter.com/michaeltilus"/>
    <hyperlink ref="AX156" r:id="rId843" display="https://twitter.com/claudiaguedesrj"/>
    <hyperlink ref="AX157" r:id="rId844" display="https://twitter.com/scottwax"/>
    <hyperlink ref="AX158" r:id="rId845" display="https://twitter.com/entrepreneur"/>
    <hyperlink ref="AX159" r:id="rId846" display="https://twitter.com/joeyjoh"/>
    <hyperlink ref="AX160" r:id="rId847" display="https://twitter.com/martechadvisor"/>
    <hyperlink ref="AX161" r:id="rId848" display="https://twitter.com/kinetiq_tv"/>
    <hyperlink ref="AX162" r:id="rId849" display="https://twitter.com/pipinstalldsk"/>
    <hyperlink ref="AX163" r:id="rId850" display="https://twitter.com/aliecebattreal1"/>
    <hyperlink ref="AX164" r:id="rId851" display="https://twitter.com/gabbariele"/>
    <hyperlink ref="AX165" r:id="rId852" display="https://twitter.com/retweett511"/>
    <hyperlink ref="AX166" r:id="rId853" display="https://twitter.com/safcsp"/>
    <hyperlink ref="AX167" r:id="rId854" display="https://twitter.com/rachlyall"/>
    <hyperlink ref="AX168" r:id="rId855" display="https://twitter.com/advancedtv"/>
    <hyperlink ref="AX169" r:id="rId856" display="https://twitter.com/nchiselhurst"/>
    <hyperlink ref="AX170" r:id="rId857" display="https://twitter.com/karankhanna"/>
    <hyperlink ref="AX171" r:id="rId858" display="https://twitter.com/sparkfoundryww"/>
    <hyperlink ref="AX172" r:id="rId859" display="https://twitter.com/kertiscreative"/>
    <hyperlink ref="AX173" r:id="rId860" display="https://twitter.com/brownforman"/>
    <hyperlink ref="AX174" r:id="rId861" display="https://twitter.com/3g"/>
    <hyperlink ref="AX175" r:id="rId862" display="https://twitter.com/marketingland"/>
    <hyperlink ref="AX176" r:id="rId863" display="https://twitter.com/amygesenhues"/>
    <hyperlink ref="AX177" r:id="rId864" display="https://twitter.com/mediatelnews"/>
    <hyperlink ref="AX178" r:id="rId865" display="https://twitter.com/mgomd"/>
    <hyperlink ref="AX179" r:id="rId866" display="https://twitter.com/diageogb"/>
    <hyperlink ref="AX180" r:id="rId867" display="https://twitter.com/lan"/>
    <hyperlink ref="AX181" r:id="rId868" display="https://twitter.com/cmswire"/>
    <hyperlink ref="AX182" r:id="rId869" display="https://twitter.com/guidedogs"/>
    <hyperlink ref="AX183" r:id="rId870" display="https://twitter.com/mcandc"/>
    <hyperlink ref="AX184" r:id="rId871" display="https://twitter.com/shortyawards"/>
    <hyperlink ref="AX185" r:id="rId872" display="https://twitter.com/adage"/>
    <hyperlink ref="AX186" r:id="rId873" display="https://twitter.com/thoughtsonbiz"/>
    <hyperlink ref="AX187" r:id="rId874" display="https://twitter.com/convene"/>
    <hyperlink ref="AX188" r:id="rId875" display="https://twitter.com/evojetscharter"/>
    <hyperlink ref="AX189" r:id="rId876" display="https://twitter.com/joycemsullivan"/>
    <hyperlink ref="AX190" r:id="rId877" display="https://twitter.com/ecava"/>
    <hyperlink ref="AX191" r:id="rId878" display="https://twitter.com/nyeinnyeinnain5"/>
    <hyperlink ref="AX192" r:id="rId879" display="https://twitter.com/deadline"/>
    <hyperlink ref="AX193" r:id="rId880" display="https://twitter.com/dadehayes"/>
    <hyperlink ref="AX194" r:id="rId881" display="https://twitter.com/martechseries"/>
    <hyperlink ref="AX195" r:id="rId882" display="https://twitter.com/reuters"/>
    <hyperlink ref="AX196" r:id="rId883" display="https://twitter.com/oschiffey"/>
    <hyperlink ref="AX197" r:id="rId884" display="https://twitter.com/adweek"/>
    <hyperlink ref="AX198" r:id="rId885" display="https://twitter.com/businessofapps"/>
    <hyperlink ref="AX199" r:id="rId886" display="https://twitter.com/mwalrath"/>
    <hyperlink ref="AX200" r:id="rId887" display="https://twitter.com/jonahgoodhart"/>
    <hyperlink ref="AX201" r:id="rId888" display="https://twitter.com/q_ldn"/>
    <hyperlink ref="AX202" r:id="rId889" display="https://twitter.com/avseebohm"/>
    <hyperlink ref="AX203" r:id="rId890" display="https://twitter.com/foundremote"/>
    <hyperlink ref="AX204" r:id="rId891" display="https://twitter.com/kerrymflynn"/>
    <hyperlink ref="AX205" r:id="rId892" display="https://twitter.com/brianlring"/>
    <hyperlink ref="AX206" r:id="rId893" display="https://twitter.com/progresspartner"/>
    <hyperlink ref="AX207" r:id="rId894" display="https://twitter.com/mdshahe82431804"/>
  </hyperlinks>
  <printOptions/>
  <pageMargins left="0.7" right="0.7" top="0.75" bottom="0.75" header="0.3" footer="0.3"/>
  <pageSetup horizontalDpi="600" verticalDpi="600" orientation="portrait" r:id="rId898"/>
  <legacyDrawing r:id="rId896"/>
  <tableParts>
    <tablePart r:id="rId8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2810</v>
      </c>
      <c r="Z2" s="13" t="s">
        <v>2829</v>
      </c>
      <c r="AA2" s="13" t="s">
        <v>2865</v>
      </c>
      <c r="AB2" s="13" t="s">
        <v>2918</v>
      </c>
      <c r="AC2" s="13" t="s">
        <v>3009</v>
      </c>
      <c r="AD2" s="13" t="s">
        <v>3040</v>
      </c>
      <c r="AE2" s="13" t="s">
        <v>3042</v>
      </c>
      <c r="AF2" s="13" t="s">
        <v>3064</v>
      </c>
      <c r="AG2" s="118" t="s">
        <v>3640</v>
      </c>
      <c r="AH2" s="118" t="s">
        <v>3641</v>
      </c>
      <c r="AI2" s="118" t="s">
        <v>3642</v>
      </c>
      <c r="AJ2" s="118" t="s">
        <v>3643</v>
      </c>
      <c r="AK2" s="118" t="s">
        <v>3644</v>
      </c>
      <c r="AL2" s="118" t="s">
        <v>3645</v>
      </c>
      <c r="AM2" s="118" t="s">
        <v>3646</v>
      </c>
      <c r="AN2" s="118" t="s">
        <v>3647</v>
      </c>
      <c r="AO2" s="118" t="s">
        <v>3650</v>
      </c>
    </row>
    <row r="3" spans="1:41" ht="15">
      <c r="A3" s="88" t="s">
        <v>2751</v>
      </c>
      <c r="B3" s="65" t="s">
        <v>2763</v>
      </c>
      <c r="C3" s="65" t="s">
        <v>56</v>
      </c>
      <c r="D3" s="104"/>
      <c r="E3" s="103"/>
      <c r="F3" s="105" t="s">
        <v>3754</v>
      </c>
      <c r="G3" s="106"/>
      <c r="H3" s="106"/>
      <c r="I3" s="107">
        <v>3</v>
      </c>
      <c r="J3" s="108"/>
      <c r="K3" s="48">
        <v>57</v>
      </c>
      <c r="L3" s="48">
        <v>70</v>
      </c>
      <c r="M3" s="48">
        <v>57</v>
      </c>
      <c r="N3" s="48">
        <v>127</v>
      </c>
      <c r="O3" s="48">
        <v>4</v>
      </c>
      <c r="P3" s="49">
        <v>0.04938271604938271</v>
      </c>
      <c r="Q3" s="49">
        <v>0.09411764705882353</v>
      </c>
      <c r="R3" s="48">
        <v>1</v>
      </c>
      <c r="S3" s="48">
        <v>0</v>
      </c>
      <c r="T3" s="48">
        <v>57</v>
      </c>
      <c r="U3" s="48">
        <v>127</v>
      </c>
      <c r="V3" s="48">
        <v>4</v>
      </c>
      <c r="W3" s="49">
        <v>2.014774</v>
      </c>
      <c r="X3" s="49">
        <v>0.02662907268170426</v>
      </c>
      <c r="Y3" s="78" t="s">
        <v>2811</v>
      </c>
      <c r="Z3" s="78" t="s">
        <v>2830</v>
      </c>
      <c r="AA3" s="78" t="s">
        <v>2866</v>
      </c>
      <c r="AB3" s="84" t="s">
        <v>2919</v>
      </c>
      <c r="AC3" s="84" t="s">
        <v>3010</v>
      </c>
      <c r="AD3" s="84" t="s">
        <v>3041</v>
      </c>
      <c r="AE3" s="84" t="s">
        <v>3043</v>
      </c>
      <c r="AF3" s="84" t="s">
        <v>3065</v>
      </c>
      <c r="AG3" s="121">
        <v>55</v>
      </c>
      <c r="AH3" s="124">
        <v>3.7748798901853124</v>
      </c>
      <c r="AI3" s="121">
        <v>9</v>
      </c>
      <c r="AJ3" s="124">
        <v>0.6177076183939602</v>
      </c>
      <c r="AK3" s="121">
        <v>0</v>
      </c>
      <c r="AL3" s="124">
        <v>0</v>
      </c>
      <c r="AM3" s="121">
        <v>1393</v>
      </c>
      <c r="AN3" s="124">
        <v>95.60741249142073</v>
      </c>
      <c r="AO3" s="121">
        <v>1457</v>
      </c>
    </row>
    <row r="4" spans="1:41" ht="15">
      <c r="A4" s="88" t="s">
        <v>1384</v>
      </c>
      <c r="B4" s="65" t="s">
        <v>2764</v>
      </c>
      <c r="C4" s="65" t="s">
        <v>56</v>
      </c>
      <c r="D4" s="110"/>
      <c r="E4" s="109"/>
      <c r="F4" s="111" t="s">
        <v>3755</v>
      </c>
      <c r="G4" s="112"/>
      <c r="H4" s="112"/>
      <c r="I4" s="113">
        <v>4</v>
      </c>
      <c r="J4" s="114"/>
      <c r="K4" s="48">
        <v>35</v>
      </c>
      <c r="L4" s="48">
        <v>51</v>
      </c>
      <c r="M4" s="48">
        <v>40</v>
      </c>
      <c r="N4" s="48">
        <v>91</v>
      </c>
      <c r="O4" s="48">
        <v>1</v>
      </c>
      <c r="P4" s="49">
        <v>0.0847457627118644</v>
      </c>
      <c r="Q4" s="49">
        <v>0.15625</v>
      </c>
      <c r="R4" s="48">
        <v>1</v>
      </c>
      <c r="S4" s="48">
        <v>0</v>
      </c>
      <c r="T4" s="48">
        <v>35</v>
      </c>
      <c r="U4" s="48">
        <v>91</v>
      </c>
      <c r="V4" s="48">
        <v>4</v>
      </c>
      <c r="W4" s="49">
        <v>2.520816</v>
      </c>
      <c r="X4" s="49">
        <v>0.05378151260504202</v>
      </c>
      <c r="Y4" s="78" t="s">
        <v>2812</v>
      </c>
      <c r="Z4" s="78" t="s">
        <v>2831</v>
      </c>
      <c r="AA4" s="78" t="s">
        <v>2867</v>
      </c>
      <c r="AB4" s="84" t="s">
        <v>2920</v>
      </c>
      <c r="AC4" s="84" t="s">
        <v>3011</v>
      </c>
      <c r="AD4" s="84"/>
      <c r="AE4" s="84" t="s">
        <v>3044</v>
      </c>
      <c r="AF4" s="84" t="s">
        <v>3066</v>
      </c>
      <c r="AG4" s="121">
        <v>29</v>
      </c>
      <c r="AH4" s="124">
        <v>2.146558105107328</v>
      </c>
      <c r="AI4" s="121">
        <v>10</v>
      </c>
      <c r="AJ4" s="124">
        <v>0.7401924500370096</v>
      </c>
      <c r="AK4" s="121">
        <v>0</v>
      </c>
      <c r="AL4" s="124">
        <v>0</v>
      </c>
      <c r="AM4" s="121">
        <v>1312</v>
      </c>
      <c r="AN4" s="124">
        <v>97.11324944485567</v>
      </c>
      <c r="AO4" s="121">
        <v>1351</v>
      </c>
    </row>
    <row r="5" spans="1:41" ht="15">
      <c r="A5" s="88" t="s">
        <v>2752</v>
      </c>
      <c r="B5" s="65" t="s">
        <v>2765</v>
      </c>
      <c r="C5" s="65" t="s">
        <v>56</v>
      </c>
      <c r="D5" s="110"/>
      <c r="E5" s="109"/>
      <c r="F5" s="111" t="s">
        <v>3756</v>
      </c>
      <c r="G5" s="112"/>
      <c r="H5" s="112"/>
      <c r="I5" s="113">
        <v>5</v>
      </c>
      <c r="J5" s="114"/>
      <c r="K5" s="48">
        <v>26</v>
      </c>
      <c r="L5" s="48">
        <v>32</v>
      </c>
      <c r="M5" s="48">
        <v>2</v>
      </c>
      <c r="N5" s="48">
        <v>34</v>
      </c>
      <c r="O5" s="48">
        <v>0</v>
      </c>
      <c r="P5" s="49">
        <v>0</v>
      </c>
      <c r="Q5" s="49">
        <v>0</v>
      </c>
      <c r="R5" s="48">
        <v>1</v>
      </c>
      <c r="S5" s="48">
        <v>0</v>
      </c>
      <c r="T5" s="48">
        <v>26</v>
      </c>
      <c r="U5" s="48">
        <v>34</v>
      </c>
      <c r="V5" s="48">
        <v>4</v>
      </c>
      <c r="W5" s="49">
        <v>2.245562</v>
      </c>
      <c r="X5" s="49">
        <v>0.05076923076923077</v>
      </c>
      <c r="Y5" s="78" t="s">
        <v>2813</v>
      </c>
      <c r="Z5" s="78" t="s">
        <v>2832</v>
      </c>
      <c r="AA5" s="78" t="s">
        <v>714</v>
      </c>
      <c r="AB5" s="84" t="s">
        <v>2921</v>
      </c>
      <c r="AC5" s="84" t="s">
        <v>3012</v>
      </c>
      <c r="AD5" s="84"/>
      <c r="AE5" s="84" t="s">
        <v>3045</v>
      </c>
      <c r="AF5" s="84" t="s">
        <v>3067</v>
      </c>
      <c r="AG5" s="121">
        <v>23</v>
      </c>
      <c r="AH5" s="124">
        <v>5.066079295154185</v>
      </c>
      <c r="AI5" s="121">
        <v>1</v>
      </c>
      <c r="AJ5" s="124">
        <v>0.22026431718061673</v>
      </c>
      <c r="AK5" s="121">
        <v>0</v>
      </c>
      <c r="AL5" s="124">
        <v>0</v>
      </c>
      <c r="AM5" s="121">
        <v>430</v>
      </c>
      <c r="AN5" s="124">
        <v>94.7136563876652</v>
      </c>
      <c r="AO5" s="121">
        <v>454</v>
      </c>
    </row>
    <row r="6" spans="1:41" ht="15">
      <c r="A6" s="88" t="s">
        <v>2753</v>
      </c>
      <c r="B6" s="65" t="s">
        <v>2766</v>
      </c>
      <c r="C6" s="65" t="s">
        <v>56</v>
      </c>
      <c r="D6" s="110"/>
      <c r="E6" s="109"/>
      <c r="F6" s="111" t="s">
        <v>2753</v>
      </c>
      <c r="G6" s="112"/>
      <c r="H6" s="112"/>
      <c r="I6" s="113">
        <v>6</v>
      </c>
      <c r="J6" s="114"/>
      <c r="K6" s="48">
        <v>19</v>
      </c>
      <c r="L6" s="48">
        <v>18</v>
      </c>
      <c r="M6" s="48">
        <v>0</v>
      </c>
      <c r="N6" s="48">
        <v>18</v>
      </c>
      <c r="O6" s="48">
        <v>0</v>
      </c>
      <c r="P6" s="49">
        <v>0</v>
      </c>
      <c r="Q6" s="49">
        <v>0</v>
      </c>
      <c r="R6" s="48">
        <v>1</v>
      </c>
      <c r="S6" s="48">
        <v>0</v>
      </c>
      <c r="T6" s="48">
        <v>19</v>
      </c>
      <c r="U6" s="48">
        <v>18</v>
      </c>
      <c r="V6" s="48">
        <v>2</v>
      </c>
      <c r="W6" s="49">
        <v>1.795014</v>
      </c>
      <c r="X6" s="49">
        <v>0.05263157894736842</v>
      </c>
      <c r="Y6" s="78"/>
      <c r="Z6" s="78"/>
      <c r="AA6" s="78"/>
      <c r="AB6" s="84" t="s">
        <v>1289</v>
      </c>
      <c r="AC6" s="84" t="s">
        <v>1289</v>
      </c>
      <c r="AD6" s="84" t="s">
        <v>373</v>
      </c>
      <c r="AE6" s="84" t="s">
        <v>3046</v>
      </c>
      <c r="AF6" s="84" t="s">
        <v>3068</v>
      </c>
      <c r="AG6" s="121">
        <v>1</v>
      </c>
      <c r="AH6" s="124">
        <v>3.4482758620689653</v>
      </c>
      <c r="AI6" s="121">
        <v>1</v>
      </c>
      <c r="AJ6" s="124">
        <v>3.4482758620689653</v>
      </c>
      <c r="AK6" s="121">
        <v>0</v>
      </c>
      <c r="AL6" s="124">
        <v>0</v>
      </c>
      <c r="AM6" s="121">
        <v>27</v>
      </c>
      <c r="AN6" s="124">
        <v>93.10344827586206</v>
      </c>
      <c r="AO6" s="121">
        <v>29</v>
      </c>
    </row>
    <row r="7" spans="1:41" ht="15">
      <c r="A7" s="88" t="s">
        <v>2754</v>
      </c>
      <c r="B7" s="65" t="s">
        <v>2767</v>
      </c>
      <c r="C7" s="65" t="s">
        <v>56</v>
      </c>
      <c r="D7" s="110"/>
      <c r="E7" s="109"/>
      <c r="F7" s="111" t="s">
        <v>3757</v>
      </c>
      <c r="G7" s="112"/>
      <c r="H7" s="112"/>
      <c r="I7" s="113">
        <v>7</v>
      </c>
      <c r="J7" s="114"/>
      <c r="K7" s="48">
        <v>18</v>
      </c>
      <c r="L7" s="48">
        <v>60</v>
      </c>
      <c r="M7" s="48">
        <v>0</v>
      </c>
      <c r="N7" s="48">
        <v>60</v>
      </c>
      <c r="O7" s="48">
        <v>0</v>
      </c>
      <c r="P7" s="49">
        <v>0.05263157894736842</v>
      </c>
      <c r="Q7" s="49">
        <v>0.1</v>
      </c>
      <c r="R7" s="48">
        <v>1</v>
      </c>
      <c r="S7" s="48">
        <v>0</v>
      </c>
      <c r="T7" s="48">
        <v>18</v>
      </c>
      <c r="U7" s="48">
        <v>60</v>
      </c>
      <c r="V7" s="48">
        <v>3</v>
      </c>
      <c r="W7" s="49">
        <v>1.561728</v>
      </c>
      <c r="X7" s="49">
        <v>0.19607843137254902</v>
      </c>
      <c r="Y7" s="78" t="s">
        <v>2814</v>
      </c>
      <c r="Z7" s="78" t="s">
        <v>2833</v>
      </c>
      <c r="AA7" s="78" t="s">
        <v>709</v>
      </c>
      <c r="AB7" s="84" t="s">
        <v>2922</v>
      </c>
      <c r="AC7" s="84" t="s">
        <v>3013</v>
      </c>
      <c r="AD7" s="84"/>
      <c r="AE7" s="84" t="s">
        <v>2922</v>
      </c>
      <c r="AF7" s="84" t="s">
        <v>3069</v>
      </c>
      <c r="AG7" s="121">
        <v>0</v>
      </c>
      <c r="AH7" s="124">
        <v>0</v>
      </c>
      <c r="AI7" s="121">
        <v>0</v>
      </c>
      <c r="AJ7" s="124">
        <v>0</v>
      </c>
      <c r="AK7" s="121">
        <v>0</v>
      </c>
      <c r="AL7" s="124">
        <v>0</v>
      </c>
      <c r="AM7" s="121">
        <v>87</v>
      </c>
      <c r="AN7" s="124">
        <v>100</v>
      </c>
      <c r="AO7" s="121">
        <v>87</v>
      </c>
    </row>
    <row r="8" spans="1:41" ht="15">
      <c r="A8" s="88" t="s">
        <v>2755</v>
      </c>
      <c r="B8" s="65" t="s">
        <v>2768</v>
      </c>
      <c r="C8" s="65" t="s">
        <v>56</v>
      </c>
      <c r="D8" s="110"/>
      <c r="E8" s="109"/>
      <c r="F8" s="111" t="s">
        <v>2755</v>
      </c>
      <c r="G8" s="112"/>
      <c r="H8" s="112"/>
      <c r="I8" s="113">
        <v>8</v>
      </c>
      <c r="J8" s="114"/>
      <c r="K8" s="48">
        <v>18</v>
      </c>
      <c r="L8" s="48">
        <v>17</v>
      </c>
      <c r="M8" s="48">
        <v>0</v>
      </c>
      <c r="N8" s="48">
        <v>17</v>
      </c>
      <c r="O8" s="48">
        <v>0</v>
      </c>
      <c r="P8" s="49">
        <v>0</v>
      </c>
      <c r="Q8" s="49">
        <v>0</v>
      </c>
      <c r="R8" s="48">
        <v>1</v>
      </c>
      <c r="S8" s="48">
        <v>0</v>
      </c>
      <c r="T8" s="48">
        <v>18</v>
      </c>
      <c r="U8" s="48">
        <v>17</v>
      </c>
      <c r="V8" s="48">
        <v>2</v>
      </c>
      <c r="W8" s="49">
        <v>1.783951</v>
      </c>
      <c r="X8" s="49">
        <v>0.05555555555555555</v>
      </c>
      <c r="Y8" s="78"/>
      <c r="Z8" s="78"/>
      <c r="AA8" s="78"/>
      <c r="AB8" s="84" t="s">
        <v>1289</v>
      </c>
      <c r="AC8" s="84" t="s">
        <v>1289</v>
      </c>
      <c r="AD8" s="84"/>
      <c r="AE8" s="84" t="s">
        <v>3047</v>
      </c>
      <c r="AF8" s="84" t="s">
        <v>3070</v>
      </c>
      <c r="AG8" s="121">
        <v>0</v>
      </c>
      <c r="AH8" s="124">
        <v>0</v>
      </c>
      <c r="AI8" s="121">
        <v>0</v>
      </c>
      <c r="AJ8" s="124">
        <v>0</v>
      </c>
      <c r="AK8" s="121">
        <v>0</v>
      </c>
      <c r="AL8" s="124">
        <v>0</v>
      </c>
      <c r="AM8" s="121">
        <v>20</v>
      </c>
      <c r="AN8" s="124">
        <v>100</v>
      </c>
      <c r="AO8" s="121">
        <v>20</v>
      </c>
    </row>
    <row r="9" spans="1:41" ht="15">
      <c r="A9" s="88" t="s">
        <v>2756</v>
      </c>
      <c r="B9" s="65" t="s">
        <v>2769</v>
      </c>
      <c r="C9" s="65" t="s">
        <v>56</v>
      </c>
      <c r="D9" s="110"/>
      <c r="E9" s="109"/>
      <c r="F9" s="111" t="s">
        <v>3758</v>
      </c>
      <c r="G9" s="112"/>
      <c r="H9" s="112"/>
      <c r="I9" s="113">
        <v>9</v>
      </c>
      <c r="J9" s="114"/>
      <c r="K9" s="48">
        <v>9</v>
      </c>
      <c r="L9" s="48">
        <v>18</v>
      </c>
      <c r="M9" s="48">
        <v>0</v>
      </c>
      <c r="N9" s="48">
        <v>18</v>
      </c>
      <c r="O9" s="48">
        <v>0</v>
      </c>
      <c r="P9" s="49">
        <v>0.058823529411764705</v>
      </c>
      <c r="Q9" s="49">
        <v>0.1111111111111111</v>
      </c>
      <c r="R9" s="48">
        <v>1</v>
      </c>
      <c r="S9" s="48">
        <v>0</v>
      </c>
      <c r="T9" s="48">
        <v>9</v>
      </c>
      <c r="U9" s="48">
        <v>18</v>
      </c>
      <c r="V9" s="48">
        <v>4</v>
      </c>
      <c r="W9" s="49">
        <v>1.555556</v>
      </c>
      <c r="X9" s="49">
        <v>0.25</v>
      </c>
      <c r="Y9" s="78"/>
      <c r="Z9" s="78"/>
      <c r="AA9" s="78"/>
      <c r="AB9" s="84" t="s">
        <v>2923</v>
      </c>
      <c r="AC9" s="84" t="s">
        <v>3014</v>
      </c>
      <c r="AD9" s="84" t="s">
        <v>319</v>
      </c>
      <c r="AE9" s="84" t="s">
        <v>3048</v>
      </c>
      <c r="AF9" s="84" t="s">
        <v>3071</v>
      </c>
      <c r="AG9" s="121">
        <v>3</v>
      </c>
      <c r="AH9" s="124">
        <v>2.34375</v>
      </c>
      <c r="AI9" s="121">
        <v>0</v>
      </c>
      <c r="AJ9" s="124">
        <v>0</v>
      </c>
      <c r="AK9" s="121">
        <v>0</v>
      </c>
      <c r="AL9" s="124">
        <v>0</v>
      </c>
      <c r="AM9" s="121">
        <v>125</v>
      </c>
      <c r="AN9" s="124">
        <v>97.65625</v>
      </c>
      <c r="AO9" s="121">
        <v>128</v>
      </c>
    </row>
    <row r="10" spans="1:41" ht="14.25" customHeight="1">
      <c r="A10" s="88" t="s">
        <v>2757</v>
      </c>
      <c r="B10" s="65" t="s">
        <v>2770</v>
      </c>
      <c r="C10" s="65" t="s">
        <v>56</v>
      </c>
      <c r="D10" s="110"/>
      <c r="E10" s="109"/>
      <c r="F10" s="111" t="s">
        <v>3759</v>
      </c>
      <c r="G10" s="112"/>
      <c r="H10" s="112"/>
      <c r="I10" s="113">
        <v>10</v>
      </c>
      <c r="J10" s="114"/>
      <c r="K10" s="48">
        <v>7</v>
      </c>
      <c r="L10" s="48">
        <v>9</v>
      </c>
      <c r="M10" s="48">
        <v>2</v>
      </c>
      <c r="N10" s="48">
        <v>11</v>
      </c>
      <c r="O10" s="48">
        <v>0</v>
      </c>
      <c r="P10" s="49">
        <v>0</v>
      </c>
      <c r="Q10" s="49">
        <v>0</v>
      </c>
      <c r="R10" s="48">
        <v>1</v>
      </c>
      <c r="S10" s="48">
        <v>0</v>
      </c>
      <c r="T10" s="48">
        <v>7</v>
      </c>
      <c r="U10" s="48">
        <v>11</v>
      </c>
      <c r="V10" s="48">
        <v>3</v>
      </c>
      <c r="W10" s="49">
        <v>1.428571</v>
      </c>
      <c r="X10" s="49">
        <v>0.23809523809523808</v>
      </c>
      <c r="Y10" s="78" t="s">
        <v>603</v>
      </c>
      <c r="Z10" s="78" t="s">
        <v>673</v>
      </c>
      <c r="AA10" s="78" t="s">
        <v>2868</v>
      </c>
      <c r="AB10" s="84" t="s">
        <v>2924</v>
      </c>
      <c r="AC10" s="84" t="s">
        <v>3015</v>
      </c>
      <c r="AD10" s="84" t="s">
        <v>238</v>
      </c>
      <c r="AE10" s="84" t="s">
        <v>3049</v>
      </c>
      <c r="AF10" s="84" t="s">
        <v>3072</v>
      </c>
      <c r="AG10" s="121">
        <v>6</v>
      </c>
      <c r="AH10" s="124">
        <v>4.651162790697675</v>
      </c>
      <c r="AI10" s="121">
        <v>2</v>
      </c>
      <c r="AJ10" s="124">
        <v>1.550387596899225</v>
      </c>
      <c r="AK10" s="121">
        <v>0</v>
      </c>
      <c r="AL10" s="124">
        <v>0</v>
      </c>
      <c r="AM10" s="121">
        <v>121</v>
      </c>
      <c r="AN10" s="124">
        <v>93.7984496124031</v>
      </c>
      <c r="AO10" s="121">
        <v>129</v>
      </c>
    </row>
    <row r="11" spans="1:41" ht="15">
      <c r="A11" s="88" t="s">
        <v>2758</v>
      </c>
      <c r="B11" s="65" t="s">
        <v>2771</v>
      </c>
      <c r="C11" s="65" t="s">
        <v>56</v>
      </c>
      <c r="D11" s="110"/>
      <c r="E11" s="109"/>
      <c r="F11" s="111" t="s">
        <v>3760</v>
      </c>
      <c r="G11" s="112"/>
      <c r="H11" s="112"/>
      <c r="I11" s="113">
        <v>11</v>
      </c>
      <c r="J11" s="114"/>
      <c r="K11" s="48">
        <v>6</v>
      </c>
      <c r="L11" s="48">
        <v>5</v>
      </c>
      <c r="M11" s="48">
        <v>0</v>
      </c>
      <c r="N11" s="48">
        <v>5</v>
      </c>
      <c r="O11" s="48">
        <v>0</v>
      </c>
      <c r="P11" s="49">
        <v>0</v>
      </c>
      <c r="Q11" s="49">
        <v>0</v>
      </c>
      <c r="R11" s="48">
        <v>1</v>
      </c>
      <c r="S11" s="48">
        <v>0</v>
      </c>
      <c r="T11" s="48">
        <v>6</v>
      </c>
      <c r="U11" s="48">
        <v>5</v>
      </c>
      <c r="V11" s="48">
        <v>2</v>
      </c>
      <c r="W11" s="49">
        <v>1.388889</v>
      </c>
      <c r="X11" s="49">
        <v>0.16666666666666666</v>
      </c>
      <c r="Y11" s="78" t="s">
        <v>613</v>
      </c>
      <c r="Z11" s="78" t="s">
        <v>678</v>
      </c>
      <c r="AA11" s="78" t="s">
        <v>710</v>
      </c>
      <c r="AB11" s="84" t="s">
        <v>2925</v>
      </c>
      <c r="AC11" s="84" t="s">
        <v>3016</v>
      </c>
      <c r="AD11" s="84"/>
      <c r="AE11" s="84" t="s">
        <v>3050</v>
      </c>
      <c r="AF11" s="84" t="s">
        <v>3073</v>
      </c>
      <c r="AG11" s="121">
        <v>9</v>
      </c>
      <c r="AH11" s="124">
        <v>11.25</v>
      </c>
      <c r="AI11" s="121">
        <v>0</v>
      </c>
      <c r="AJ11" s="124">
        <v>0</v>
      </c>
      <c r="AK11" s="121">
        <v>0</v>
      </c>
      <c r="AL11" s="124">
        <v>0</v>
      </c>
      <c r="AM11" s="121">
        <v>71</v>
      </c>
      <c r="AN11" s="124">
        <v>88.75</v>
      </c>
      <c r="AO11" s="121">
        <v>80</v>
      </c>
    </row>
    <row r="12" spans="1:41" ht="15">
      <c r="A12" s="88" t="s">
        <v>2759</v>
      </c>
      <c r="B12" s="65" t="s">
        <v>2772</v>
      </c>
      <c r="C12" s="65" t="s">
        <v>56</v>
      </c>
      <c r="D12" s="110"/>
      <c r="E12" s="109"/>
      <c r="F12" s="111" t="s">
        <v>2759</v>
      </c>
      <c r="G12" s="112"/>
      <c r="H12" s="112"/>
      <c r="I12" s="113">
        <v>12</v>
      </c>
      <c r="J12" s="114"/>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c r="AB12" s="84" t="s">
        <v>1289</v>
      </c>
      <c r="AC12" s="84" t="s">
        <v>1289</v>
      </c>
      <c r="AD12" s="84" t="s">
        <v>375</v>
      </c>
      <c r="AE12" s="84" t="s">
        <v>3051</v>
      </c>
      <c r="AF12" s="84" t="s">
        <v>3074</v>
      </c>
      <c r="AG12" s="121">
        <v>1</v>
      </c>
      <c r="AH12" s="124">
        <v>16.666666666666668</v>
      </c>
      <c r="AI12" s="121">
        <v>0</v>
      </c>
      <c r="AJ12" s="124">
        <v>0</v>
      </c>
      <c r="AK12" s="121">
        <v>0</v>
      </c>
      <c r="AL12" s="124">
        <v>0</v>
      </c>
      <c r="AM12" s="121">
        <v>5</v>
      </c>
      <c r="AN12" s="124">
        <v>83.33333333333333</v>
      </c>
      <c r="AO12" s="121">
        <v>6</v>
      </c>
    </row>
    <row r="13" spans="1:41" ht="15">
      <c r="A13" s="88" t="s">
        <v>2760</v>
      </c>
      <c r="B13" s="65" t="s">
        <v>2773</v>
      </c>
      <c r="C13" s="65" t="s">
        <v>56</v>
      </c>
      <c r="D13" s="110"/>
      <c r="E13" s="109"/>
      <c r="F13" s="111" t="s">
        <v>3761</v>
      </c>
      <c r="G13" s="112"/>
      <c r="H13" s="112"/>
      <c r="I13" s="113">
        <v>13</v>
      </c>
      <c r="J13" s="114"/>
      <c r="K13" s="48">
        <v>3</v>
      </c>
      <c r="L13" s="48">
        <v>2</v>
      </c>
      <c r="M13" s="48">
        <v>3</v>
      </c>
      <c r="N13" s="48">
        <v>5</v>
      </c>
      <c r="O13" s="48">
        <v>5</v>
      </c>
      <c r="P13" s="49" t="s">
        <v>3651</v>
      </c>
      <c r="Q13" s="49" t="s">
        <v>3651</v>
      </c>
      <c r="R13" s="48">
        <v>3</v>
      </c>
      <c r="S13" s="48">
        <v>3</v>
      </c>
      <c r="T13" s="48">
        <v>1</v>
      </c>
      <c r="U13" s="48">
        <v>3</v>
      </c>
      <c r="V13" s="48">
        <v>0</v>
      </c>
      <c r="W13" s="49">
        <v>0</v>
      </c>
      <c r="X13" s="49">
        <v>0</v>
      </c>
      <c r="Y13" s="78" t="s">
        <v>2815</v>
      </c>
      <c r="Z13" s="78" t="s">
        <v>2834</v>
      </c>
      <c r="AA13" s="78"/>
      <c r="AB13" s="84" t="s">
        <v>2926</v>
      </c>
      <c r="AC13" s="84" t="s">
        <v>3017</v>
      </c>
      <c r="AD13" s="84"/>
      <c r="AE13" s="84" t="s">
        <v>3052</v>
      </c>
      <c r="AF13" s="84" t="s">
        <v>3075</v>
      </c>
      <c r="AG13" s="121">
        <v>7</v>
      </c>
      <c r="AH13" s="124">
        <v>6.666666666666667</v>
      </c>
      <c r="AI13" s="121">
        <v>0</v>
      </c>
      <c r="AJ13" s="124">
        <v>0</v>
      </c>
      <c r="AK13" s="121">
        <v>0</v>
      </c>
      <c r="AL13" s="124">
        <v>0</v>
      </c>
      <c r="AM13" s="121">
        <v>98</v>
      </c>
      <c r="AN13" s="124">
        <v>93.33333333333333</v>
      </c>
      <c r="AO13" s="121">
        <v>105</v>
      </c>
    </row>
    <row r="14" spans="1:41" ht="15">
      <c r="A14" s="88" t="s">
        <v>2761</v>
      </c>
      <c r="B14" s="65" t="s">
        <v>2774</v>
      </c>
      <c r="C14" s="65" t="s">
        <v>56</v>
      </c>
      <c r="D14" s="110"/>
      <c r="E14" s="109"/>
      <c r="F14" s="111" t="s">
        <v>3762</v>
      </c>
      <c r="G14" s="112"/>
      <c r="H14" s="112"/>
      <c r="I14" s="113">
        <v>14</v>
      </c>
      <c r="J14" s="114"/>
      <c r="K14" s="48">
        <v>2</v>
      </c>
      <c r="L14" s="48">
        <v>1</v>
      </c>
      <c r="M14" s="48">
        <v>0</v>
      </c>
      <c r="N14" s="48">
        <v>1</v>
      </c>
      <c r="O14" s="48">
        <v>0</v>
      </c>
      <c r="P14" s="49">
        <v>0</v>
      </c>
      <c r="Q14" s="49">
        <v>0</v>
      </c>
      <c r="R14" s="48">
        <v>1</v>
      </c>
      <c r="S14" s="48">
        <v>0</v>
      </c>
      <c r="T14" s="48">
        <v>2</v>
      </c>
      <c r="U14" s="48">
        <v>1</v>
      </c>
      <c r="V14" s="48">
        <v>1</v>
      </c>
      <c r="W14" s="49">
        <v>0.5</v>
      </c>
      <c r="X14" s="49">
        <v>0.5</v>
      </c>
      <c r="Y14" s="78" t="s">
        <v>627</v>
      </c>
      <c r="Z14" s="78" t="s">
        <v>687</v>
      </c>
      <c r="AA14" s="78"/>
      <c r="AB14" s="84" t="s">
        <v>2927</v>
      </c>
      <c r="AC14" s="84" t="s">
        <v>1289</v>
      </c>
      <c r="AD14" s="84" t="s">
        <v>391</v>
      </c>
      <c r="AE14" s="84"/>
      <c r="AF14" s="84" t="s">
        <v>3076</v>
      </c>
      <c r="AG14" s="121">
        <v>2</v>
      </c>
      <c r="AH14" s="124">
        <v>4.3478260869565215</v>
      </c>
      <c r="AI14" s="121">
        <v>0</v>
      </c>
      <c r="AJ14" s="124">
        <v>0</v>
      </c>
      <c r="AK14" s="121">
        <v>0</v>
      </c>
      <c r="AL14" s="124">
        <v>0</v>
      </c>
      <c r="AM14" s="121">
        <v>44</v>
      </c>
      <c r="AN14" s="124">
        <v>95.65217391304348</v>
      </c>
      <c r="AO14" s="121">
        <v>46</v>
      </c>
    </row>
    <row r="15" spans="1:41" ht="15">
      <c r="A15" s="88" t="s">
        <v>2762</v>
      </c>
      <c r="B15" s="65" t="s">
        <v>2763</v>
      </c>
      <c r="C15" s="65" t="s">
        <v>59</v>
      </c>
      <c r="D15" s="110"/>
      <c r="E15" s="109"/>
      <c r="F15" s="111" t="s">
        <v>2762</v>
      </c>
      <c r="G15" s="112"/>
      <c r="H15" s="112"/>
      <c r="I15" s="113">
        <v>15</v>
      </c>
      <c r="J15" s="114"/>
      <c r="K15" s="48">
        <v>2</v>
      </c>
      <c r="L15" s="48">
        <v>1</v>
      </c>
      <c r="M15" s="48">
        <v>0</v>
      </c>
      <c r="N15" s="48">
        <v>1</v>
      </c>
      <c r="O15" s="48">
        <v>0</v>
      </c>
      <c r="P15" s="49">
        <v>0</v>
      </c>
      <c r="Q15" s="49">
        <v>0</v>
      </c>
      <c r="R15" s="48">
        <v>1</v>
      </c>
      <c r="S15" s="48">
        <v>0</v>
      </c>
      <c r="T15" s="48">
        <v>2</v>
      </c>
      <c r="U15" s="48">
        <v>1</v>
      </c>
      <c r="V15" s="48">
        <v>1</v>
      </c>
      <c r="W15" s="49">
        <v>0.5</v>
      </c>
      <c r="X15" s="49">
        <v>0.5</v>
      </c>
      <c r="Y15" s="78" t="s">
        <v>608</v>
      </c>
      <c r="Z15" s="78" t="s">
        <v>671</v>
      </c>
      <c r="AA15" s="78"/>
      <c r="AB15" s="84" t="s">
        <v>1289</v>
      </c>
      <c r="AC15" s="84" t="s">
        <v>1289</v>
      </c>
      <c r="AD15" s="84" t="s">
        <v>341</v>
      </c>
      <c r="AE15" s="84"/>
      <c r="AF15" s="84" t="s">
        <v>3077</v>
      </c>
      <c r="AG15" s="121">
        <v>0</v>
      </c>
      <c r="AH15" s="124">
        <v>0</v>
      </c>
      <c r="AI15" s="121">
        <v>0</v>
      </c>
      <c r="AJ15" s="124">
        <v>0</v>
      </c>
      <c r="AK15" s="121">
        <v>0</v>
      </c>
      <c r="AL15" s="124">
        <v>0</v>
      </c>
      <c r="AM15" s="121">
        <v>1</v>
      </c>
      <c r="AN15" s="124">
        <v>100</v>
      </c>
      <c r="AO15" s="121">
        <v>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2751</v>
      </c>
      <c r="B2" s="84" t="s">
        <v>314</v>
      </c>
      <c r="C2" s="78">
        <f>VLOOKUP(GroupVertices[[#This Row],[Vertex]],Vertices[],MATCH("ID",Vertices[[#Headers],[Vertex]:[Vertex Content Word Count]],0),FALSE)</f>
        <v>207</v>
      </c>
    </row>
    <row r="3" spans="1:3" ht="15">
      <c r="A3" s="78" t="s">
        <v>2751</v>
      </c>
      <c r="B3" s="84" t="s">
        <v>292</v>
      </c>
      <c r="C3" s="78">
        <f>VLOOKUP(GroupVertices[[#This Row],[Vertex]],Vertices[],MATCH("ID",Vertices[[#Headers],[Vertex]:[Vertex Content Word Count]],0),FALSE)</f>
        <v>4</v>
      </c>
    </row>
    <row r="4" spans="1:3" ht="15">
      <c r="A4" s="78" t="s">
        <v>2751</v>
      </c>
      <c r="B4" s="84" t="s">
        <v>312</v>
      </c>
      <c r="C4" s="78">
        <f>VLOOKUP(GroupVertices[[#This Row],[Vertex]],Vertices[],MATCH("ID",Vertices[[#Headers],[Vertex]:[Vertex Content Word Count]],0),FALSE)</f>
        <v>205</v>
      </c>
    </row>
    <row r="5" spans="1:3" ht="15">
      <c r="A5" s="78" t="s">
        <v>2751</v>
      </c>
      <c r="B5" s="84" t="s">
        <v>311</v>
      </c>
      <c r="C5" s="78">
        <f>VLOOKUP(GroupVertices[[#This Row],[Vertex]],Vertices[],MATCH("ID",Vertices[[#Headers],[Vertex]:[Vertex Content Word Count]],0),FALSE)</f>
        <v>204</v>
      </c>
    </row>
    <row r="6" spans="1:3" ht="15">
      <c r="A6" s="78" t="s">
        <v>2751</v>
      </c>
      <c r="B6" s="84" t="s">
        <v>310</v>
      </c>
      <c r="C6" s="78">
        <f>VLOOKUP(GroupVertices[[#This Row],[Vertex]],Vertices[],MATCH("ID",Vertices[[#Headers],[Vertex]:[Vertex Content Word Count]],0),FALSE)</f>
        <v>203</v>
      </c>
    </row>
    <row r="7" spans="1:3" ht="15">
      <c r="A7" s="78" t="s">
        <v>2751</v>
      </c>
      <c r="B7" s="84" t="s">
        <v>416</v>
      </c>
      <c r="C7" s="78">
        <f>VLOOKUP(GroupVertices[[#This Row],[Vertex]],Vertices[],MATCH("ID",Vertices[[#Headers],[Vertex]:[Vertex Content Word Count]],0),FALSE)</f>
        <v>202</v>
      </c>
    </row>
    <row r="8" spans="1:3" ht="15">
      <c r="A8" s="78" t="s">
        <v>2751</v>
      </c>
      <c r="B8" s="84" t="s">
        <v>294</v>
      </c>
      <c r="C8" s="78">
        <f>VLOOKUP(GroupVertices[[#This Row],[Vertex]],Vertices[],MATCH("ID",Vertices[[#Headers],[Vertex]:[Vertex Content Word Count]],0),FALSE)</f>
        <v>174</v>
      </c>
    </row>
    <row r="9" spans="1:3" ht="15">
      <c r="A9" s="78" t="s">
        <v>2751</v>
      </c>
      <c r="B9" s="84" t="s">
        <v>415</v>
      </c>
      <c r="C9" s="78">
        <f>VLOOKUP(GroupVertices[[#This Row],[Vertex]],Vertices[],MATCH("ID",Vertices[[#Headers],[Vertex]:[Vertex Content Word Count]],0),FALSE)</f>
        <v>201</v>
      </c>
    </row>
    <row r="10" spans="1:3" ht="15">
      <c r="A10" s="78" t="s">
        <v>2751</v>
      </c>
      <c r="B10" s="84" t="s">
        <v>412</v>
      </c>
      <c r="C10" s="78">
        <f>VLOOKUP(GroupVertices[[#This Row],[Vertex]],Vertices[],MATCH("ID",Vertices[[#Headers],[Vertex]:[Vertex Content Word Count]],0),FALSE)</f>
        <v>198</v>
      </c>
    </row>
    <row r="11" spans="1:3" ht="15">
      <c r="A11" s="78" t="s">
        <v>2751</v>
      </c>
      <c r="B11" s="84" t="s">
        <v>300</v>
      </c>
      <c r="C11" s="78">
        <f>VLOOKUP(GroupVertices[[#This Row],[Vertex]],Vertices[],MATCH("ID",Vertices[[#Headers],[Vertex]:[Vertex Content Word Count]],0),FALSE)</f>
        <v>191</v>
      </c>
    </row>
    <row r="12" spans="1:3" ht="15">
      <c r="A12" s="78" t="s">
        <v>2751</v>
      </c>
      <c r="B12" s="84" t="s">
        <v>298</v>
      </c>
      <c r="C12" s="78">
        <f>VLOOKUP(GroupVertices[[#This Row],[Vertex]],Vertices[],MATCH("ID",Vertices[[#Headers],[Vertex]:[Vertex Content Word Count]],0),FALSE)</f>
        <v>189</v>
      </c>
    </row>
    <row r="13" spans="1:3" ht="15">
      <c r="A13" s="78" t="s">
        <v>2751</v>
      </c>
      <c r="B13" s="84" t="s">
        <v>299</v>
      </c>
      <c r="C13" s="78">
        <f>VLOOKUP(GroupVertices[[#This Row],[Vertex]],Vertices[],MATCH("ID",Vertices[[#Headers],[Vertex]:[Vertex Content Word Count]],0),FALSE)</f>
        <v>190</v>
      </c>
    </row>
    <row r="14" spans="1:3" ht="15">
      <c r="A14" s="78" t="s">
        <v>2751</v>
      </c>
      <c r="B14" s="84" t="s">
        <v>403</v>
      </c>
      <c r="C14" s="78">
        <f>VLOOKUP(GroupVertices[[#This Row],[Vertex]],Vertices[],MATCH("ID",Vertices[[#Headers],[Vertex]:[Vertex Content Word Count]],0),FALSE)</f>
        <v>185</v>
      </c>
    </row>
    <row r="15" spans="1:3" ht="15">
      <c r="A15" s="78" t="s">
        <v>2751</v>
      </c>
      <c r="B15" s="84" t="s">
        <v>295</v>
      </c>
      <c r="C15" s="78">
        <f>VLOOKUP(GroupVertices[[#This Row],[Vertex]],Vertices[],MATCH("ID",Vertices[[#Headers],[Vertex]:[Vertex Content Word Count]],0),FALSE)</f>
        <v>184</v>
      </c>
    </row>
    <row r="16" spans="1:3" ht="15">
      <c r="A16" s="78" t="s">
        <v>2751</v>
      </c>
      <c r="B16" s="84" t="s">
        <v>395</v>
      </c>
      <c r="C16" s="78">
        <f>VLOOKUP(GroupVertices[[#This Row],[Vertex]],Vertices[],MATCH("ID",Vertices[[#Headers],[Vertex]:[Vertex Content Word Count]],0),FALSE)</f>
        <v>173</v>
      </c>
    </row>
    <row r="17" spans="1:3" ht="15">
      <c r="A17" s="78" t="s">
        <v>2751</v>
      </c>
      <c r="B17" s="84" t="s">
        <v>394</v>
      </c>
      <c r="C17" s="78">
        <f>VLOOKUP(GroupVertices[[#This Row],[Vertex]],Vertices[],MATCH("ID",Vertices[[#Headers],[Vertex]:[Vertex Content Word Count]],0),FALSE)</f>
        <v>172</v>
      </c>
    </row>
    <row r="18" spans="1:3" ht="15">
      <c r="A18" s="78" t="s">
        <v>2751</v>
      </c>
      <c r="B18" s="84" t="s">
        <v>393</v>
      </c>
      <c r="C18" s="78">
        <f>VLOOKUP(GroupVertices[[#This Row],[Vertex]],Vertices[],MATCH("ID",Vertices[[#Headers],[Vertex]:[Vertex Content Word Count]],0),FALSE)</f>
        <v>171</v>
      </c>
    </row>
    <row r="19" spans="1:3" ht="15">
      <c r="A19" s="78" t="s">
        <v>2751</v>
      </c>
      <c r="B19" s="84" t="s">
        <v>402</v>
      </c>
      <c r="C19" s="78">
        <f>VLOOKUP(GroupVertices[[#This Row],[Vertex]],Vertices[],MATCH("ID",Vertices[[#Headers],[Vertex]:[Vertex Content Word Count]],0),FALSE)</f>
        <v>183</v>
      </c>
    </row>
    <row r="20" spans="1:3" ht="15">
      <c r="A20" s="78" t="s">
        <v>2751</v>
      </c>
      <c r="B20" s="84" t="s">
        <v>401</v>
      </c>
      <c r="C20" s="78">
        <f>VLOOKUP(GroupVertices[[#This Row],[Vertex]],Vertices[],MATCH("ID",Vertices[[#Headers],[Vertex]:[Vertex Content Word Count]],0),FALSE)</f>
        <v>182</v>
      </c>
    </row>
    <row r="21" spans="1:3" ht="15">
      <c r="A21" s="78" t="s">
        <v>2751</v>
      </c>
      <c r="B21" s="84" t="s">
        <v>400</v>
      </c>
      <c r="C21" s="78">
        <f>VLOOKUP(GroupVertices[[#This Row],[Vertex]],Vertices[],MATCH("ID",Vertices[[#Headers],[Vertex]:[Vertex Content Word Count]],0),FALSE)</f>
        <v>180</v>
      </c>
    </row>
    <row r="22" spans="1:3" ht="15">
      <c r="A22" s="78" t="s">
        <v>2751</v>
      </c>
      <c r="B22" s="84" t="s">
        <v>399</v>
      </c>
      <c r="C22" s="78">
        <f>VLOOKUP(GroupVertices[[#This Row],[Vertex]],Vertices[],MATCH("ID",Vertices[[#Headers],[Vertex]:[Vertex Content Word Count]],0),FALSE)</f>
        <v>179</v>
      </c>
    </row>
    <row r="23" spans="1:3" ht="15">
      <c r="A23" s="78" t="s">
        <v>2751</v>
      </c>
      <c r="B23" s="84" t="s">
        <v>398</v>
      </c>
      <c r="C23" s="78">
        <f>VLOOKUP(GroupVertices[[#This Row],[Vertex]],Vertices[],MATCH("ID",Vertices[[#Headers],[Vertex]:[Vertex Content Word Count]],0),FALSE)</f>
        <v>178</v>
      </c>
    </row>
    <row r="24" spans="1:3" ht="15">
      <c r="A24" s="78" t="s">
        <v>2751</v>
      </c>
      <c r="B24" s="84" t="s">
        <v>397</v>
      </c>
      <c r="C24" s="78">
        <f>VLOOKUP(GroupVertices[[#This Row],[Vertex]],Vertices[],MATCH("ID",Vertices[[#Headers],[Vertex]:[Vertex Content Word Count]],0),FALSE)</f>
        <v>177</v>
      </c>
    </row>
    <row r="25" spans="1:3" ht="15">
      <c r="A25" s="78" t="s">
        <v>2751</v>
      </c>
      <c r="B25" s="84" t="s">
        <v>396</v>
      </c>
      <c r="C25" s="78">
        <f>VLOOKUP(GroupVertices[[#This Row],[Vertex]],Vertices[],MATCH("ID",Vertices[[#Headers],[Vertex]:[Vertex Content Word Count]],0),FALSE)</f>
        <v>176</v>
      </c>
    </row>
    <row r="26" spans="1:3" ht="15">
      <c r="A26" s="78" t="s">
        <v>2751</v>
      </c>
      <c r="B26" s="84" t="s">
        <v>291</v>
      </c>
      <c r="C26" s="78">
        <f>VLOOKUP(GroupVertices[[#This Row],[Vertex]],Vertices[],MATCH("ID",Vertices[[#Headers],[Vertex]:[Vertex Content Word Count]],0),FALSE)</f>
        <v>175</v>
      </c>
    </row>
    <row r="27" spans="1:3" ht="15">
      <c r="A27" s="78" t="s">
        <v>2751</v>
      </c>
      <c r="B27" s="84" t="s">
        <v>355</v>
      </c>
      <c r="C27" s="78">
        <f>VLOOKUP(GroupVertices[[#This Row],[Vertex]],Vertices[],MATCH("ID",Vertices[[#Headers],[Vertex]:[Vertex Content Word Count]],0),FALSE)</f>
        <v>89</v>
      </c>
    </row>
    <row r="28" spans="1:3" ht="15">
      <c r="A28" s="78" t="s">
        <v>2751</v>
      </c>
      <c r="B28" s="84" t="s">
        <v>379</v>
      </c>
      <c r="C28" s="78">
        <f>VLOOKUP(GroupVertices[[#This Row],[Vertex]],Vertices[],MATCH("ID",Vertices[[#Headers],[Vertex]:[Vertex Content Word Count]],0),FALSE)</f>
        <v>127</v>
      </c>
    </row>
    <row r="29" spans="1:3" ht="15">
      <c r="A29" s="78" t="s">
        <v>2751</v>
      </c>
      <c r="B29" s="84" t="s">
        <v>354</v>
      </c>
      <c r="C29" s="78">
        <f>VLOOKUP(GroupVertices[[#This Row],[Vertex]],Vertices[],MATCH("ID",Vertices[[#Headers],[Vertex]:[Vertex Content Word Count]],0),FALSE)</f>
        <v>88</v>
      </c>
    </row>
    <row r="30" spans="1:3" ht="15">
      <c r="A30" s="78" t="s">
        <v>2751</v>
      </c>
      <c r="B30" s="84" t="s">
        <v>290</v>
      </c>
      <c r="C30" s="78">
        <f>VLOOKUP(GroupVertices[[#This Row],[Vertex]],Vertices[],MATCH("ID",Vertices[[#Headers],[Vertex]:[Vertex Content Word Count]],0),FALSE)</f>
        <v>170</v>
      </c>
    </row>
    <row r="31" spans="1:3" ht="15">
      <c r="A31" s="78" t="s">
        <v>2751</v>
      </c>
      <c r="B31" s="84" t="s">
        <v>287</v>
      </c>
      <c r="C31" s="78">
        <f>VLOOKUP(GroupVertices[[#This Row],[Vertex]],Vertices[],MATCH("ID",Vertices[[#Headers],[Vertex]:[Vertex Content Word Count]],0),FALSE)</f>
        <v>167</v>
      </c>
    </row>
    <row r="32" spans="1:3" ht="15">
      <c r="A32" s="78" t="s">
        <v>2751</v>
      </c>
      <c r="B32" s="84" t="s">
        <v>392</v>
      </c>
      <c r="C32" s="78">
        <f>VLOOKUP(GroupVertices[[#This Row],[Vertex]],Vertices[],MATCH("ID",Vertices[[#Headers],[Vertex]:[Vertex Content Word Count]],0),FALSE)</f>
        <v>168</v>
      </c>
    </row>
    <row r="33" spans="1:3" ht="15">
      <c r="A33" s="78" t="s">
        <v>2751</v>
      </c>
      <c r="B33" s="84" t="s">
        <v>285</v>
      </c>
      <c r="C33" s="78">
        <f>VLOOKUP(GroupVertices[[#This Row],[Vertex]],Vertices[],MATCH("ID",Vertices[[#Headers],[Vertex]:[Vertex Content Word Count]],0),FALSE)</f>
        <v>164</v>
      </c>
    </row>
    <row r="34" spans="1:3" ht="15">
      <c r="A34" s="78" t="s">
        <v>2751</v>
      </c>
      <c r="B34" s="84" t="s">
        <v>284</v>
      </c>
      <c r="C34" s="78">
        <f>VLOOKUP(GroupVertices[[#This Row],[Vertex]],Vertices[],MATCH("ID",Vertices[[#Headers],[Vertex]:[Vertex Content Word Count]],0),FALSE)</f>
        <v>163</v>
      </c>
    </row>
    <row r="35" spans="1:3" ht="15">
      <c r="A35" s="78" t="s">
        <v>2751</v>
      </c>
      <c r="B35" s="84" t="s">
        <v>283</v>
      </c>
      <c r="C35" s="78">
        <f>VLOOKUP(GroupVertices[[#This Row],[Vertex]],Vertices[],MATCH("ID",Vertices[[#Headers],[Vertex]:[Vertex Content Word Count]],0),FALSE)</f>
        <v>162</v>
      </c>
    </row>
    <row r="36" spans="1:3" ht="15">
      <c r="A36" s="78" t="s">
        <v>2751</v>
      </c>
      <c r="B36" s="84" t="s">
        <v>276</v>
      </c>
      <c r="C36" s="78">
        <f>VLOOKUP(GroupVertices[[#This Row],[Vertex]],Vertices[],MATCH("ID",Vertices[[#Headers],[Vertex]:[Vertex Content Word Count]],0),FALSE)</f>
        <v>153</v>
      </c>
    </row>
    <row r="37" spans="1:3" ht="15">
      <c r="A37" s="78" t="s">
        <v>2751</v>
      </c>
      <c r="B37" s="84" t="s">
        <v>388</v>
      </c>
      <c r="C37" s="78">
        <f>VLOOKUP(GroupVertices[[#This Row],[Vertex]],Vertices[],MATCH("ID",Vertices[[#Headers],[Vertex]:[Vertex Content Word Count]],0),FALSE)</f>
        <v>154</v>
      </c>
    </row>
    <row r="38" spans="1:3" ht="15">
      <c r="A38" s="78" t="s">
        <v>2751</v>
      </c>
      <c r="B38" s="84" t="s">
        <v>260</v>
      </c>
      <c r="C38" s="78">
        <f>VLOOKUP(GroupVertices[[#This Row],[Vertex]],Vertices[],MATCH("ID",Vertices[[#Headers],[Vertex]:[Vertex Content Word Count]],0),FALSE)</f>
        <v>128</v>
      </c>
    </row>
    <row r="39" spans="1:3" ht="15">
      <c r="A39" s="78" t="s">
        <v>2751</v>
      </c>
      <c r="B39" s="84" t="s">
        <v>259</v>
      </c>
      <c r="C39" s="78">
        <f>VLOOKUP(GroupVertices[[#This Row],[Vertex]],Vertices[],MATCH("ID",Vertices[[#Headers],[Vertex]:[Vertex Content Word Count]],0),FALSE)</f>
        <v>126</v>
      </c>
    </row>
    <row r="40" spans="1:3" ht="15">
      <c r="A40" s="78" t="s">
        <v>2751</v>
      </c>
      <c r="B40" s="84" t="s">
        <v>258</v>
      </c>
      <c r="C40" s="78">
        <f>VLOOKUP(GroupVertices[[#This Row],[Vertex]],Vertices[],MATCH("ID",Vertices[[#Headers],[Vertex]:[Vertex Content Word Count]],0),FALSE)</f>
        <v>125</v>
      </c>
    </row>
    <row r="41" spans="1:3" ht="15">
      <c r="A41" s="78" t="s">
        <v>2751</v>
      </c>
      <c r="B41" s="84" t="s">
        <v>253</v>
      </c>
      <c r="C41" s="78">
        <f>VLOOKUP(GroupVertices[[#This Row],[Vertex]],Vertices[],MATCH("ID",Vertices[[#Headers],[Vertex]:[Vertex Content Word Count]],0),FALSE)</f>
        <v>117</v>
      </c>
    </row>
    <row r="42" spans="1:3" ht="15">
      <c r="A42" s="78" t="s">
        <v>2751</v>
      </c>
      <c r="B42" s="84" t="s">
        <v>250</v>
      </c>
      <c r="C42" s="78">
        <f>VLOOKUP(GroupVertices[[#This Row],[Vertex]],Vertices[],MATCH("ID",Vertices[[#Headers],[Vertex]:[Vertex Content Word Count]],0),FALSE)</f>
        <v>112</v>
      </c>
    </row>
    <row r="43" spans="1:3" ht="15">
      <c r="A43" s="78" t="s">
        <v>2751</v>
      </c>
      <c r="B43" s="84" t="s">
        <v>246</v>
      </c>
      <c r="C43" s="78">
        <f>VLOOKUP(GroupVertices[[#This Row],[Vertex]],Vertices[],MATCH("ID",Vertices[[#Headers],[Vertex]:[Vertex Content Word Count]],0),FALSE)</f>
        <v>87</v>
      </c>
    </row>
    <row r="44" spans="1:3" ht="15">
      <c r="A44" s="78" t="s">
        <v>2751</v>
      </c>
      <c r="B44" s="84" t="s">
        <v>243</v>
      </c>
      <c r="C44" s="78">
        <f>VLOOKUP(GroupVertices[[#This Row],[Vertex]],Vertices[],MATCH("ID",Vertices[[#Headers],[Vertex]:[Vertex Content Word Count]],0),FALSE)</f>
        <v>70</v>
      </c>
    </row>
    <row r="45" spans="1:3" ht="15">
      <c r="A45" s="78" t="s">
        <v>2751</v>
      </c>
      <c r="B45" s="84" t="s">
        <v>241</v>
      </c>
      <c r="C45" s="78">
        <f>VLOOKUP(GroupVertices[[#This Row],[Vertex]],Vertices[],MATCH("ID",Vertices[[#Headers],[Vertex]:[Vertex Content Word Count]],0),FALSE)</f>
        <v>67</v>
      </c>
    </row>
    <row r="46" spans="1:3" ht="15">
      <c r="A46" s="78" t="s">
        <v>2751</v>
      </c>
      <c r="B46" s="84" t="s">
        <v>240</v>
      </c>
      <c r="C46" s="78">
        <f>VLOOKUP(GroupVertices[[#This Row],[Vertex]],Vertices[],MATCH("ID",Vertices[[#Headers],[Vertex]:[Vertex Content Word Count]],0),FALSE)</f>
        <v>66</v>
      </c>
    </row>
    <row r="47" spans="1:3" ht="15">
      <c r="A47" s="78" t="s">
        <v>2751</v>
      </c>
      <c r="B47" s="84" t="s">
        <v>237</v>
      </c>
      <c r="C47" s="78">
        <f>VLOOKUP(GroupVertices[[#This Row],[Vertex]],Vertices[],MATCH("ID",Vertices[[#Headers],[Vertex]:[Vertex Content Word Count]],0),FALSE)</f>
        <v>60</v>
      </c>
    </row>
    <row r="48" spans="1:3" ht="15">
      <c r="A48" s="78" t="s">
        <v>2751</v>
      </c>
      <c r="B48" s="84" t="s">
        <v>236</v>
      </c>
      <c r="C48" s="78">
        <f>VLOOKUP(GroupVertices[[#This Row],[Vertex]],Vertices[],MATCH("ID",Vertices[[#Headers],[Vertex]:[Vertex Content Word Count]],0),FALSE)</f>
        <v>59</v>
      </c>
    </row>
    <row r="49" spans="1:3" ht="15">
      <c r="A49" s="78" t="s">
        <v>2751</v>
      </c>
      <c r="B49" s="84" t="s">
        <v>234</v>
      </c>
      <c r="C49" s="78">
        <f>VLOOKUP(GroupVertices[[#This Row],[Vertex]],Vertices[],MATCH("ID",Vertices[[#Headers],[Vertex]:[Vertex Content Word Count]],0),FALSE)</f>
        <v>57</v>
      </c>
    </row>
    <row r="50" spans="1:3" ht="15">
      <c r="A50" s="78" t="s">
        <v>2751</v>
      </c>
      <c r="B50" s="84" t="s">
        <v>233</v>
      </c>
      <c r="C50" s="78">
        <f>VLOOKUP(GroupVertices[[#This Row],[Vertex]],Vertices[],MATCH("ID",Vertices[[#Headers],[Vertex]:[Vertex Content Word Count]],0),FALSE)</f>
        <v>56</v>
      </c>
    </row>
    <row r="51" spans="1:3" ht="15">
      <c r="A51" s="78" t="s">
        <v>2751</v>
      </c>
      <c r="B51" s="84" t="s">
        <v>232</v>
      </c>
      <c r="C51" s="78">
        <f>VLOOKUP(GroupVertices[[#This Row],[Vertex]],Vertices[],MATCH("ID",Vertices[[#Headers],[Vertex]:[Vertex Content Word Count]],0),FALSE)</f>
        <v>55</v>
      </c>
    </row>
    <row r="52" spans="1:3" ht="15">
      <c r="A52" s="78" t="s">
        <v>2751</v>
      </c>
      <c r="B52" s="84" t="s">
        <v>229</v>
      </c>
      <c r="C52" s="78">
        <f>VLOOKUP(GroupVertices[[#This Row],[Vertex]],Vertices[],MATCH("ID",Vertices[[#Headers],[Vertex]:[Vertex Content Word Count]],0),FALSE)</f>
        <v>34</v>
      </c>
    </row>
    <row r="53" spans="1:3" ht="15">
      <c r="A53" s="78" t="s">
        <v>2751</v>
      </c>
      <c r="B53" s="84" t="s">
        <v>220</v>
      </c>
      <c r="C53" s="78">
        <f>VLOOKUP(GroupVertices[[#This Row],[Vertex]],Vertices[],MATCH("ID",Vertices[[#Headers],[Vertex]:[Vertex Content Word Count]],0),FALSE)</f>
        <v>17</v>
      </c>
    </row>
    <row r="54" spans="1:3" ht="15">
      <c r="A54" s="78" t="s">
        <v>2751</v>
      </c>
      <c r="B54" s="84" t="s">
        <v>218</v>
      </c>
      <c r="C54" s="78">
        <f>VLOOKUP(GroupVertices[[#This Row],[Vertex]],Vertices[],MATCH("ID",Vertices[[#Headers],[Vertex]:[Vertex Content Word Count]],0),FALSE)</f>
        <v>14</v>
      </c>
    </row>
    <row r="55" spans="1:3" ht="15">
      <c r="A55" s="78" t="s">
        <v>2751</v>
      </c>
      <c r="B55" s="84" t="s">
        <v>217</v>
      </c>
      <c r="C55" s="78">
        <f>VLOOKUP(GroupVertices[[#This Row],[Vertex]],Vertices[],MATCH("ID",Vertices[[#Headers],[Vertex]:[Vertex Content Word Count]],0),FALSE)</f>
        <v>13</v>
      </c>
    </row>
    <row r="56" spans="1:3" ht="15">
      <c r="A56" s="78" t="s">
        <v>2751</v>
      </c>
      <c r="B56" s="84" t="s">
        <v>214</v>
      </c>
      <c r="C56" s="78">
        <f>VLOOKUP(GroupVertices[[#This Row],[Vertex]],Vertices[],MATCH("ID",Vertices[[#Headers],[Vertex]:[Vertex Content Word Count]],0),FALSE)</f>
        <v>6</v>
      </c>
    </row>
    <row r="57" spans="1:3" ht="15">
      <c r="A57" s="78" t="s">
        <v>2751</v>
      </c>
      <c r="B57" s="84" t="s">
        <v>213</v>
      </c>
      <c r="C57" s="78">
        <f>VLOOKUP(GroupVertices[[#This Row],[Vertex]],Vertices[],MATCH("ID",Vertices[[#Headers],[Vertex]:[Vertex Content Word Count]],0),FALSE)</f>
        <v>5</v>
      </c>
    </row>
    <row r="58" spans="1:3" ht="15">
      <c r="A58" s="78" t="s">
        <v>2751</v>
      </c>
      <c r="B58" s="84" t="s">
        <v>212</v>
      </c>
      <c r="C58" s="78">
        <f>VLOOKUP(GroupVertices[[#This Row],[Vertex]],Vertices[],MATCH("ID",Vertices[[#Headers],[Vertex]:[Vertex Content Word Count]],0),FALSE)</f>
        <v>3</v>
      </c>
    </row>
    <row r="59" spans="1:3" ht="15">
      <c r="A59" s="78" t="s">
        <v>1384</v>
      </c>
      <c r="B59" s="84" t="s">
        <v>309</v>
      </c>
      <c r="C59" s="78">
        <f>VLOOKUP(GroupVertices[[#This Row],[Vertex]],Vertices[],MATCH("ID",Vertices[[#Headers],[Vertex]:[Vertex Content Word Count]],0),FALSE)</f>
        <v>11</v>
      </c>
    </row>
    <row r="60" spans="1:3" ht="15">
      <c r="A60" s="78" t="s">
        <v>1384</v>
      </c>
      <c r="B60" s="84" t="s">
        <v>303</v>
      </c>
      <c r="C60" s="78">
        <f>VLOOKUP(GroupVertices[[#This Row],[Vertex]],Vertices[],MATCH("ID",Vertices[[#Headers],[Vertex]:[Vertex Content Word Count]],0),FALSE)</f>
        <v>25</v>
      </c>
    </row>
    <row r="61" spans="1:3" ht="15">
      <c r="A61" s="78" t="s">
        <v>1384</v>
      </c>
      <c r="B61" s="84" t="s">
        <v>414</v>
      </c>
      <c r="C61" s="78">
        <f>VLOOKUP(GroupVertices[[#This Row],[Vertex]],Vertices[],MATCH("ID",Vertices[[#Headers],[Vertex]:[Vertex Content Word Count]],0),FALSE)</f>
        <v>200</v>
      </c>
    </row>
    <row r="62" spans="1:3" ht="15">
      <c r="A62" s="78" t="s">
        <v>1384</v>
      </c>
      <c r="B62" s="84" t="s">
        <v>413</v>
      </c>
      <c r="C62" s="78">
        <f>VLOOKUP(GroupVertices[[#This Row],[Vertex]],Vertices[],MATCH("ID",Vertices[[#Headers],[Vertex]:[Vertex Content Word Count]],0),FALSE)</f>
        <v>199</v>
      </c>
    </row>
    <row r="63" spans="1:3" ht="15">
      <c r="A63" s="78" t="s">
        <v>1384</v>
      </c>
      <c r="B63" s="84" t="s">
        <v>411</v>
      </c>
      <c r="C63" s="78">
        <f>VLOOKUP(GroupVertices[[#This Row],[Vertex]],Vertices[],MATCH("ID",Vertices[[#Headers],[Vertex]:[Vertex Content Word Count]],0),FALSE)</f>
        <v>197</v>
      </c>
    </row>
    <row r="64" spans="1:3" ht="15">
      <c r="A64" s="78" t="s">
        <v>1384</v>
      </c>
      <c r="B64" s="84" t="s">
        <v>301</v>
      </c>
      <c r="C64" s="78">
        <f>VLOOKUP(GroupVertices[[#This Row],[Vertex]],Vertices[],MATCH("ID",Vertices[[#Headers],[Vertex]:[Vertex Content Word Count]],0),FALSE)</f>
        <v>16</v>
      </c>
    </row>
    <row r="65" spans="1:3" ht="15">
      <c r="A65" s="78" t="s">
        <v>1384</v>
      </c>
      <c r="B65" s="84" t="s">
        <v>410</v>
      </c>
      <c r="C65" s="78">
        <f>VLOOKUP(GroupVertices[[#This Row],[Vertex]],Vertices[],MATCH("ID",Vertices[[#Headers],[Vertex]:[Vertex Content Word Count]],0),FALSE)</f>
        <v>196</v>
      </c>
    </row>
    <row r="66" spans="1:3" ht="15">
      <c r="A66" s="78" t="s">
        <v>1384</v>
      </c>
      <c r="B66" s="84" t="s">
        <v>409</v>
      </c>
      <c r="C66" s="78">
        <f>VLOOKUP(GroupVertices[[#This Row],[Vertex]],Vertices[],MATCH("ID",Vertices[[#Headers],[Vertex]:[Vertex Content Word Count]],0),FALSE)</f>
        <v>195</v>
      </c>
    </row>
    <row r="67" spans="1:3" ht="15">
      <c r="A67" s="78" t="s">
        <v>1384</v>
      </c>
      <c r="B67" s="84" t="s">
        <v>302</v>
      </c>
      <c r="C67" s="78">
        <f>VLOOKUP(GroupVertices[[#This Row],[Vertex]],Vertices[],MATCH("ID",Vertices[[#Headers],[Vertex]:[Vertex Content Word Count]],0),FALSE)</f>
        <v>194</v>
      </c>
    </row>
    <row r="68" spans="1:3" ht="15">
      <c r="A68" s="78" t="s">
        <v>1384</v>
      </c>
      <c r="B68" s="84" t="s">
        <v>408</v>
      </c>
      <c r="C68" s="78">
        <f>VLOOKUP(GroupVertices[[#This Row],[Vertex]],Vertices[],MATCH("ID",Vertices[[#Headers],[Vertex]:[Vertex Content Word Count]],0),FALSE)</f>
        <v>193</v>
      </c>
    </row>
    <row r="69" spans="1:3" ht="15">
      <c r="A69" s="78" t="s">
        <v>1384</v>
      </c>
      <c r="B69" s="84" t="s">
        <v>407</v>
      </c>
      <c r="C69" s="78">
        <f>VLOOKUP(GroupVertices[[#This Row],[Vertex]],Vertices[],MATCH("ID",Vertices[[#Headers],[Vertex]:[Vertex Content Word Count]],0),FALSE)</f>
        <v>192</v>
      </c>
    </row>
    <row r="70" spans="1:3" ht="15">
      <c r="A70" s="78" t="s">
        <v>1384</v>
      </c>
      <c r="B70" s="84" t="s">
        <v>406</v>
      </c>
      <c r="C70" s="78">
        <f>VLOOKUP(GroupVertices[[#This Row],[Vertex]],Vertices[],MATCH("ID",Vertices[[#Headers],[Vertex]:[Vertex Content Word Count]],0),FALSE)</f>
        <v>188</v>
      </c>
    </row>
    <row r="71" spans="1:3" ht="15">
      <c r="A71" s="78" t="s">
        <v>1384</v>
      </c>
      <c r="B71" s="84" t="s">
        <v>297</v>
      </c>
      <c r="C71" s="78">
        <f>VLOOKUP(GroupVertices[[#This Row],[Vertex]],Vertices[],MATCH("ID",Vertices[[#Headers],[Vertex]:[Vertex Content Word Count]],0),FALSE)</f>
        <v>10</v>
      </c>
    </row>
    <row r="72" spans="1:3" ht="15">
      <c r="A72" s="78" t="s">
        <v>1384</v>
      </c>
      <c r="B72" s="84" t="s">
        <v>405</v>
      </c>
      <c r="C72" s="78">
        <f>VLOOKUP(GroupVertices[[#This Row],[Vertex]],Vertices[],MATCH("ID",Vertices[[#Headers],[Vertex]:[Vertex Content Word Count]],0),FALSE)</f>
        <v>187</v>
      </c>
    </row>
    <row r="73" spans="1:3" ht="15">
      <c r="A73" s="78" t="s">
        <v>1384</v>
      </c>
      <c r="B73" s="84" t="s">
        <v>404</v>
      </c>
      <c r="C73" s="78">
        <f>VLOOKUP(GroupVertices[[#This Row],[Vertex]],Vertices[],MATCH("ID",Vertices[[#Headers],[Vertex]:[Vertex Content Word Count]],0),FALSE)</f>
        <v>186</v>
      </c>
    </row>
    <row r="74" spans="1:3" ht="15">
      <c r="A74" s="78" t="s">
        <v>1384</v>
      </c>
      <c r="B74" s="84" t="s">
        <v>305</v>
      </c>
      <c r="C74" s="78">
        <f>VLOOKUP(GroupVertices[[#This Row],[Vertex]],Vertices[],MATCH("ID",Vertices[[#Headers],[Vertex]:[Vertex Content Word Count]],0),FALSE)</f>
        <v>30</v>
      </c>
    </row>
    <row r="75" spans="1:3" ht="15">
      <c r="A75" s="78" t="s">
        <v>1384</v>
      </c>
      <c r="B75" s="84" t="s">
        <v>289</v>
      </c>
      <c r="C75" s="78">
        <f>VLOOKUP(GroupVertices[[#This Row],[Vertex]],Vertices[],MATCH("ID",Vertices[[#Headers],[Vertex]:[Vertex Content Word Count]],0),FALSE)</f>
        <v>169</v>
      </c>
    </row>
    <row r="76" spans="1:3" ht="15">
      <c r="A76" s="78" t="s">
        <v>1384</v>
      </c>
      <c r="B76" s="84" t="s">
        <v>288</v>
      </c>
      <c r="C76" s="78">
        <f>VLOOKUP(GroupVertices[[#This Row],[Vertex]],Vertices[],MATCH("ID",Vertices[[#Headers],[Vertex]:[Vertex Content Word Count]],0),FALSE)</f>
        <v>12</v>
      </c>
    </row>
    <row r="77" spans="1:3" ht="15">
      <c r="A77" s="78" t="s">
        <v>1384</v>
      </c>
      <c r="B77" s="84" t="s">
        <v>315</v>
      </c>
      <c r="C77" s="78">
        <f>VLOOKUP(GroupVertices[[#This Row],[Vertex]],Vertices[],MATCH("ID",Vertices[[#Headers],[Vertex]:[Vertex Content Word Count]],0),FALSE)</f>
        <v>9</v>
      </c>
    </row>
    <row r="78" spans="1:3" ht="15">
      <c r="A78" s="78" t="s">
        <v>1384</v>
      </c>
      <c r="B78" s="84" t="s">
        <v>280</v>
      </c>
      <c r="C78" s="78">
        <f>VLOOKUP(GroupVertices[[#This Row],[Vertex]],Vertices[],MATCH("ID",Vertices[[#Headers],[Vertex]:[Vertex Content Word Count]],0),FALSE)</f>
        <v>32</v>
      </c>
    </row>
    <row r="79" spans="1:3" ht="15">
      <c r="A79" s="78" t="s">
        <v>1384</v>
      </c>
      <c r="B79" s="84" t="s">
        <v>390</v>
      </c>
      <c r="C79" s="78">
        <f>VLOOKUP(GroupVertices[[#This Row],[Vertex]],Vertices[],MATCH("ID",Vertices[[#Headers],[Vertex]:[Vertex Content Word Count]],0),FALSE)</f>
        <v>159</v>
      </c>
    </row>
    <row r="80" spans="1:3" ht="15">
      <c r="A80" s="78" t="s">
        <v>1384</v>
      </c>
      <c r="B80" s="84" t="s">
        <v>389</v>
      </c>
      <c r="C80" s="78">
        <f>VLOOKUP(GroupVertices[[#This Row],[Vertex]],Vertices[],MATCH("ID",Vertices[[#Headers],[Vertex]:[Vertex Content Word Count]],0),FALSE)</f>
        <v>158</v>
      </c>
    </row>
    <row r="81" spans="1:3" ht="15">
      <c r="A81" s="78" t="s">
        <v>1384</v>
      </c>
      <c r="B81" s="84" t="s">
        <v>278</v>
      </c>
      <c r="C81" s="78">
        <f>VLOOKUP(GroupVertices[[#This Row],[Vertex]],Vertices[],MATCH("ID",Vertices[[#Headers],[Vertex]:[Vertex Content Word Count]],0),FALSE)</f>
        <v>156</v>
      </c>
    </row>
    <row r="82" spans="1:3" ht="15">
      <c r="A82" s="78" t="s">
        <v>1384</v>
      </c>
      <c r="B82" s="84" t="s">
        <v>277</v>
      </c>
      <c r="C82" s="78">
        <f>VLOOKUP(GroupVertices[[#This Row],[Vertex]],Vertices[],MATCH("ID",Vertices[[#Headers],[Vertex]:[Vertex Content Word Count]],0),FALSE)</f>
        <v>155</v>
      </c>
    </row>
    <row r="83" spans="1:3" ht="15">
      <c r="A83" s="78" t="s">
        <v>1384</v>
      </c>
      <c r="B83" s="84" t="s">
        <v>254</v>
      </c>
      <c r="C83" s="78">
        <f>VLOOKUP(GroupVertices[[#This Row],[Vertex]],Vertices[],MATCH("ID",Vertices[[#Headers],[Vertex]:[Vertex Content Word Count]],0),FALSE)</f>
        <v>118</v>
      </c>
    </row>
    <row r="84" spans="1:3" ht="15">
      <c r="A84" s="78" t="s">
        <v>1384</v>
      </c>
      <c r="B84" s="84" t="s">
        <v>251</v>
      </c>
      <c r="C84" s="78">
        <f>VLOOKUP(GroupVertices[[#This Row],[Vertex]],Vertices[],MATCH("ID",Vertices[[#Headers],[Vertex]:[Vertex Content Word Count]],0),FALSE)</f>
        <v>113</v>
      </c>
    </row>
    <row r="85" spans="1:3" ht="15">
      <c r="A85" s="78" t="s">
        <v>1384</v>
      </c>
      <c r="B85" s="84" t="s">
        <v>308</v>
      </c>
      <c r="C85" s="78">
        <f>VLOOKUP(GroupVertices[[#This Row],[Vertex]],Vertices[],MATCH("ID",Vertices[[#Headers],[Vertex]:[Vertex Content Word Count]],0),FALSE)</f>
        <v>111</v>
      </c>
    </row>
    <row r="86" spans="1:3" ht="15">
      <c r="A86" s="78" t="s">
        <v>1384</v>
      </c>
      <c r="B86" s="84" t="s">
        <v>249</v>
      </c>
      <c r="C86" s="78">
        <f>VLOOKUP(GroupVertices[[#This Row],[Vertex]],Vertices[],MATCH("ID",Vertices[[#Headers],[Vertex]:[Vertex Content Word Count]],0),FALSE)</f>
        <v>110</v>
      </c>
    </row>
    <row r="87" spans="1:3" ht="15">
      <c r="A87" s="78" t="s">
        <v>1384</v>
      </c>
      <c r="B87" s="84" t="s">
        <v>235</v>
      </c>
      <c r="C87" s="78">
        <f>VLOOKUP(GroupVertices[[#This Row],[Vertex]],Vertices[],MATCH("ID",Vertices[[#Headers],[Vertex]:[Vertex Content Word Count]],0),FALSE)</f>
        <v>58</v>
      </c>
    </row>
    <row r="88" spans="1:3" ht="15">
      <c r="A88" s="78" t="s">
        <v>1384</v>
      </c>
      <c r="B88" s="84" t="s">
        <v>228</v>
      </c>
      <c r="C88" s="78">
        <f>VLOOKUP(GroupVertices[[#This Row],[Vertex]],Vertices[],MATCH("ID",Vertices[[#Headers],[Vertex]:[Vertex Content Word Count]],0),FALSE)</f>
        <v>33</v>
      </c>
    </row>
    <row r="89" spans="1:3" ht="15">
      <c r="A89" s="78" t="s">
        <v>1384</v>
      </c>
      <c r="B89" s="84" t="s">
        <v>304</v>
      </c>
      <c r="C89" s="78">
        <f>VLOOKUP(GroupVertices[[#This Row],[Vertex]],Vertices[],MATCH("ID",Vertices[[#Headers],[Vertex]:[Vertex Content Word Count]],0),FALSE)</f>
        <v>29</v>
      </c>
    </row>
    <row r="90" spans="1:3" ht="15">
      <c r="A90" s="78" t="s">
        <v>1384</v>
      </c>
      <c r="B90" s="84" t="s">
        <v>227</v>
      </c>
      <c r="C90" s="78">
        <f>VLOOKUP(GroupVertices[[#This Row],[Vertex]],Vertices[],MATCH("ID",Vertices[[#Headers],[Vertex]:[Vertex Content Word Count]],0),FALSE)</f>
        <v>31</v>
      </c>
    </row>
    <row r="91" spans="1:3" ht="15">
      <c r="A91" s="78" t="s">
        <v>1384</v>
      </c>
      <c r="B91" s="84" t="s">
        <v>226</v>
      </c>
      <c r="C91" s="78">
        <f>VLOOKUP(GroupVertices[[#This Row],[Vertex]],Vertices[],MATCH("ID",Vertices[[#Headers],[Vertex]:[Vertex Content Word Count]],0),FALSE)</f>
        <v>28</v>
      </c>
    </row>
    <row r="92" spans="1:3" ht="15">
      <c r="A92" s="78" t="s">
        <v>1384</v>
      </c>
      <c r="B92" s="84" t="s">
        <v>219</v>
      </c>
      <c r="C92" s="78">
        <f>VLOOKUP(GroupVertices[[#This Row],[Vertex]],Vertices[],MATCH("ID",Vertices[[#Headers],[Vertex]:[Vertex Content Word Count]],0),FALSE)</f>
        <v>15</v>
      </c>
    </row>
    <row r="93" spans="1:3" ht="15">
      <c r="A93" s="78" t="s">
        <v>1384</v>
      </c>
      <c r="B93" s="84" t="s">
        <v>216</v>
      </c>
      <c r="C93" s="78">
        <f>VLOOKUP(GroupVertices[[#This Row],[Vertex]],Vertices[],MATCH("ID",Vertices[[#Headers],[Vertex]:[Vertex Content Word Count]],0),FALSE)</f>
        <v>8</v>
      </c>
    </row>
    <row r="94" spans="1:3" ht="15">
      <c r="A94" s="78" t="s">
        <v>2752</v>
      </c>
      <c r="B94" s="84" t="s">
        <v>313</v>
      </c>
      <c r="C94" s="78">
        <f>VLOOKUP(GroupVertices[[#This Row],[Vertex]],Vertices[],MATCH("ID",Vertices[[#Headers],[Vertex]:[Vertex Content Word Count]],0),FALSE)</f>
        <v>206</v>
      </c>
    </row>
    <row r="95" spans="1:3" ht="15">
      <c r="A95" s="78" t="s">
        <v>2752</v>
      </c>
      <c r="B95" s="84" t="s">
        <v>380</v>
      </c>
      <c r="C95" s="78">
        <f>VLOOKUP(GroupVertices[[#This Row],[Vertex]],Vertices[],MATCH("ID",Vertices[[#Headers],[Vertex]:[Vertex Content Word Count]],0),FALSE)</f>
        <v>130</v>
      </c>
    </row>
    <row r="96" spans="1:3" ht="15">
      <c r="A96" s="78" t="s">
        <v>2752</v>
      </c>
      <c r="B96" s="84" t="s">
        <v>381</v>
      </c>
      <c r="C96" s="78">
        <f>VLOOKUP(GroupVertices[[#This Row],[Vertex]],Vertices[],MATCH("ID",Vertices[[#Headers],[Vertex]:[Vertex Content Word Count]],0),FALSE)</f>
        <v>134</v>
      </c>
    </row>
    <row r="97" spans="1:3" ht="15">
      <c r="A97" s="78" t="s">
        <v>2752</v>
      </c>
      <c r="B97" s="84" t="s">
        <v>282</v>
      </c>
      <c r="C97" s="78">
        <f>VLOOKUP(GroupVertices[[#This Row],[Vertex]],Vertices[],MATCH("ID",Vertices[[#Headers],[Vertex]:[Vertex Content Word Count]],0),FALSE)</f>
        <v>161</v>
      </c>
    </row>
    <row r="98" spans="1:3" ht="15">
      <c r="A98" s="78" t="s">
        <v>2752</v>
      </c>
      <c r="B98" s="84" t="s">
        <v>281</v>
      </c>
      <c r="C98" s="78">
        <f>VLOOKUP(GroupVertices[[#This Row],[Vertex]],Vertices[],MATCH("ID",Vertices[[#Headers],[Vertex]:[Vertex Content Word Count]],0),FALSE)</f>
        <v>160</v>
      </c>
    </row>
    <row r="99" spans="1:3" ht="15">
      <c r="A99" s="78" t="s">
        <v>2752</v>
      </c>
      <c r="B99" s="84" t="s">
        <v>279</v>
      </c>
      <c r="C99" s="78">
        <f>VLOOKUP(GroupVertices[[#This Row],[Vertex]],Vertices[],MATCH("ID",Vertices[[#Headers],[Vertex]:[Vertex Content Word Count]],0),FALSE)</f>
        <v>157</v>
      </c>
    </row>
    <row r="100" spans="1:3" ht="15">
      <c r="A100" s="78" t="s">
        <v>2752</v>
      </c>
      <c r="B100" s="84" t="s">
        <v>275</v>
      </c>
      <c r="C100" s="78">
        <f>VLOOKUP(GroupVertices[[#This Row],[Vertex]],Vertices[],MATCH("ID",Vertices[[#Headers],[Vertex]:[Vertex Content Word Count]],0),FALSE)</f>
        <v>151</v>
      </c>
    </row>
    <row r="101" spans="1:3" ht="15">
      <c r="A101" s="78" t="s">
        <v>2752</v>
      </c>
      <c r="B101" s="84" t="s">
        <v>387</v>
      </c>
      <c r="C101" s="78">
        <f>VLOOKUP(GroupVertices[[#This Row],[Vertex]],Vertices[],MATCH("ID",Vertices[[#Headers],[Vertex]:[Vertex Content Word Count]],0),FALSE)</f>
        <v>152</v>
      </c>
    </row>
    <row r="102" spans="1:3" ht="15">
      <c r="A102" s="78" t="s">
        <v>2752</v>
      </c>
      <c r="B102" s="84" t="s">
        <v>274</v>
      </c>
      <c r="C102" s="78">
        <f>VLOOKUP(GroupVertices[[#This Row],[Vertex]],Vertices[],MATCH("ID",Vertices[[#Headers],[Vertex]:[Vertex Content Word Count]],0),FALSE)</f>
        <v>150</v>
      </c>
    </row>
    <row r="103" spans="1:3" ht="15">
      <c r="A103" s="78" t="s">
        <v>2752</v>
      </c>
      <c r="B103" s="84" t="s">
        <v>273</v>
      </c>
      <c r="C103" s="78">
        <f>VLOOKUP(GroupVertices[[#This Row],[Vertex]],Vertices[],MATCH("ID",Vertices[[#Headers],[Vertex]:[Vertex Content Word Count]],0),FALSE)</f>
        <v>131</v>
      </c>
    </row>
    <row r="104" spans="1:3" ht="15">
      <c r="A104" s="78" t="s">
        <v>2752</v>
      </c>
      <c r="B104" s="84" t="s">
        <v>271</v>
      </c>
      <c r="C104" s="78">
        <f>VLOOKUP(GroupVertices[[#This Row],[Vertex]],Vertices[],MATCH("ID",Vertices[[#Headers],[Vertex]:[Vertex Content Word Count]],0),FALSE)</f>
        <v>145</v>
      </c>
    </row>
    <row r="105" spans="1:3" ht="15">
      <c r="A105" s="78" t="s">
        <v>2752</v>
      </c>
      <c r="B105" s="84" t="s">
        <v>272</v>
      </c>
      <c r="C105" s="78">
        <f>VLOOKUP(GroupVertices[[#This Row],[Vertex]],Vertices[],MATCH("ID",Vertices[[#Headers],[Vertex]:[Vertex Content Word Count]],0),FALSE)</f>
        <v>149</v>
      </c>
    </row>
    <row r="106" spans="1:3" ht="15">
      <c r="A106" s="78" t="s">
        <v>2752</v>
      </c>
      <c r="B106" s="84" t="s">
        <v>386</v>
      </c>
      <c r="C106" s="78">
        <f>VLOOKUP(GroupVertices[[#This Row],[Vertex]],Vertices[],MATCH("ID",Vertices[[#Headers],[Vertex]:[Vertex Content Word Count]],0),FALSE)</f>
        <v>148</v>
      </c>
    </row>
    <row r="107" spans="1:3" ht="15">
      <c r="A107" s="78" t="s">
        <v>2752</v>
      </c>
      <c r="B107" s="84" t="s">
        <v>385</v>
      </c>
      <c r="C107" s="78">
        <f>VLOOKUP(GroupVertices[[#This Row],[Vertex]],Vertices[],MATCH("ID",Vertices[[#Headers],[Vertex]:[Vertex Content Word Count]],0),FALSE)</f>
        <v>147</v>
      </c>
    </row>
    <row r="108" spans="1:3" ht="15">
      <c r="A108" s="78" t="s">
        <v>2752</v>
      </c>
      <c r="B108" s="84" t="s">
        <v>384</v>
      </c>
      <c r="C108" s="78">
        <f>VLOOKUP(GroupVertices[[#This Row],[Vertex]],Vertices[],MATCH("ID",Vertices[[#Headers],[Vertex]:[Vertex Content Word Count]],0),FALSE)</f>
        <v>146</v>
      </c>
    </row>
    <row r="109" spans="1:3" ht="15">
      <c r="A109" s="78" t="s">
        <v>2752</v>
      </c>
      <c r="B109" s="84" t="s">
        <v>270</v>
      </c>
      <c r="C109" s="78">
        <f>VLOOKUP(GroupVertices[[#This Row],[Vertex]],Vertices[],MATCH("ID",Vertices[[#Headers],[Vertex]:[Vertex Content Word Count]],0),FALSE)</f>
        <v>144</v>
      </c>
    </row>
    <row r="110" spans="1:3" ht="15">
      <c r="A110" s="78" t="s">
        <v>2752</v>
      </c>
      <c r="B110" s="84" t="s">
        <v>268</v>
      </c>
      <c r="C110" s="78">
        <f>VLOOKUP(GroupVertices[[#This Row],[Vertex]],Vertices[],MATCH("ID",Vertices[[#Headers],[Vertex]:[Vertex Content Word Count]],0),FALSE)</f>
        <v>140</v>
      </c>
    </row>
    <row r="111" spans="1:3" ht="15">
      <c r="A111" s="78" t="s">
        <v>2752</v>
      </c>
      <c r="B111" s="84" t="s">
        <v>383</v>
      </c>
      <c r="C111" s="78">
        <f>VLOOKUP(GroupVertices[[#This Row],[Vertex]],Vertices[],MATCH("ID",Vertices[[#Headers],[Vertex]:[Vertex Content Word Count]],0),FALSE)</f>
        <v>142</v>
      </c>
    </row>
    <row r="112" spans="1:3" ht="15">
      <c r="A112" s="78" t="s">
        <v>2752</v>
      </c>
      <c r="B112" s="84" t="s">
        <v>382</v>
      </c>
      <c r="C112" s="78">
        <f>VLOOKUP(GroupVertices[[#This Row],[Vertex]],Vertices[],MATCH("ID",Vertices[[#Headers],[Vertex]:[Vertex Content Word Count]],0),FALSE)</f>
        <v>141</v>
      </c>
    </row>
    <row r="113" spans="1:3" ht="15">
      <c r="A113" s="78" t="s">
        <v>2752</v>
      </c>
      <c r="B113" s="84" t="s">
        <v>267</v>
      </c>
      <c r="C113" s="78">
        <f>VLOOKUP(GroupVertices[[#This Row],[Vertex]],Vertices[],MATCH("ID",Vertices[[#Headers],[Vertex]:[Vertex Content Word Count]],0),FALSE)</f>
        <v>139</v>
      </c>
    </row>
    <row r="114" spans="1:3" ht="15">
      <c r="A114" s="78" t="s">
        <v>2752</v>
      </c>
      <c r="B114" s="84" t="s">
        <v>266</v>
      </c>
      <c r="C114" s="78">
        <f>VLOOKUP(GroupVertices[[#This Row],[Vertex]],Vertices[],MATCH("ID",Vertices[[#Headers],[Vertex]:[Vertex Content Word Count]],0),FALSE)</f>
        <v>138</v>
      </c>
    </row>
    <row r="115" spans="1:3" ht="15">
      <c r="A115" s="78" t="s">
        <v>2752</v>
      </c>
      <c r="B115" s="84" t="s">
        <v>296</v>
      </c>
      <c r="C115" s="78">
        <f>VLOOKUP(GroupVertices[[#This Row],[Vertex]],Vertices[],MATCH("ID",Vertices[[#Headers],[Vertex]:[Vertex Content Word Count]],0),FALSE)</f>
        <v>137</v>
      </c>
    </row>
    <row r="116" spans="1:3" ht="15">
      <c r="A116" s="78" t="s">
        <v>2752</v>
      </c>
      <c r="B116" s="84" t="s">
        <v>265</v>
      </c>
      <c r="C116" s="78">
        <f>VLOOKUP(GroupVertices[[#This Row],[Vertex]],Vertices[],MATCH("ID",Vertices[[#Headers],[Vertex]:[Vertex Content Word Count]],0),FALSE)</f>
        <v>136</v>
      </c>
    </row>
    <row r="117" spans="1:3" ht="15">
      <c r="A117" s="78" t="s">
        <v>2752</v>
      </c>
      <c r="B117" s="84" t="s">
        <v>264</v>
      </c>
      <c r="C117" s="78">
        <f>VLOOKUP(GroupVertices[[#This Row],[Vertex]],Vertices[],MATCH("ID",Vertices[[#Headers],[Vertex]:[Vertex Content Word Count]],0),FALSE)</f>
        <v>135</v>
      </c>
    </row>
    <row r="118" spans="1:3" ht="15">
      <c r="A118" s="78" t="s">
        <v>2752</v>
      </c>
      <c r="B118" s="84" t="s">
        <v>263</v>
      </c>
      <c r="C118" s="78">
        <f>VLOOKUP(GroupVertices[[#This Row],[Vertex]],Vertices[],MATCH("ID",Vertices[[#Headers],[Vertex]:[Vertex Content Word Count]],0),FALSE)</f>
        <v>133</v>
      </c>
    </row>
    <row r="119" spans="1:3" ht="15">
      <c r="A119" s="78" t="s">
        <v>2752</v>
      </c>
      <c r="B119" s="84" t="s">
        <v>261</v>
      </c>
      <c r="C119" s="78">
        <f>VLOOKUP(GroupVertices[[#This Row],[Vertex]],Vertices[],MATCH("ID",Vertices[[#Headers],[Vertex]:[Vertex Content Word Count]],0),FALSE)</f>
        <v>129</v>
      </c>
    </row>
    <row r="120" spans="1:3" ht="15">
      <c r="A120" s="78" t="s">
        <v>2753</v>
      </c>
      <c r="B120" s="84" t="s">
        <v>248</v>
      </c>
      <c r="C120" s="78">
        <f>VLOOKUP(GroupVertices[[#This Row],[Vertex]],Vertices[],MATCH("ID",Vertices[[#Headers],[Vertex]:[Vertex Content Word Count]],0),FALSE)</f>
        <v>91</v>
      </c>
    </row>
    <row r="121" spans="1:3" ht="15">
      <c r="A121" s="78" t="s">
        <v>2753</v>
      </c>
      <c r="B121" s="84" t="s">
        <v>373</v>
      </c>
      <c r="C121" s="78">
        <f>VLOOKUP(GroupVertices[[#This Row],[Vertex]],Vertices[],MATCH("ID",Vertices[[#Headers],[Vertex]:[Vertex Content Word Count]],0),FALSE)</f>
        <v>109</v>
      </c>
    </row>
    <row r="122" spans="1:3" ht="15">
      <c r="A122" s="78" t="s">
        <v>2753</v>
      </c>
      <c r="B122" s="84" t="s">
        <v>372</v>
      </c>
      <c r="C122" s="78">
        <f>VLOOKUP(GroupVertices[[#This Row],[Vertex]],Vertices[],MATCH("ID",Vertices[[#Headers],[Vertex]:[Vertex Content Word Count]],0),FALSE)</f>
        <v>108</v>
      </c>
    </row>
    <row r="123" spans="1:3" ht="15">
      <c r="A123" s="78" t="s">
        <v>2753</v>
      </c>
      <c r="B123" s="84" t="s">
        <v>371</v>
      </c>
      <c r="C123" s="78">
        <f>VLOOKUP(GroupVertices[[#This Row],[Vertex]],Vertices[],MATCH("ID",Vertices[[#Headers],[Vertex]:[Vertex Content Word Count]],0),FALSE)</f>
        <v>107</v>
      </c>
    </row>
    <row r="124" spans="1:3" ht="15">
      <c r="A124" s="78" t="s">
        <v>2753</v>
      </c>
      <c r="B124" s="84" t="s">
        <v>370</v>
      </c>
      <c r="C124" s="78">
        <f>VLOOKUP(GroupVertices[[#This Row],[Vertex]],Vertices[],MATCH("ID",Vertices[[#Headers],[Vertex]:[Vertex Content Word Count]],0),FALSE)</f>
        <v>106</v>
      </c>
    </row>
    <row r="125" spans="1:3" ht="15">
      <c r="A125" s="78" t="s">
        <v>2753</v>
      </c>
      <c r="B125" s="84" t="s">
        <v>369</v>
      </c>
      <c r="C125" s="78">
        <f>VLOOKUP(GroupVertices[[#This Row],[Vertex]],Vertices[],MATCH("ID",Vertices[[#Headers],[Vertex]:[Vertex Content Word Count]],0),FALSE)</f>
        <v>105</v>
      </c>
    </row>
    <row r="126" spans="1:3" ht="15">
      <c r="A126" s="78" t="s">
        <v>2753</v>
      </c>
      <c r="B126" s="84" t="s">
        <v>368</v>
      </c>
      <c r="C126" s="78">
        <f>VLOOKUP(GroupVertices[[#This Row],[Vertex]],Vertices[],MATCH("ID",Vertices[[#Headers],[Vertex]:[Vertex Content Word Count]],0),FALSE)</f>
        <v>104</v>
      </c>
    </row>
    <row r="127" spans="1:3" ht="15">
      <c r="A127" s="78" t="s">
        <v>2753</v>
      </c>
      <c r="B127" s="84" t="s">
        <v>367</v>
      </c>
      <c r="C127" s="78">
        <f>VLOOKUP(GroupVertices[[#This Row],[Vertex]],Vertices[],MATCH("ID",Vertices[[#Headers],[Vertex]:[Vertex Content Word Count]],0),FALSE)</f>
        <v>103</v>
      </c>
    </row>
    <row r="128" spans="1:3" ht="15">
      <c r="A128" s="78" t="s">
        <v>2753</v>
      </c>
      <c r="B128" s="84" t="s">
        <v>366</v>
      </c>
      <c r="C128" s="78">
        <f>VLOOKUP(GroupVertices[[#This Row],[Vertex]],Vertices[],MATCH("ID",Vertices[[#Headers],[Vertex]:[Vertex Content Word Count]],0),FALSE)</f>
        <v>102</v>
      </c>
    </row>
    <row r="129" spans="1:3" ht="15">
      <c r="A129" s="78" t="s">
        <v>2753</v>
      </c>
      <c r="B129" s="84" t="s">
        <v>365</v>
      </c>
      <c r="C129" s="78">
        <f>VLOOKUP(GroupVertices[[#This Row],[Vertex]],Vertices[],MATCH("ID",Vertices[[#Headers],[Vertex]:[Vertex Content Word Count]],0),FALSE)</f>
        <v>101</v>
      </c>
    </row>
    <row r="130" spans="1:3" ht="15">
      <c r="A130" s="78" t="s">
        <v>2753</v>
      </c>
      <c r="B130" s="84" t="s">
        <v>364</v>
      </c>
      <c r="C130" s="78">
        <f>VLOOKUP(GroupVertices[[#This Row],[Vertex]],Vertices[],MATCH("ID",Vertices[[#Headers],[Vertex]:[Vertex Content Word Count]],0),FALSE)</f>
        <v>100</v>
      </c>
    </row>
    <row r="131" spans="1:3" ht="15">
      <c r="A131" s="78" t="s">
        <v>2753</v>
      </c>
      <c r="B131" s="84" t="s">
        <v>363</v>
      </c>
      <c r="C131" s="78">
        <f>VLOOKUP(GroupVertices[[#This Row],[Vertex]],Vertices[],MATCH("ID",Vertices[[#Headers],[Vertex]:[Vertex Content Word Count]],0),FALSE)</f>
        <v>99</v>
      </c>
    </row>
    <row r="132" spans="1:3" ht="15">
      <c r="A132" s="78" t="s">
        <v>2753</v>
      </c>
      <c r="B132" s="84" t="s">
        <v>362</v>
      </c>
      <c r="C132" s="78">
        <f>VLOOKUP(GroupVertices[[#This Row],[Vertex]],Vertices[],MATCH("ID",Vertices[[#Headers],[Vertex]:[Vertex Content Word Count]],0),FALSE)</f>
        <v>98</v>
      </c>
    </row>
    <row r="133" spans="1:3" ht="15">
      <c r="A133" s="78" t="s">
        <v>2753</v>
      </c>
      <c r="B133" s="84" t="s">
        <v>361</v>
      </c>
      <c r="C133" s="78">
        <f>VLOOKUP(GroupVertices[[#This Row],[Vertex]],Vertices[],MATCH("ID",Vertices[[#Headers],[Vertex]:[Vertex Content Word Count]],0),FALSE)</f>
        <v>97</v>
      </c>
    </row>
    <row r="134" spans="1:3" ht="15">
      <c r="A134" s="78" t="s">
        <v>2753</v>
      </c>
      <c r="B134" s="84" t="s">
        <v>360</v>
      </c>
      <c r="C134" s="78">
        <f>VLOOKUP(GroupVertices[[#This Row],[Vertex]],Vertices[],MATCH("ID",Vertices[[#Headers],[Vertex]:[Vertex Content Word Count]],0),FALSE)</f>
        <v>96</v>
      </c>
    </row>
    <row r="135" spans="1:3" ht="15">
      <c r="A135" s="78" t="s">
        <v>2753</v>
      </c>
      <c r="B135" s="84" t="s">
        <v>359</v>
      </c>
      <c r="C135" s="78">
        <f>VLOOKUP(GroupVertices[[#This Row],[Vertex]],Vertices[],MATCH("ID",Vertices[[#Headers],[Vertex]:[Vertex Content Word Count]],0),FALSE)</f>
        <v>95</v>
      </c>
    </row>
    <row r="136" spans="1:3" ht="15">
      <c r="A136" s="78" t="s">
        <v>2753</v>
      </c>
      <c r="B136" s="84" t="s">
        <v>358</v>
      </c>
      <c r="C136" s="78">
        <f>VLOOKUP(GroupVertices[[#This Row],[Vertex]],Vertices[],MATCH("ID",Vertices[[#Headers],[Vertex]:[Vertex Content Word Count]],0),FALSE)</f>
        <v>94</v>
      </c>
    </row>
    <row r="137" spans="1:3" ht="15">
      <c r="A137" s="78" t="s">
        <v>2753</v>
      </c>
      <c r="B137" s="84" t="s">
        <v>357</v>
      </c>
      <c r="C137" s="78">
        <f>VLOOKUP(GroupVertices[[#This Row],[Vertex]],Vertices[],MATCH("ID",Vertices[[#Headers],[Vertex]:[Vertex Content Word Count]],0),FALSE)</f>
        <v>93</v>
      </c>
    </row>
    <row r="138" spans="1:3" ht="15">
      <c r="A138" s="78" t="s">
        <v>2753</v>
      </c>
      <c r="B138" s="84" t="s">
        <v>356</v>
      </c>
      <c r="C138" s="78">
        <f>VLOOKUP(GroupVertices[[#This Row],[Vertex]],Vertices[],MATCH("ID",Vertices[[#Headers],[Vertex]:[Vertex Content Word Count]],0),FALSE)</f>
        <v>92</v>
      </c>
    </row>
    <row r="139" spans="1:3" ht="15">
      <c r="A139" s="78" t="s">
        <v>2754</v>
      </c>
      <c r="B139" s="84" t="s">
        <v>293</v>
      </c>
      <c r="C139" s="78">
        <f>VLOOKUP(GroupVertices[[#This Row],[Vertex]],Vertices[],MATCH("ID",Vertices[[#Headers],[Vertex]:[Vertex Content Word Count]],0),FALSE)</f>
        <v>181</v>
      </c>
    </row>
    <row r="140" spans="1:3" ht="15">
      <c r="A140" s="78" t="s">
        <v>2754</v>
      </c>
      <c r="B140" s="84" t="s">
        <v>244</v>
      </c>
      <c r="C140" s="78">
        <f>VLOOKUP(GroupVertices[[#This Row],[Vertex]],Vertices[],MATCH("ID",Vertices[[#Headers],[Vertex]:[Vertex Content Word Count]],0),FALSE)</f>
        <v>71</v>
      </c>
    </row>
    <row r="141" spans="1:3" ht="15">
      <c r="A141" s="78" t="s">
        <v>2754</v>
      </c>
      <c r="B141" s="84" t="s">
        <v>247</v>
      </c>
      <c r="C141" s="78">
        <f>VLOOKUP(GroupVertices[[#This Row],[Vertex]],Vertices[],MATCH("ID",Vertices[[#Headers],[Vertex]:[Vertex Content Word Count]],0),FALSE)</f>
        <v>90</v>
      </c>
    </row>
    <row r="142" spans="1:3" ht="15">
      <c r="A142" s="78" t="s">
        <v>2754</v>
      </c>
      <c r="B142" s="84" t="s">
        <v>353</v>
      </c>
      <c r="C142" s="78">
        <f>VLOOKUP(GroupVertices[[#This Row],[Vertex]],Vertices[],MATCH("ID",Vertices[[#Headers],[Vertex]:[Vertex Content Word Count]],0),FALSE)</f>
        <v>86</v>
      </c>
    </row>
    <row r="143" spans="1:3" ht="15">
      <c r="A143" s="78" t="s">
        <v>2754</v>
      </c>
      <c r="B143" s="84" t="s">
        <v>307</v>
      </c>
      <c r="C143" s="78">
        <f>VLOOKUP(GroupVertices[[#This Row],[Vertex]],Vertices[],MATCH("ID",Vertices[[#Headers],[Vertex]:[Vertex Content Word Count]],0),FALSE)</f>
        <v>85</v>
      </c>
    </row>
    <row r="144" spans="1:3" ht="15">
      <c r="A144" s="78" t="s">
        <v>2754</v>
      </c>
      <c r="B144" s="84" t="s">
        <v>352</v>
      </c>
      <c r="C144" s="78">
        <f>VLOOKUP(GroupVertices[[#This Row],[Vertex]],Vertices[],MATCH("ID",Vertices[[#Headers],[Vertex]:[Vertex Content Word Count]],0),FALSE)</f>
        <v>84</v>
      </c>
    </row>
    <row r="145" spans="1:3" ht="15">
      <c r="A145" s="78" t="s">
        <v>2754</v>
      </c>
      <c r="B145" s="84" t="s">
        <v>306</v>
      </c>
      <c r="C145" s="78">
        <f>VLOOKUP(GroupVertices[[#This Row],[Vertex]],Vertices[],MATCH("ID",Vertices[[#Headers],[Vertex]:[Vertex Content Word Count]],0),FALSE)</f>
        <v>83</v>
      </c>
    </row>
    <row r="146" spans="1:3" ht="15">
      <c r="A146" s="78" t="s">
        <v>2754</v>
      </c>
      <c r="B146" s="84" t="s">
        <v>351</v>
      </c>
      <c r="C146" s="78">
        <f>VLOOKUP(GroupVertices[[#This Row],[Vertex]],Vertices[],MATCH("ID",Vertices[[#Headers],[Vertex]:[Vertex Content Word Count]],0),FALSE)</f>
        <v>82</v>
      </c>
    </row>
    <row r="147" spans="1:3" ht="15">
      <c r="A147" s="78" t="s">
        <v>2754</v>
      </c>
      <c r="B147" s="84" t="s">
        <v>350</v>
      </c>
      <c r="C147" s="78">
        <f>VLOOKUP(GroupVertices[[#This Row],[Vertex]],Vertices[],MATCH("ID",Vertices[[#Headers],[Vertex]:[Vertex Content Word Count]],0),FALSE)</f>
        <v>81</v>
      </c>
    </row>
    <row r="148" spans="1:3" ht="15">
      <c r="A148" s="78" t="s">
        <v>2754</v>
      </c>
      <c r="B148" s="84" t="s">
        <v>349</v>
      </c>
      <c r="C148" s="78">
        <f>VLOOKUP(GroupVertices[[#This Row],[Vertex]],Vertices[],MATCH("ID",Vertices[[#Headers],[Vertex]:[Vertex Content Word Count]],0),FALSE)</f>
        <v>80</v>
      </c>
    </row>
    <row r="149" spans="1:3" ht="15">
      <c r="A149" s="78" t="s">
        <v>2754</v>
      </c>
      <c r="B149" s="84" t="s">
        <v>348</v>
      </c>
      <c r="C149" s="78">
        <f>VLOOKUP(GroupVertices[[#This Row],[Vertex]],Vertices[],MATCH("ID",Vertices[[#Headers],[Vertex]:[Vertex Content Word Count]],0),FALSE)</f>
        <v>79</v>
      </c>
    </row>
    <row r="150" spans="1:3" ht="15">
      <c r="A150" s="78" t="s">
        <v>2754</v>
      </c>
      <c r="B150" s="84" t="s">
        <v>347</v>
      </c>
      <c r="C150" s="78">
        <f>VLOOKUP(GroupVertices[[#This Row],[Vertex]],Vertices[],MATCH("ID",Vertices[[#Headers],[Vertex]:[Vertex Content Word Count]],0),FALSE)</f>
        <v>78</v>
      </c>
    </row>
    <row r="151" spans="1:3" ht="15">
      <c r="A151" s="78" t="s">
        <v>2754</v>
      </c>
      <c r="B151" s="84" t="s">
        <v>346</v>
      </c>
      <c r="C151" s="78">
        <f>VLOOKUP(GroupVertices[[#This Row],[Vertex]],Vertices[],MATCH("ID",Vertices[[#Headers],[Vertex]:[Vertex Content Word Count]],0),FALSE)</f>
        <v>77</v>
      </c>
    </row>
    <row r="152" spans="1:3" ht="15">
      <c r="A152" s="78" t="s">
        <v>2754</v>
      </c>
      <c r="B152" s="84" t="s">
        <v>345</v>
      </c>
      <c r="C152" s="78">
        <f>VLOOKUP(GroupVertices[[#This Row],[Vertex]],Vertices[],MATCH("ID",Vertices[[#Headers],[Vertex]:[Vertex Content Word Count]],0),FALSE)</f>
        <v>76</v>
      </c>
    </row>
    <row r="153" spans="1:3" ht="15">
      <c r="A153" s="78" t="s">
        <v>2754</v>
      </c>
      <c r="B153" s="84" t="s">
        <v>245</v>
      </c>
      <c r="C153" s="78">
        <f>VLOOKUP(GroupVertices[[#This Row],[Vertex]],Vertices[],MATCH("ID",Vertices[[#Headers],[Vertex]:[Vertex Content Word Count]],0),FALSE)</f>
        <v>75</v>
      </c>
    </row>
    <row r="154" spans="1:3" ht="15">
      <c r="A154" s="78" t="s">
        <v>2754</v>
      </c>
      <c r="B154" s="84" t="s">
        <v>344</v>
      </c>
      <c r="C154" s="78">
        <f>VLOOKUP(GroupVertices[[#This Row],[Vertex]],Vertices[],MATCH("ID",Vertices[[#Headers],[Vertex]:[Vertex Content Word Count]],0),FALSE)</f>
        <v>74</v>
      </c>
    </row>
    <row r="155" spans="1:3" ht="15">
      <c r="A155" s="78" t="s">
        <v>2754</v>
      </c>
      <c r="B155" s="84" t="s">
        <v>343</v>
      </c>
      <c r="C155" s="78">
        <f>VLOOKUP(GroupVertices[[#This Row],[Vertex]],Vertices[],MATCH("ID",Vertices[[#Headers],[Vertex]:[Vertex Content Word Count]],0),FALSE)</f>
        <v>73</v>
      </c>
    </row>
    <row r="156" spans="1:3" ht="15">
      <c r="A156" s="78" t="s">
        <v>2754</v>
      </c>
      <c r="B156" s="84" t="s">
        <v>342</v>
      </c>
      <c r="C156" s="78">
        <f>VLOOKUP(GroupVertices[[#This Row],[Vertex]],Vertices[],MATCH("ID",Vertices[[#Headers],[Vertex]:[Vertex Content Word Count]],0),FALSE)</f>
        <v>72</v>
      </c>
    </row>
    <row r="157" spans="1:3" ht="15">
      <c r="A157" s="78" t="s">
        <v>2755</v>
      </c>
      <c r="B157" s="84" t="s">
        <v>230</v>
      </c>
      <c r="C157" s="78">
        <f>VLOOKUP(GroupVertices[[#This Row],[Vertex]],Vertices[],MATCH("ID",Vertices[[#Headers],[Vertex]:[Vertex Content Word Count]],0),FALSE)</f>
        <v>35</v>
      </c>
    </row>
    <row r="158" spans="1:3" ht="15">
      <c r="A158" s="78" t="s">
        <v>2755</v>
      </c>
      <c r="B158" s="84" t="s">
        <v>336</v>
      </c>
      <c r="C158" s="78">
        <f>VLOOKUP(GroupVertices[[#This Row],[Vertex]],Vertices[],MATCH("ID",Vertices[[#Headers],[Vertex]:[Vertex Content Word Count]],0),FALSE)</f>
        <v>52</v>
      </c>
    </row>
    <row r="159" spans="1:3" ht="15">
      <c r="A159" s="78" t="s">
        <v>2755</v>
      </c>
      <c r="B159" s="84" t="s">
        <v>335</v>
      </c>
      <c r="C159" s="78">
        <f>VLOOKUP(GroupVertices[[#This Row],[Vertex]],Vertices[],MATCH("ID",Vertices[[#Headers],[Vertex]:[Vertex Content Word Count]],0),FALSE)</f>
        <v>51</v>
      </c>
    </row>
    <row r="160" spans="1:3" ht="15">
      <c r="A160" s="78" t="s">
        <v>2755</v>
      </c>
      <c r="B160" s="84" t="s">
        <v>334</v>
      </c>
      <c r="C160" s="78">
        <f>VLOOKUP(GroupVertices[[#This Row],[Vertex]],Vertices[],MATCH("ID",Vertices[[#Headers],[Vertex]:[Vertex Content Word Count]],0),FALSE)</f>
        <v>50</v>
      </c>
    </row>
    <row r="161" spans="1:3" ht="15">
      <c r="A161" s="78" t="s">
        <v>2755</v>
      </c>
      <c r="B161" s="84" t="s">
        <v>333</v>
      </c>
      <c r="C161" s="78">
        <f>VLOOKUP(GroupVertices[[#This Row],[Vertex]],Vertices[],MATCH("ID",Vertices[[#Headers],[Vertex]:[Vertex Content Word Count]],0),FALSE)</f>
        <v>49</v>
      </c>
    </row>
    <row r="162" spans="1:3" ht="15">
      <c r="A162" s="78" t="s">
        <v>2755</v>
      </c>
      <c r="B162" s="84" t="s">
        <v>332</v>
      </c>
      <c r="C162" s="78">
        <f>VLOOKUP(GroupVertices[[#This Row],[Vertex]],Vertices[],MATCH("ID",Vertices[[#Headers],[Vertex]:[Vertex Content Word Count]],0),FALSE)</f>
        <v>48</v>
      </c>
    </row>
    <row r="163" spans="1:3" ht="15">
      <c r="A163" s="78" t="s">
        <v>2755</v>
      </c>
      <c r="B163" s="84" t="s">
        <v>331</v>
      </c>
      <c r="C163" s="78">
        <f>VLOOKUP(GroupVertices[[#This Row],[Vertex]],Vertices[],MATCH("ID",Vertices[[#Headers],[Vertex]:[Vertex Content Word Count]],0),FALSE)</f>
        <v>47</v>
      </c>
    </row>
    <row r="164" spans="1:3" ht="15">
      <c r="A164" s="78" t="s">
        <v>2755</v>
      </c>
      <c r="B164" s="84" t="s">
        <v>330</v>
      </c>
      <c r="C164" s="78">
        <f>VLOOKUP(GroupVertices[[#This Row],[Vertex]],Vertices[],MATCH("ID",Vertices[[#Headers],[Vertex]:[Vertex Content Word Count]],0),FALSE)</f>
        <v>46</v>
      </c>
    </row>
    <row r="165" spans="1:3" ht="15">
      <c r="A165" s="78" t="s">
        <v>2755</v>
      </c>
      <c r="B165" s="84" t="s">
        <v>329</v>
      </c>
      <c r="C165" s="78">
        <f>VLOOKUP(GroupVertices[[#This Row],[Vertex]],Vertices[],MATCH("ID",Vertices[[#Headers],[Vertex]:[Vertex Content Word Count]],0),FALSE)</f>
        <v>45</v>
      </c>
    </row>
    <row r="166" spans="1:3" ht="15">
      <c r="A166" s="78" t="s">
        <v>2755</v>
      </c>
      <c r="B166" s="84" t="s">
        <v>328</v>
      </c>
      <c r="C166" s="78">
        <f>VLOOKUP(GroupVertices[[#This Row],[Vertex]],Vertices[],MATCH("ID",Vertices[[#Headers],[Vertex]:[Vertex Content Word Count]],0),FALSE)</f>
        <v>44</v>
      </c>
    </row>
    <row r="167" spans="1:3" ht="15">
      <c r="A167" s="78" t="s">
        <v>2755</v>
      </c>
      <c r="B167" s="84" t="s">
        <v>327</v>
      </c>
      <c r="C167" s="78">
        <f>VLOOKUP(GroupVertices[[#This Row],[Vertex]],Vertices[],MATCH("ID",Vertices[[#Headers],[Vertex]:[Vertex Content Word Count]],0),FALSE)</f>
        <v>43</v>
      </c>
    </row>
    <row r="168" spans="1:3" ht="15">
      <c r="A168" s="78" t="s">
        <v>2755</v>
      </c>
      <c r="B168" s="84" t="s">
        <v>326</v>
      </c>
      <c r="C168" s="78">
        <f>VLOOKUP(GroupVertices[[#This Row],[Vertex]],Vertices[],MATCH("ID",Vertices[[#Headers],[Vertex]:[Vertex Content Word Count]],0),FALSE)</f>
        <v>42</v>
      </c>
    </row>
    <row r="169" spans="1:3" ht="15">
      <c r="A169" s="78" t="s">
        <v>2755</v>
      </c>
      <c r="B169" s="84" t="s">
        <v>325</v>
      </c>
      <c r="C169" s="78">
        <f>VLOOKUP(GroupVertices[[#This Row],[Vertex]],Vertices[],MATCH("ID",Vertices[[#Headers],[Vertex]:[Vertex Content Word Count]],0),FALSE)</f>
        <v>41</v>
      </c>
    </row>
    <row r="170" spans="1:3" ht="15">
      <c r="A170" s="78" t="s">
        <v>2755</v>
      </c>
      <c r="B170" s="84" t="s">
        <v>324</v>
      </c>
      <c r="C170" s="78">
        <f>VLOOKUP(GroupVertices[[#This Row],[Vertex]],Vertices[],MATCH("ID",Vertices[[#Headers],[Vertex]:[Vertex Content Word Count]],0),FALSE)</f>
        <v>40</v>
      </c>
    </row>
    <row r="171" spans="1:3" ht="15">
      <c r="A171" s="78" t="s">
        <v>2755</v>
      </c>
      <c r="B171" s="84" t="s">
        <v>323</v>
      </c>
      <c r="C171" s="78">
        <f>VLOOKUP(GroupVertices[[#This Row],[Vertex]],Vertices[],MATCH("ID",Vertices[[#Headers],[Vertex]:[Vertex Content Word Count]],0),FALSE)</f>
        <v>39</v>
      </c>
    </row>
    <row r="172" spans="1:3" ht="15">
      <c r="A172" s="78" t="s">
        <v>2755</v>
      </c>
      <c r="B172" s="84" t="s">
        <v>322</v>
      </c>
      <c r="C172" s="78">
        <f>VLOOKUP(GroupVertices[[#This Row],[Vertex]],Vertices[],MATCH("ID",Vertices[[#Headers],[Vertex]:[Vertex Content Word Count]],0),FALSE)</f>
        <v>38</v>
      </c>
    </row>
    <row r="173" spans="1:3" ht="15">
      <c r="A173" s="78" t="s">
        <v>2755</v>
      </c>
      <c r="B173" s="84" t="s">
        <v>321</v>
      </c>
      <c r="C173" s="78">
        <f>VLOOKUP(GroupVertices[[#This Row],[Vertex]],Vertices[],MATCH("ID",Vertices[[#Headers],[Vertex]:[Vertex Content Word Count]],0),FALSE)</f>
        <v>37</v>
      </c>
    </row>
    <row r="174" spans="1:3" ht="15">
      <c r="A174" s="78" t="s">
        <v>2755</v>
      </c>
      <c r="B174" s="84" t="s">
        <v>320</v>
      </c>
      <c r="C174" s="78">
        <f>VLOOKUP(GroupVertices[[#This Row],[Vertex]],Vertices[],MATCH("ID",Vertices[[#Headers],[Vertex]:[Vertex Content Word Count]],0),FALSE)</f>
        <v>36</v>
      </c>
    </row>
    <row r="175" spans="1:3" ht="15">
      <c r="A175" s="78" t="s">
        <v>2756</v>
      </c>
      <c r="B175" s="84" t="s">
        <v>225</v>
      </c>
      <c r="C175" s="78">
        <f>VLOOKUP(GroupVertices[[#This Row],[Vertex]],Vertices[],MATCH("ID",Vertices[[#Headers],[Vertex]:[Vertex Content Word Count]],0),FALSE)</f>
        <v>27</v>
      </c>
    </row>
    <row r="176" spans="1:3" ht="15">
      <c r="A176" s="78" t="s">
        <v>2756</v>
      </c>
      <c r="B176" s="84" t="s">
        <v>317</v>
      </c>
      <c r="C176" s="78">
        <f>VLOOKUP(GroupVertices[[#This Row],[Vertex]],Vertices[],MATCH("ID",Vertices[[#Headers],[Vertex]:[Vertex Content Word Count]],0),FALSE)</f>
        <v>21</v>
      </c>
    </row>
    <row r="177" spans="1:3" ht="15">
      <c r="A177" s="78" t="s">
        <v>2756</v>
      </c>
      <c r="B177" s="84" t="s">
        <v>223</v>
      </c>
      <c r="C177" s="78">
        <f>VLOOKUP(GroupVertices[[#This Row],[Vertex]],Vertices[],MATCH("ID",Vertices[[#Headers],[Vertex]:[Vertex Content Word Count]],0),FALSE)</f>
        <v>23</v>
      </c>
    </row>
    <row r="178" spans="1:3" ht="15">
      <c r="A178" s="78" t="s">
        <v>2756</v>
      </c>
      <c r="B178" s="84" t="s">
        <v>319</v>
      </c>
      <c r="C178" s="78">
        <f>VLOOKUP(GroupVertices[[#This Row],[Vertex]],Vertices[],MATCH("ID",Vertices[[#Headers],[Vertex]:[Vertex Content Word Count]],0),FALSE)</f>
        <v>26</v>
      </c>
    </row>
    <row r="179" spans="1:3" ht="15">
      <c r="A179" s="78" t="s">
        <v>2756</v>
      </c>
      <c r="B179" s="84" t="s">
        <v>318</v>
      </c>
      <c r="C179" s="78">
        <f>VLOOKUP(GroupVertices[[#This Row],[Vertex]],Vertices[],MATCH("ID",Vertices[[#Headers],[Vertex]:[Vertex Content Word Count]],0),FALSE)</f>
        <v>22</v>
      </c>
    </row>
    <row r="180" spans="1:3" ht="15">
      <c r="A180" s="78" t="s">
        <v>2756</v>
      </c>
      <c r="B180" s="84" t="s">
        <v>224</v>
      </c>
      <c r="C180" s="78">
        <f>VLOOKUP(GroupVertices[[#This Row],[Vertex]],Vertices[],MATCH("ID",Vertices[[#Headers],[Vertex]:[Vertex Content Word Count]],0),FALSE)</f>
        <v>24</v>
      </c>
    </row>
    <row r="181" spans="1:3" ht="15">
      <c r="A181" s="78" t="s">
        <v>2756</v>
      </c>
      <c r="B181" s="84" t="s">
        <v>221</v>
      </c>
      <c r="C181" s="78">
        <f>VLOOKUP(GroupVertices[[#This Row],[Vertex]],Vertices[],MATCH("ID",Vertices[[#Headers],[Vertex]:[Vertex Content Word Count]],0),FALSE)</f>
        <v>18</v>
      </c>
    </row>
    <row r="182" spans="1:3" ht="15">
      <c r="A182" s="78" t="s">
        <v>2756</v>
      </c>
      <c r="B182" s="84" t="s">
        <v>222</v>
      </c>
      <c r="C182" s="78">
        <f>VLOOKUP(GroupVertices[[#This Row],[Vertex]],Vertices[],MATCH("ID",Vertices[[#Headers],[Vertex]:[Vertex Content Word Count]],0),FALSE)</f>
        <v>20</v>
      </c>
    </row>
    <row r="183" spans="1:3" ht="15">
      <c r="A183" s="78" t="s">
        <v>2756</v>
      </c>
      <c r="B183" s="84" t="s">
        <v>316</v>
      </c>
      <c r="C183" s="78">
        <f>VLOOKUP(GroupVertices[[#This Row],[Vertex]],Vertices[],MATCH("ID",Vertices[[#Headers],[Vertex]:[Vertex Content Word Count]],0),FALSE)</f>
        <v>19</v>
      </c>
    </row>
    <row r="184" spans="1:3" ht="15">
      <c r="A184" s="78" t="s">
        <v>2757</v>
      </c>
      <c r="B184" s="84" t="s">
        <v>239</v>
      </c>
      <c r="C184" s="78">
        <f>VLOOKUP(GroupVertices[[#This Row],[Vertex]],Vertices[],MATCH("ID",Vertices[[#Headers],[Vertex]:[Vertex Content Word Count]],0),FALSE)</f>
        <v>63</v>
      </c>
    </row>
    <row r="185" spans="1:3" ht="15">
      <c r="A185" s="78" t="s">
        <v>2757</v>
      </c>
      <c r="B185" s="84" t="s">
        <v>340</v>
      </c>
      <c r="C185" s="78">
        <f>VLOOKUP(GroupVertices[[#This Row],[Vertex]],Vertices[],MATCH("ID",Vertices[[#Headers],[Vertex]:[Vertex Content Word Count]],0),FALSE)</f>
        <v>65</v>
      </c>
    </row>
    <row r="186" spans="1:3" ht="15">
      <c r="A186" s="78" t="s">
        <v>2757</v>
      </c>
      <c r="B186" s="84" t="s">
        <v>238</v>
      </c>
      <c r="C186" s="78">
        <f>VLOOKUP(GroupVertices[[#This Row],[Vertex]],Vertices[],MATCH("ID",Vertices[[#Headers],[Vertex]:[Vertex Content Word Count]],0),FALSE)</f>
        <v>61</v>
      </c>
    </row>
    <row r="187" spans="1:3" ht="15">
      <c r="A187" s="78" t="s">
        <v>2757</v>
      </c>
      <c r="B187" s="84" t="s">
        <v>339</v>
      </c>
      <c r="C187" s="78">
        <f>VLOOKUP(GroupVertices[[#This Row],[Vertex]],Vertices[],MATCH("ID",Vertices[[#Headers],[Vertex]:[Vertex Content Word Count]],0),FALSE)</f>
        <v>64</v>
      </c>
    </row>
    <row r="188" spans="1:3" ht="15">
      <c r="A188" s="78" t="s">
        <v>2757</v>
      </c>
      <c r="B188" s="84" t="s">
        <v>337</v>
      </c>
      <c r="C188" s="78">
        <f>VLOOKUP(GroupVertices[[#This Row],[Vertex]],Vertices[],MATCH("ID",Vertices[[#Headers],[Vertex]:[Vertex Content Word Count]],0),FALSE)</f>
        <v>54</v>
      </c>
    </row>
    <row r="189" spans="1:3" ht="15">
      <c r="A189" s="78" t="s">
        <v>2757</v>
      </c>
      <c r="B189" s="84" t="s">
        <v>338</v>
      </c>
      <c r="C189" s="78">
        <f>VLOOKUP(GroupVertices[[#This Row],[Vertex]],Vertices[],MATCH("ID",Vertices[[#Headers],[Vertex]:[Vertex Content Word Count]],0),FALSE)</f>
        <v>62</v>
      </c>
    </row>
    <row r="190" spans="1:3" ht="15">
      <c r="A190" s="78" t="s">
        <v>2757</v>
      </c>
      <c r="B190" s="84" t="s">
        <v>231</v>
      </c>
      <c r="C190" s="78">
        <f>VLOOKUP(GroupVertices[[#This Row],[Vertex]],Vertices[],MATCH("ID",Vertices[[#Headers],[Vertex]:[Vertex Content Word Count]],0),FALSE)</f>
        <v>53</v>
      </c>
    </row>
    <row r="191" spans="1:3" ht="15">
      <c r="A191" s="78" t="s">
        <v>2758</v>
      </c>
      <c r="B191" s="84" t="s">
        <v>257</v>
      </c>
      <c r="C191" s="78">
        <f>VLOOKUP(GroupVertices[[#This Row],[Vertex]],Vertices[],MATCH("ID",Vertices[[#Headers],[Vertex]:[Vertex Content Word Count]],0),FALSE)</f>
        <v>124</v>
      </c>
    </row>
    <row r="192" spans="1:3" ht="15">
      <c r="A192" s="78" t="s">
        <v>2758</v>
      </c>
      <c r="B192" s="84" t="s">
        <v>255</v>
      </c>
      <c r="C192" s="78">
        <f>VLOOKUP(GroupVertices[[#This Row],[Vertex]],Vertices[],MATCH("ID",Vertices[[#Headers],[Vertex]:[Vertex Content Word Count]],0),FALSE)</f>
        <v>119</v>
      </c>
    </row>
    <row r="193" spans="1:3" ht="15">
      <c r="A193" s="78" t="s">
        <v>2758</v>
      </c>
      <c r="B193" s="84" t="s">
        <v>256</v>
      </c>
      <c r="C193" s="78">
        <f>VLOOKUP(GroupVertices[[#This Row],[Vertex]],Vertices[],MATCH("ID",Vertices[[#Headers],[Vertex]:[Vertex Content Word Count]],0),FALSE)</f>
        <v>123</v>
      </c>
    </row>
    <row r="194" spans="1:3" ht="15">
      <c r="A194" s="78" t="s">
        <v>2758</v>
      </c>
      <c r="B194" s="84" t="s">
        <v>378</v>
      </c>
      <c r="C194" s="78">
        <f>VLOOKUP(GroupVertices[[#This Row],[Vertex]],Vertices[],MATCH("ID",Vertices[[#Headers],[Vertex]:[Vertex Content Word Count]],0),FALSE)</f>
        <v>122</v>
      </c>
    </row>
    <row r="195" spans="1:3" ht="15">
      <c r="A195" s="78" t="s">
        <v>2758</v>
      </c>
      <c r="B195" s="84" t="s">
        <v>377</v>
      </c>
      <c r="C195" s="78">
        <f>VLOOKUP(GroupVertices[[#This Row],[Vertex]],Vertices[],MATCH("ID",Vertices[[#Headers],[Vertex]:[Vertex Content Word Count]],0),FALSE)</f>
        <v>121</v>
      </c>
    </row>
    <row r="196" spans="1:3" ht="15">
      <c r="A196" s="78" t="s">
        <v>2758</v>
      </c>
      <c r="B196" s="84" t="s">
        <v>376</v>
      </c>
      <c r="C196" s="78">
        <f>VLOOKUP(GroupVertices[[#This Row],[Vertex]],Vertices[],MATCH("ID",Vertices[[#Headers],[Vertex]:[Vertex Content Word Count]],0),FALSE)</f>
        <v>120</v>
      </c>
    </row>
    <row r="197" spans="1:3" ht="15">
      <c r="A197" s="78" t="s">
        <v>2759</v>
      </c>
      <c r="B197" s="84" t="s">
        <v>252</v>
      </c>
      <c r="C197" s="78">
        <f>VLOOKUP(GroupVertices[[#This Row],[Vertex]],Vertices[],MATCH("ID",Vertices[[#Headers],[Vertex]:[Vertex Content Word Count]],0),FALSE)</f>
        <v>114</v>
      </c>
    </row>
    <row r="198" spans="1:3" ht="15">
      <c r="A198" s="78" t="s">
        <v>2759</v>
      </c>
      <c r="B198" s="84" t="s">
        <v>375</v>
      </c>
      <c r="C198" s="78">
        <f>VLOOKUP(GroupVertices[[#This Row],[Vertex]],Vertices[],MATCH("ID",Vertices[[#Headers],[Vertex]:[Vertex Content Word Count]],0),FALSE)</f>
        <v>116</v>
      </c>
    </row>
    <row r="199" spans="1:3" ht="15">
      <c r="A199" s="78" t="s">
        <v>2759</v>
      </c>
      <c r="B199" s="84" t="s">
        <v>374</v>
      </c>
      <c r="C199" s="78">
        <f>VLOOKUP(GroupVertices[[#This Row],[Vertex]],Vertices[],MATCH("ID",Vertices[[#Headers],[Vertex]:[Vertex Content Word Count]],0),FALSE)</f>
        <v>115</v>
      </c>
    </row>
    <row r="200" spans="1:3" ht="15">
      <c r="A200" s="78" t="s">
        <v>2760</v>
      </c>
      <c r="B200" s="84" t="s">
        <v>215</v>
      </c>
      <c r="C200" s="78">
        <f>VLOOKUP(GroupVertices[[#This Row],[Vertex]],Vertices[],MATCH("ID",Vertices[[#Headers],[Vertex]:[Vertex Content Word Count]],0),FALSE)</f>
        <v>7</v>
      </c>
    </row>
    <row r="201" spans="1:3" ht="15">
      <c r="A201" s="78" t="s">
        <v>2760</v>
      </c>
      <c r="B201" s="84" t="s">
        <v>262</v>
      </c>
      <c r="C201" s="78">
        <f>VLOOKUP(GroupVertices[[#This Row],[Vertex]],Vertices[],MATCH("ID",Vertices[[#Headers],[Vertex]:[Vertex Content Word Count]],0),FALSE)</f>
        <v>132</v>
      </c>
    </row>
    <row r="202" spans="1:3" ht="15">
      <c r="A202" s="78" t="s">
        <v>2760</v>
      </c>
      <c r="B202" s="84" t="s">
        <v>269</v>
      </c>
      <c r="C202" s="78">
        <f>VLOOKUP(GroupVertices[[#This Row],[Vertex]],Vertices[],MATCH("ID",Vertices[[#Headers],[Vertex]:[Vertex Content Word Count]],0),FALSE)</f>
        <v>143</v>
      </c>
    </row>
    <row r="203" spans="1:3" ht="15">
      <c r="A203" s="78" t="s">
        <v>2761</v>
      </c>
      <c r="B203" s="84" t="s">
        <v>286</v>
      </c>
      <c r="C203" s="78">
        <f>VLOOKUP(GroupVertices[[#This Row],[Vertex]],Vertices[],MATCH("ID",Vertices[[#Headers],[Vertex]:[Vertex Content Word Count]],0),FALSE)</f>
        <v>165</v>
      </c>
    </row>
    <row r="204" spans="1:3" ht="15">
      <c r="A204" s="78" t="s">
        <v>2761</v>
      </c>
      <c r="B204" s="84" t="s">
        <v>391</v>
      </c>
      <c r="C204" s="78">
        <f>VLOOKUP(GroupVertices[[#This Row],[Vertex]],Vertices[],MATCH("ID",Vertices[[#Headers],[Vertex]:[Vertex Content Word Count]],0),FALSE)</f>
        <v>166</v>
      </c>
    </row>
    <row r="205" spans="1:3" ht="15">
      <c r="A205" s="78" t="s">
        <v>2762</v>
      </c>
      <c r="B205" s="84" t="s">
        <v>242</v>
      </c>
      <c r="C205" s="78">
        <f>VLOOKUP(GroupVertices[[#This Row],[Vertex]],Vertices[],MATCH("ID",Vertices[[#Headers],[Vertex]:[Vertex Content Word Count]],0),FALSE)</f>
        <v>68</v>
      </c>
    </row>
    <row r="206" spans="1:3" ht="15">
      <c r="A206" s="78" t="s">
        <v>2762</v>
      </c>
      <c r="B206" s="84" t="s">
        <v>341</v>
      </c>
      <c r="C206" s="78">
        <f>VLOOKUP(GroupVertices[[#This Row],[Vertex]],Vertices[],MATCH("ID",Vertices[[#Headers],[Vertex]:[Vertex Content Word Count]],0),FALSE)</f>
        <v>69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2781</v>
      </c>
      <c r="B2" s="34" t="s">
        <v>2712</v>
      </c>
      <c r="D2" s="31">
        <f>MIN(Vertices[Degree])</f>
        <v>0</v>
      </c>
      <c r="E2" s="3">
        <f>COUNTIF(Vertices[Degree],"&gt;= "&amp;D2)-COUNTIF(Vertices[Degree],"&gt;="&amp;D3)</f>
        <v>0</v>
      </c>
      <c r="F2" s="37">
        <f>MIN(Vertices[In-Degree])</f>
        <v>0</v>
      </c>
      <c r="G2" s="38">
        <f>COUNTIF(Vertices[In-Degree],"&gt;= "&amp;F2)-COUNTIF(Vertices[In-Degree],"&gt;="&amp;F3)</f>
        <v>150</v>
      </c>
      <c r="H2" s="37">
        <f>MIN(Vertices[Out-Degree])</f>
        <v>0</v>
      </c>
      <c r="I2" s="38">
        <f>COUNTIF(Vertices[Out-Degree],"&gt;= "&amp;H2)-COUNTIF(Vertices[Out-Degree],"&gt;="&amp;H3)</f>
        <v>102</v>
      </c>
      <c r="J2" s="37">
        <f>MIN(Vertices[Betweenness Centrality])</f>
        <v>0</v>
      </c>
      <c r="K2" s="38">
        <f>COUNTIF(Vertices[Betweenness Centrality],"&gt;= "&amp;J2)-COUNTIF(Vertices[Betweenness Centrality],"&gt;="&amp;J3)</f>
        <v>188</v>
      </c>
      <c r="L2" s="37">
        <f>MIN(Vertices[Closeness Centrality])</f>
        <v>0</v>
      </c>
      <c r="M2" s="38">
        <f>COUNTIF(Vertices[Closeness Centrality],"&gt;= "&amp;L2)-COUNTIF(Vertices[Closeness Centrality],"&gt;="&amp;L3)</f>
        <v>201</v>
      </c>
      <c r="N2" s="37">
        <f>MIN(Vertices[Eigenvector Centrality])</f>
        <v>0</v>
      </c>
      <c r="O2" s="38">
        <f>COUNTIF(Vertices[Eigenvector Centrality],"&gt;= "&amp;N2)-COUNTIF(Vertices[Eigenvector Centrality],"&gt;="&amp;N3)</f>
        <v>71</v>
      </c>
      <c r="P2" s="37">
        <f>MIN(Vertices[PageRank])</f>
        <v>0.29282</v>
      </c>
      <c r="Q2" s="38">
        <f>COUNTIF(Vertices[PageRank],"&gt;= "&amp;P2)-COUNTIF(Vertices[PageRank],"&gt;="&amp;P3)</f>
        <v>128</v>
      </c>
      <c r="R2" s="37">
        <f>MIN(Vertices[Clustering Coefficient])</f>
        <v>0</v>
      </c>
      <c r="S2" s="43">
        <f>COUNTIF(Vertices[Clustering Coefficient],"&gt;= "&amp;R2)-COUNTIF(Vertices[Clustering Coefficient],"&gt;="&amp;R3)</f>
        <v>113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1.4181818181818182</v>
      </c>
      <c r="G3" s="40">
        <f>COUNTIF(Vertices[In-Degree],"&gt;= "&amp;F3)-COUNTIF(Vertices[In-Degree],"&gt;="&amp;F4)</f>
        <v>18</v>
      </c>
      <c r="H3" s="39">
        <f aca="true" t="shared" si="3" ref="H3:H26">H2+($H$57-$H$2)/BinDivisor</f>
        <v>0.7090909090909091</v>
      </c>
      <c r="I3" s="40">
        <f>COUNTIF(Vertices[Out-Degree],"&gt;= "&amp;H3)-COUNTIF(Vertices[Out-Degree],"&gt;="&amp;H4)</f>
        <v>41</v>
      </c>
      <c r="J3" s="39">
        <f aca="true" t="shared" si="4" ref="J3:J26">J2+($J$57-$J$2)/BinDivisor</f>
        <v>565.1114466</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0</v>
      </c>
      <c r="N3" s="39">
        <f aca="true" t="shared" si="6" ref="N3:N26">N2+($N$57-$N$2)/BinDivisor</f>
        <v>0.0011240545454545454</v>
      </c>
      <c r="O3" s="40">
        <f>COUNTIF(Vertices[Eigenvector Centrality],"&gt;= "&amp;N3)-COUNTIF(Vertices[Eigenvector Centrality],"&gt;="&amp;N4)</f>
        <v>7</v>
      </c>
      <c r="P3" s="39">
        <f aca="true" t="shared" si="7" ref="P3:P26">P2+($P$57-$P$2)/BinDivisor</f>
        <v>0.7467608181818182</v>
      </c>
      <c r="Q3" s="40">
        <f>COUNTIF(Vertices[PageRank],"&gt;= "&amp;P3)-COUNTIF(Vertices[PageRank],"&gt;="&amp;P4)</f>
        <v>49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205</v>
      </c>
      <c r="D4" s="32">
        <f t="shared" si="1"/>
        <v>0</v>
      </c>
      <c r="E4" s="3">
        <f>COUNTIF(Vertices[Degree],"&gt;= "&amp;D4)-COUNTIF(Vertices[Degree],"&gt;="&amp;D5)</f>
        <v>0</v>
      </c>
      <c r="F4" s="37">
        <f t="shared" si="2"/>
        <v>2.8363636363636364</v>
      </c>
      <c r="G4" s="38">
        <f>COUNTIF(Vertices[In-Degree],"&gt;= "&amp;F4)-COUNTIF(Vertices[In-Degree],"&gt;="&amp;F5)</f>
        <v>8</v>
      </c>
      <c r="H4" s="37">
        <f t="shared" si="3"/>
        <v>1.4181818181818182</v>
      </c>
      <c r="I4" s="38">
        <f>COUNTIF(Vertices[Out-Degree],"&gt;= "&amp;H4)-COUNTIF(Vertices[Out-Degree],"&gt;="&amp;H5)</f>
        <v>17</v>
      </c>
      <c r="J4" s="37">
        <f t="shared" si="4"/>
        <v>1130.2228932</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0.002248109090909091</v>
      </c>
      <c r="O4" s="38">
        <f>COUNTIF(Vertices[Eigenvector Centrality],"&gt;= "&amp;N4)-COUNTIF(Vertices[Eigenvector Centrality],"&gt;="&amp;N5)</f>
        <v>8</v>
      </c>
      <c r="P4" s="37">
        <f t="shared" si="7"/>
        <v>1.2007016363636365</v>
      </c>
      <c r="Q4" s="38">
        <f>COUNTIF(Vertices[PageRank],"&gt;= "&amp;P4)-COUNTIF(Vertices[PageRank],"&gt;="&amp;P5)</f>
        <v>8</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4.254545454545455</v>
      </c>
      <c r="G5" s="40">
        <f>COUNTIF(Vertices[In-Degree],"&gt;= "&amp;F5)-COUNTIF(Vertices[In-Degree],"&gt;="&amp;F6)</f>
        <v>11</v>
      </c>
      <c r="H5" s="39">
        <f t="shared" si="3"/>
        <v>2.1272727272727274</v>
      </c>
      <c r="I5" s="40">
        <f>COUNTIF(Vertices[Out-Degree],"&gt;= "&amp;H5)-COUNTIF(Vertices[Out-Degree],"&gt;="&amp;H6)</f>
        <v>0</v>
      </c>
      <c r="J5" s="39">
        <f t="shared" si="4"/>
        <v>1695.3343398000002</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0.0033721636363636363</v>
      </c>
      <c r="O5" s="40">
        <f>COUNTIF(Vertices[Eigenvector Centrality],"&gt;= "&amp;N5)-COUNTIF(Vertices[Eigenvector Centrality],"&gt;="&amp;N6)</f>
        <v>0</v>
      </c>
      <c r="P5" s="39">
        <f t="shared" si="7"/>
        <v>1.6546424545454546</v>
      </c>
      <c r="Q5" s="40">
        <f>COUNTIF(Vertices[PageRank],"&gt;= "&amp;P5)-COUNTIF(Vertices[PageRank],"&gt;="&amp;P6)</f>
        <v>8</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369</v>
      </c>
      <c r="D6" s="32">
        <f t="shared" si="1"/>
        <v>0</v>
      </c>
      <c r="E6" s="3">
        <f>COUNTIF(Vertices[Degree],"&gt;= "&amp;D6)-COUNTIF(Vertices[Degree],"&gt;="&amp;D7)</f>
        <v>0</v>
      </c>
      <c r="F6" s="37">
        <f t="shared" si="2"/>
        <v>5.672727272727273</v>
      </c>
      <c r="G6" s="38">
        <f>COUNTIF(Vertices[In-Degree],"&gt;= "&amp;F6)-COUNTIF(Vertices[In-Degree],"&gt;="&amp;F7)</f>
        <v>11</v>
      </c>
      <c r="H6" s="37">
        <f t="shared" si="3"/>
        <v>2.8363636363636364</v>
      </c>
      <c r="I6" s="38">
        <f>COUNTIF(Vertices[Out-Degree],"&gt;= "&amp;H6)-COUNTIF(Vertices[Out-Degree],"&gt;="&amp;H7)</f>
        <v>12</v>
      </c>
      <c r="J6" s="37">
        <f t="shared" si="4"/>
        <v>2260.4457864</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0.004496218181818182</v>
      </c>
      <c r="O6" s="38">
        <f>COUNTIF(Vertices[Eigenvector Centrality],"&gt;= "&amp;N6)-COUNTIF(Vertices[Eigenvector Centrality],"&gt;="&amp;N7)</f>
        <v>48</v>
      </c>
      <c r="P6" s="37">
        <f t="shared" si="7"/>
        <v>2.1085832727272726</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203</v>
      </c>
      <c r="D7" s="32">
        <f t="shared" si="1"/>
        <v>0</v>
      </c>
      <c r="E7" s="3">
        <f>COUNTIF(Vertices[Degree],"&gt;= "&amp;D7)-COUNTIF(Vertices[Degree],"&gt;="&amp;D8)</f>
        <v>0</v>
      </c>
      <c r="F7" s="39">
        <f t="shared" si="2"/>
        <v>7.090909090909091</v>
      </c>
      <c r="G7" s="40">
        <f>COUNTIF(Vertices[In-Degree],"&gt;= "&amp;F7)-COUNTIF(Vertices[In-Degree],"&gt;="&amp;F8)</f>
        <v>2</v>
      </c>
      <c r="H7" s="39">
        <f t="shared" si="3"/>
        <v>3.5454545454545454</v>
      </c>
      <c r="I7" s="40">
        <f>COUNTIF(Vertices[Out-Degree],"&gt;= "&amp;H7)-COUNTIF(Vertices[Out-Degree],"&gt;="&amp;H8)</f>
        <v>12</v>
      </c>
      <c r="J7" s="39">
        <f t="shared" si="4"/>
        <v>2825.557233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0.005620272727272727</v>
      </c>
      <c r="O7" s="40">
        <f>COUNTIF(Vertices[Eigenvector Centrality],"&gt;= "&amp;N7)-COUNTIF(Vertices[Eigenvector Centrality],"&gt;="&amp;N8)</f>
        <v>27</v>
      </c>
      <c r="P7" s="39">
        <f t="shared" si="7"/>
        <v>2.5625240909090907</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572</v>
      </c>
      <c r="D8" s="32">
        <f t="shared" si="1"/>
        <v>0</v>
      </c>
      <c r="E8" s="3">
        <f>COUNTIF(Vertices[Degree],"&gt;= "&amp;D8)-COUNTIF(Vertices[Degree],"&gt;="&amp;D9)</f>
        <v>0</v>
      </c>
      <c r="F8" s="37">
        <f t="shared" si="2"/>
        <v>8.50909090909091</v>
      </c>
      <c r="G8" s="38">
        <f>COUNTIF(Vertices[In-Degree],"&gt;= "&amp;F8)-COUNTIF(Vertices[In-Degree],"&gt;="&amp;F9)</f>
        <v>1</v>
      </c>
      <c r="H8" s="37">
        <f t="shared" si="3"/>
        <v>4.254545454545455</v>
      </c>
      <c r="I8" s="38">
        <f>COUNTIF(Vertices[Out-Degree],"&gt;= "&amp;H8)-COUNTIF(Vertices[Out-Degree],"&gt;="&amp;H9)</f>
        <v>0</v>
      </c>
      <c r="J8" s="37">
        <f t="shared" si="4"/>
        <v>3390.6686796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0.006744327272727273</v>
      </c>
      <c r="O8" s="38">
        <f>COUNTIF(Vertices[Eigenvector Centrality],"&gt;= "&amp;N8)-COUNTIF(Vertices[Eigenvector Centrality],"&gt;="&amp;N9)</f>
        <v>11</v>
      </c>
      <c r="P8" s="37">
        <f t="shared" si="7"/>
        <v>3.016464909090909</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9.927272727272728</v>
      </c>
      <c r="G9" s="40">
        <f>COUNTIF(Vertices[In-Degree],"&gt;= "&amp;F9)-COUNTIF(Vertices[In-Degree],"&gt;="&amp;F10)</f>
        <v>0</v>
      </c>
      <c r="H9" s="39">
        <f t="shared" si="3"/>
        <v>4.963636363636364</v>
      </c>
      <c r="I9" s="40">
        <f>COUNTIF(Vertices[Out-Degree],"&gt;= "&amp;H9)-COUNTIF(Vertices[Out-Degree],"&gt;="&amp;H10)</f>
        <v>1</v>
      </c>
      <c r="J9" s="39">
        <f t="shared" si="4"/>
        <v>3955.7801262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0.007868381818181818</v>
      </c>
      <c r="O9" s="40">
        <f>COUNTIF(Vertices[Eigenvector Centrality],"&gt;= "&amp;N9)-COUNTIF(Vertices[Eigenvector Centrality],"&gt;="&amp;N10)</f>
        <v>7</v>
      </c>
      <c r="P9" s="39">
        <f t="shared" si="7"/>
        <v>3.470405727272727</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2782</v>
      </c>
      <c r="B10" s="34">
        <v>3</v>
      </c>
      <c r="D10" s="32">
        <f t="shared" si="1"/>
        <v>0</v>
      </c>
      <c r="E10" s="3">
        <f>COUNTIF(Vertices[Degree],"&gt;= "&amp;D10)-COUNTIF(Vertices[Degree],"&gt;="&amp;D11)</f>
        <v>0</v>
      </c>
      <c r="F10" s="37">
        <f t="shared" si="2"/>
        <v>11.345454545454546</v>
      </c>
      <c r="G10" s="38">
        <f>COUNTIF(Vertices[In-Degree],"&gt;= "&amp;F10)-COUNTIF(Vertices[In-Degree],"&gt;="&amp;F11)</f>
        <v>0</v>
      </c>
      <c r="H10" s="37">
        <f t="shared" si="3"/>
        <v>5.672727272727273</v>
      </c>
      <c r="I10" s="38">
        <f>COUNTIF(Vertices[Out-Degree],"&gt;= "&amp;H10)-COUNTIF(Vertices[Out-Degree],"&gt;="&amp;H11)</f>
        <v>5</v>
      </c>
      <c r="J10" s="37">
        <f t="shared" si="4"/>
        <v>4520.8915728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0.008992436363636364</v>
      </c>
      <c r="O10" s="38">
        <f>COUNTIF(Vertices[Eigenvector Centrality],"&gt;= "&amp;N10)-COUNTIF(Vertices[Eigenvector Centrality],"&gt;="&amp;N11)</f>
        <v>9</v>
      </c>
      <c r="P10" s="37">
        <f t="shared" si="7"/>
        <v>3.924346545454545</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12.763636363636364</v>
      </c>
      <c r="G11" s="40">
        <f>COUNTIF(Vertices[In-Degree],"&gt;= "&amp;F11)-COUNTIF(Vertices[In-Degree],"&gt;="&amp;F12)</f>
        <v>1</v>
      </c>
      <c r="H11" s="39">
        <f t="shared" si="3"/>
        <v>6.381818181818182</v>
      </c>
      <c r="I11" s="40">
        <f>COUNTIF(Vertices[Out-Degree],"&gt;= "&amp;H11)-COUNTIF(Vertices[Out-Degree],"&gt;="&amp;H12)</f>
        <v>3</v>
      </c>
      <c r="J11" s="39">
        <f t="shared" si="4"/>
        <v>5086.0030194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0.010116490909090909</v>
      </c>
      <c r="O11" s="40">
        <f>COUNTIF(Vertices[Eigenvector Centrality],"&gt;= "&amp;N11)-COUNTIF(Vertices[Eigenvector Centrality],"&gt;="&amp;N12)</f>
        <v>6</v>
      </c>
      <c r="P11" s="39">
        <f t="shared" si="7"/>
        <v>4.378287363636363</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418</v>
      </c>
      <c r="B12" s="34">
        <v>535</v>
      </c>
      <c r="D12" s="32">
        <f t="shared" si="1"/>
        <v>0</v>
      </c>
      <c r="E12" s="3">
        <f>COUNTIF(Vertices[Degree],"&gt;= "&amp;D12)-COUNTIF(Vertices[Degree],"&gt;="&amp;D13)</f>
        <v>0</v>
      </c>
      <c r="F12" s="37">
        <f t="shared" si="2"/>
        <v>14.181818181818182</v>
      </c>
      <c r="G12" s="38">
        <f>COUNTIF(Vertices[In-Degree],"&gt;= "&amp;F12)-COUNTIF(Vertices[In-Degree],"&gt;="&amp;F13)</f>
        <v>0</v>
      </c>
      <c r="H12" s="37">
        <f t="shared" si="3"/>
        <v>7.090909090909091</v>
      </c>
      <c r="I12" s="38">
        <f>COUNTIF(Vertices[Out-Degree],"&gt;= "&amp;H12)-COUNTIF(Vertices[Out-Degree],"&gt;="&amp;H13)</f>
        <v>0</v>
      </c>
      <c r="J12" s="37">
        <f t="shared" si="4"/>
        <v>5651.114466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0.011240545454545454</v>
      </c>
      <c r="O12" s="38">
        <f>COUNTIF(Vertices[Eigenvector Centrality],"&gt;= "&amp;N12)-COUNTIF(Vertices[Eigenvector Centrality],"&gt;="&amp;N13)</f>
        <v>3</v>
      </c>
      <c r="P12" s="37">
        <f t="shared" si="7"/>
        <v>4.832228181818182</v>
      </c>
      <c r="Q12" s="38">
        <f>COUNTIF(Vertices[PageRank],"&gt;= "&amp;P12)-COUNTIF(Vertices[PageRank],"&gt;="&amp;P13)</f>
        <v>1</v>
      </c>
      <c r="R12" s="37">
        <f t="shared" si="8"/>
        <v>0.18181818181818185</v>
      </c>
      <c r="S12" s="43">
        <f>COUNTIF(Vertices[Clustering Coefficient],"&gt;= "&amp;R12)-COUNTIF(Vertices[Clustering Coefficient],"&gt;="&amp;R13)</f>
        <v>3</v>
      </c>
      <c r="T12" s="37" t="e">
        <f ca="1" t="shared" si="9"/>
        <v>#REF!</v>
      </c>
      <c r="U12" s="38" t="e">
        <f ca="1" t="shared" si="0"/>
        <v>#REF!</v>
      </c>
    </row>
    <row r="13" spans="1:21" ht="15">
      <c r="A13" s="34" t="s">
        <v>417</v>
      </c>
      <c r="B13" s="34">
        <v>27</v>
      </c>
      <c r="D13" s="32">
        <f t="shared" si="1"/>
        <v>0</v>
      </c>
      <c r="E13" s="3">
        <f>COUNTIF(Vertices[Degree],"&gt;= "&amp;D13)-COUNTIF(Vertices[Degree],"&gt;="&amp;D14)</f>
        <v>0</v>
      </c>
      <c r="F13" s="39">
        <f t="shared" si="2"/>
        <v>15.6</v>
      </c>
      <c r="G13" s="40">
        <f>COUNTIF(Vertices[In-Degree],"&gt;= "&amp;F13)-COUNTIF(Vertices[In-Degree],"&gt;="&amp;F14)</f>
        <v>0</v>
      </c>
      <c r="H13" s="39">
        <f t="shared" si="3"/>
        <v>7.8</v>
      </c>
      <c r="I13" s="40">
        <f>COUNTIF(Vertices[Out-Degree],"&gt;= "&amp;H13)-COUNTIF(Vertices[Out-Degree],"&gt;="&amp;H14)</f>
        <v>1</v>
      </c>
      <c r="J13" s="39">
        <f t="shared" si="4"/>
        <v>6216.2259126</v>
      </c>
      <c r="K13" s="40">
        <f>COUNTIF(Vertices[Betweenness Centrality],"&gt;= "&amp;J13)-COUNTIF(Vertices[Betweenness Centrality],"&gt;="&amp;J14)</f>
        <v>3</v>
      </c>
      <c r="L13" s="39">
        <f t="shared" si="5"/>
        <v>0.20000000000000004</v>
      </c>
      <c r="M13" s="40">
        <f>COUNTIF(Vertices[Closeness Centrality],"&gt;= "&amp;L13)-COUNTIF(Vertices[Closeness Centrality],"&gt;="&amp;L14)</f>
        <v>0</v>
      </c>
      <c r="N13" s="39">
        <f t="shared" si="6"/>
        <v>0.0123646</v>
      </c>
      <c r="O13" s="40">
        <f>COUNTIF(Vertices[Eigenvector Centrality],"&gt;= "&amp;N13)-COUNTIF(Vertices[Eigenvector Centrality],"&gt;="&amp;N14)</f>
        <v>1</v>
      </c>
      <c r="P13" s="39">
        <f t="shared" si="7"/>
        <v>5.286169</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10</v>
      </c>
      <c r="D14" s="32">
        <f t="shared" si="1"/>
        <v>0</v>
      </c>
      <c r="E14" s="3">
        <f>COUNTIF(Vertices[Degree],"&gt;= "&amp;D14)-COUNTIF(Vertices[Degree],"&gt;="&amp;D15)</f>
        <v>0</v>
      </c>
      <c r="F14" s="37">
        <f t="shared" si="2"/>
        <v>17.01818181818182</v>
      </c>
      <c r="G14" s="38">
        <f>COUNTIF(Vertices[In-Degree],"&gt;= "&amp;F14)-COUNTIF(Vertices[In-Degree],"&gt;="&amp;F15)</f>
        <v>1</v>
      </c>
      <c r="H14" s="37">
        <f t="shared" si="3"/>
        <v>8.50909090909091</v>
      </c>
      <c r="I14" s="38">
        <f>COUNTIF(Vertices[Out-Degree],"&gt;= "&amp;H14)-COUNTIF(Vertices[Out-Degree],"&gt;="&amp;H15)</f>
        <v>0</v>
      </c>
      <c r="J14" s="37">
        <f t="shared" si="4"/>
        <v>6781.3373592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0.013488654545454545</v>
      </c>
      <c r="O14" s="38">
        <f>COUNTIF(Vertices[Eigenvector Centrality],"&gt;= "&amp;N14)-COUNTIF(Vertices[Eigenvector Centrality],"&gt;="&amp;N15)</f>
        <v>1</v>
      </c>
      <c r="P14" s="37">
        <f t="shared" si="7"/>
        <v>5.740109818181819</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19"/>
      <c r="B15" s="119"/>
      <c r="D15" s="32">
        <f t="shared" si="1"/>
        <v>0</v>
      </c>
      <c r="E15" s="3">
        <f>COUNTIF(Vertices[Degree],"&gt;= "&amp;D15)-COUNTIF(Vertices[Degree],"&gt;="&amp;D16)</f>
        <v>0</v>
      </c>
      <c r="F15" s="39">
        <f t="shared" si="2"/>
        <v>18.436363636363637</v>
      </c>
      <c r="G15" s="40">
        <f>COUNTIF(Vertices[In-Degree],"&gt;= "&amp;F15)-COUNTIF(Vertices[In-Degree],"&gt;="&amp;F16)</f>
        <v>0</v>
      </c>
      <c r="H15" s="39">
        <f t="shared" si="3"/>
        <v>9.218181818181819</v>
      </c>
      <c r="I15" s="40">
        <f>COUNTIF(Vertices[Out-Degree],"&gt;= "&amp;H15)-COUNTIF(Vertices[Out-Degree],"&gt;="&amp;H16)</f>
        <v>0</v>
      </c>
      <c r="J15" s="39">
        <f t="shared" si="4"/>
        <v>7346.4488058</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0.01461270909090909</v>
      </c>
      <c r="O15" s="40">
        <f>COUNTIF(Vertices[Eigenvector Centrality],"&gt;= "&amp;N15)-COUNTIF(Vertices[Eigenvector Centrality],"&gt;="&amp;N16)</f>
        <v>1</v>
      </c>
      <c r="P15" s="39">
        <f t="shared" si="7"/>
        <v>6.194050636363637</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10</v>
      </c>
      <c r="D16" s="32">
        <f t="shared" si="1"/>
        <v>0</v>
      </c>
      <c r="E16" s="3">
        <f>COUNTIF(Vertices[Degree],"&gt;= "&amp;D16)-COUNTIF(Vertices[Degree],"&gt;="&amp;D17)</f>
        <v>0</v>
      </c>
      <c r="F16" s="37">
        <f t="shared" si="2"/>
        <v>19.854545454545455</v>
      </c>
      <c r="G16" s="38">
        <f>COUNTIF(Vertices[In-Degree],"&gt;= "&amp;F16)-COUNTIF(Vertices[In-Degree],"&gt;="&amp;F17)</f>
        <v>0</v>
      </c>
      <c r="H16" s="37">
        <f t="shared" si="3"/>
        <v>9.927272727272728</v>
      </c>
      <c r="I16" s="38">
        <f>COUNTIF(Vertices[Out-Degree],"&gt;= "&amp;H16)-COUNTIF(Vertices[Out-Degree],"&gt;="&amp;H17)</f>
        <v>0</v>
      </c>
      <c r="J16" s="37">
        <f t="shared" si="4"/>
        <v>7911.5602524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0.015736763636363636</v>
      </c>
      <c r="O16" s="38">
        <f>COUNTIF(Vertices[Eigenvector Centrality],"&gt;= "&amp;N16)-COUNTIF(Vertices[Eigenvector Centrality],"&gt;="&amp;N17)</f>
        <v>0</v>
      </c>
      <c r="P16" s="37">
        <f t="shared" si="7"/>
        <v>6.647991454545456</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9"/>
      <c r="B17" s="119"/>
      <c r="D17" s="32">
        <f t="shared" si="1"/>
        <v>0</v>
      </c>
      <c r="E17" s="3">
        <f>COUNTIF(Vertices[Degree],"&gt;= "&amp;D17)-COUNTIF(Vertices[Degree],"&gt;="&amp;D18)</f>
        <v>0</v>
      </c>
      <c r="F17" s="39">
        <f t="shared" si="2"/>
        <v>21.272727272727273</v>
      </c>
      <c r="G17" s="40">
        <f>COUNTIF(Vertices[In-Degree],"&gt;= "&amp;F17)-COUNTIF(Vertices[In-Degree],"&gt;="&amp;F18)</f>
        <v>0</v>
      </c>
      <c r="H17" s="39">
        <f t="shared" si="3"/>
        <v>10.636363636363637</v>
      </c>
      <c r="I17" s="40">
        <f>COUNTIF(Vertices[Out-Degree],"&gt;= "&amp;H17)-COUNTIF(Vertices[Out-Degree],"&gt;="&amp;H18)</f>
        <v>3</v>
      </c>
      <c r="J17" s="39">
        <f t="shared" si="4"/>
        <v>8476.671699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0.01686081818181818</v>
      </c>
      <c r="O17" s="40">
        <f>COUNTIF(Vertices[Eigenvector Centrality],"&gt;= "&amp;N17)-COUNTIF(Vertices[Eigenvector Centrality],"&gt;="&amp;N18)</f>
        <v>1</v>
      </c>
      <c r="P17" s="39">
        <f t="shared" si="7"/>
        <v>7.101932272727274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0.06091370558375635</v>
      </c>
      <c r="D18" s="32">
        <f t="shared" si="1"/>
        <v>0</v>
      </c>
      <c r="E18" s="3">
        <f>COUNTIF(Vertices[Degree],"&gt;= "&amp;D18)-COUNTIF(Vertices[Degree],"&gt;="&amp;D19)</f>
        <v>0</v>
      </c>
      <c r="F18" s="37">
        <f t="shared" si="2"/>
        <v>22.69090909090909</v>
      </c>
      <c r="G18" s="38">
        <f>COUNTIF(Vertices[In-Degree],"&gt;= "&amp;F18)-COUNTIF(Vertices[In-Degree],"&gt;="&amp;F19)</f>
        <v>1</v>
      </c>
      <c r="H18" s="37">
        <f t="shared" si="3"/>
        <v>11.345454545454546</v>
      </c>
      <c r="I18" s="38">
        <f>COUNTIF(Vertices[Out-Degree],"&gt;= "&amp;H18)-COUNTIF(Vertices[Out-Degree],"&gt;="&amp;H19)</f>
        <v>2</v>
      </c>
      <c r="J18" s="37">
        <f t="shared" si="4"/>
        <v>9041.7831456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0.017984872727272727</v>
      </c>
      <c r="O18" s="38">
        <f>COUNTIF(Vertices[Eigenvector Centrality],"&gt;= "&amp;N18)-COUNTIF(Vertices[Eigenvector Centrality],"&gt;="&amp;N19)</f>
        <v>0</v>
      </c>
      <c r="P18" s="37">
        <f t="shared" si="7"/>
        <v>7.555873090909093</v>
      </c>
      <c r="Q18" s="38">
        <f>COUNTIF(Vertices[PageRank],"&gt;= "&amp;P18)-COUNTIF(Vertices[PageRank],"&gt;="&amp;P19)</f>
        <v>1</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0.11483253588516747</v>
      </c>
      <c r="D19" s="32">
        <f t="shared" si="1"/>
        <v>0</v>
      </c>
      <c r="E19" s="3">
        <f>COUNTIF(Vertices[Degree],"&gt;= "&amp;D19)-COUNTIF(Vertices[Degree],"&gt;="&amp;D20)</f>
        <v>0</v>
      </c>
      <c r="F19" s="39">
        <f t="shared" si="2"/>
        <v>24.10909090909091</v>
      </c>
      <c r="G19" s="40">
        <f>COUNTIF(Vertices[In-Degree],"&gt;= "&amp;F19)-COUNTIF(Vertices[In-Degree],"&gt;="&amp;F20)</f>
        <v>0</v>
      </c>
      <c r="H19" s="39">
        <f t="shared" si="3"/>
        <v>12.054545454545455</v>
      </c>
      <c r="I19" s="40">
        <f>COUNTIF(Vertices[Out-Degree],"&gt;= "&amp;H19)-COUNTIF(Vertices[Out-Degree],"&gt;="&amp;H20)</f>
        <v>0</v>
      </c>
      <c r="J19" s="39">
        <f t="shared" si="4"/>
        <v>9606.8945922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0.019108927272727273</v>
      </c>
      <c r="O19" s="40">
        <f>COUNTIF(Vertices[Eigenvector Centrality],"&gt;= "&amp;N19)-COUNTIF(Vertices[Eigenvector Centrality],"&gt;="&amp;N20)</f>
        <v>0</v>
      </c>
      <c r="P19" s="39">
        <f t="shared" si="7"/>
        <v>8.00981390909091</v>
      </c>
      <c r="Q19" s="40">
        <f>COUNTIF(Vertices[PageRank],"&gt;= "&amp;P19)-COUNTIF(Vertices[PageRank],"&gt;="&amp;P20)</f>
        <v>2</v>
      </c>
      <c r="R19" s="39">
        <f t="shared" si="8"/>
        <v>0.30909090909090914</v>
      </c>
      <c r="S19" s="44">
        <f>COUNTIF(Vertices[Clustering Coefficient],"&gt;= "&amp;R19)-COUNTIF(Vertices[Clustering Coefficient],"&gt;="&amp;R20)</f>
        <v>0</v>
      </c>
      <c r="T19" s="39" t="e">
        <f ca="1" t="shared" si="9"/>
        <v>#REF!</v>
      </c>
      <c r="U19" s="40" t="e">
        <f ca="1" t="shared" si="0"/>
        <v>#REF!</v>
      </c>
    </row>
    <row r="20" spans="1:21" ht="15">
      <c r="A20" s="119"/>
      <c r="B20" s="119"/>
      <c r="D20" s="32">
        <f t="shared" si="1"/>
        <v>0</v>
      </c>
      <c r="E20" s="3">
        <f>COUNTIF(Vertices[Degree],"&gt;= "&amp;D20)-COUNTIF(Vertices[Degree],"&gt;="&amp;D21)</f>
        <v>0</v>
      </c>
      <c r="F20" s="37">
        <f t="shared" si="2"/>
        <v>25.527272727272727</v>
      </c>
      <c r="G20" s="38">
        <f>COUNTIF(Vertices[In-Degree],"&gt;= "&amp;F20)-COUNTIF(Vertices[In-Degree],"&gt;="&amp;F21)</f>
        <v>0</v>
      </c>
      <c r="H20" s="37">
        <f t="shared" si="3"/>
        <v>12.763636363636364</v>
      </c>
      <c r="I20" s="38">
        <f>COUNTIF(Vertices[Out-Degree],"&gt;= "&amp;H20)-COUNTIF(Vertices[Out-Degree],"&gt;="&amp;H21)</f>
        <v>0</v>
      </c>
      <c r="J20" s="37">
        <f t="shared" si="4"/>
        <v>10172.0060388</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0.020232981818181818</v>
      </c>
      <c r="O20" s="38">
        <f>COUNTIF(Vertices[Eigenvector Centrality],"&gt;= "&amp;N20)-COUNTIF(Vertices[Eigenvector Centrality],"&gt;="&amp;N21)</f>
        <v>1</v>
      </c>
      <c r="P20" s="37">
        <f t="shared" si="7"/>
        <v>8.463754727272729</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26.945454545454545</v>
      </c>
      <c r="G21" s="40">
        <f>COUNTIF(Vertices[In-Degree],"&gt;= "&amp;F21)-COUNTIF(Vertices[In-Degree],"&gt;="&amp;F22)</f>
        <v>0</v>
      </c>
      <c r="H21" s="39">
        <f t="shared" si="3"/>
        <v>13.472727272727273</v>
      </c>
      <c r="I21" s="40">
        <f>COUNTIF(Vertices[Out-Degree],"&gt;= "&amp;H21)-COUNTIF(Vertices[Out-Degree],"&gt;="&amp;H22)</f>
        <v>0</v>
      </c>
      <c r="J21" s="39">
        <f t="shared" si="4"/>
        <v>10737.1174854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0.021357036363636363</v>
      </c>
      <c r="O21" s="40">
        <f>COUNTIF(Vertices[Eigenvector Centrality],"&gt;= "&amp;N21)-COUNTIF(Vertices[Eigenvector Centrality],"&gt;="&amp;N22)</f>
        <v>1</v>
      </c>
      <c r="P21" s="39">
        <f t="shared" si="7"/>
        <v>8.917695545454547</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28.363636363636363</v>
      </c>
      <c r="G22" s="38">
        <f>COUNTIF(Vertices[In-Degree],"&gt;= "&amp;F22)-COUNTIF(Vertices[In-Degree],"&gt;="&amp;F23)</f>
        <v>0</v>
      </c>
      <c r="H22" s="37">
        <f t="shared" si="3"/>
        <v>14.181818181818182</v>
      </c>
      <c r="I22" s="38">
        <f>COUNTIF(Vertices[Out-Degree],"&gt;= "&amp;H22)-COUNTIF(Vertices[Out-Degree],"&gt;="&amp;H23)</f>
        <v>0</v>
      </c>
      <c r="J22" s="37">
        <f t="shared" si="4"/>
        <v>11302.228932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0.02248109090909091</v>
      </c>
      <c r="O22" s="38">
        <f>COUNTIF(Vertices[Eigenvector Centrality],"&gt;= "&amp;N22)-COUNTIF(Vertices[Eigenvector Centrality],"&gt;="&amp;N23)</f>
        <v>0</v>
      </c>
      <c r="P22" s="37">
        <f t="shared" si="7"/>
        <v>9.371636363636366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198</v>
      </c>
      <c r="D23" s="32">
        <f t="shared" si="1"/>
        <v>0</v>
      </c>
      <c r="E23" s="3">
        <f>COUNTIF(Vertices[Degree],"&gt;= "&amp;D23)-COUNTIF(Vertices[Degree],"&gt;="&amp;D24)</f>
        <v>0</v>
      </c>
      <c r="F23" s="39">
        <f t="shared" si="2"/>
        <v>29.78181818181818</v>
      </c>
      <c r="G23" s="40">
        <f>COUNTIF(Vertices[In-Degree],"&gt;= "&amp;F23)-COUNTIF(Vertices[In-Degree],"&gt;="&amp;F24)</f>
        <v>0</v>
      </c>
      <c r="H23" s="39">
        <f t="shared" si="3"/>
        <v>14.89090909090909</v>
      </c>
      <c r="I23" s="40">
        <f>COUNTIF(Vertices[Out-Degree],"&gt;= "&amp;H23)-COUNTIF(Vertices[Out-Degree],"&gt;="&amp;H24)</f>
        <v>1</v>
      </c>
      <c r="J23" s="39">
        <f t="shared" si="4"/>
        <v>11867.3403786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0.023605145454545454</v>
      </c>
      <c r="O23" s="40">
        <f>COUNTIF(Vertices[Eigenvector Centrality],"&gt;= "&amp;N23)-COUNTIF(Vertices[Eigenvector Centrality],"&gt;="&amp;N24)</f>
        <v>0</v>
      </c>
      <c r="P23" s="39">
        <f t="shared" si="7"/>
        <v>9.825577181818185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565</v>
      </c>
      <c r="D24" s="32">
        <f t="shared" si="1"/>
        <v>0</v>
      </c>
      <c r="E24" s="3">
        <f>COUNTIF(Vertices[Degree],"&gt;= "&amp;D24)-COUNTIF(Vertices[Degree],"&gt;="&amp;D25)</f>
        <v>0</v>
      </c>
      <c r="F24" s="37">
        <f t="shared" si="2"/>
        <v>31.2</v>
      </c>
      <c r="G24" s="38">
        <f>COUNTIF(Vertices[In-Degree],"&gt;= "&amp;F24)-COUNTIF(Vertices[In-Degree],"&gt;="&amp;F25)</f>
        <v>0</v>
      </c>
      <c r="H24" s="37">
        <f t="shared" si="3"/>
        <v>15.6</v>
      </c>
      <c r="I24" s="38">
        <f>COUNTIF(Vertices[Out-Degree],"&gt;= "&amp;H24)-COUNTIF(Vertices[Out-Degree],"&gt;="&amp;H25)</f>
        <v>0</v>
      </c>
      <c r="J24" s="37">
        <f t="shared" si="4"/>
        <v>12432.4518252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0.0247292</v>
      </c>
      <c r="O24" s="38">
        <f>COUNTIF(Vertices[Eigenvector Centrality],"&gt;= "&amp;N24)-COUNTIF(Vertices[Eigenvector Centrality],"&gt;="&amp;N25)</f>
        <v>0</v>
      </c>
      <c r="P24" s="37">
        <f t="shared" si="7"/>
        <v>10.279518000000003</v>
      </c>
      <c r="Q24" s="38">
        <f>COUNTIF(Vertices[PageRank],"&gt;= "&amp;P24)-COUNTIF(Vertices[PageRank],"&gt;="&amp;P25)</f>
        <v>0</v>
      </c>
      <c r="R24" s="37">
        <f t="shared" si="8"/>
        <v>0.4000000000000001</v>
      </c>
      <c r="S24" s="43">
        <f>COUNTIF(Vertices[Clustering Coefficient],"&gt;= "&amp;R24)-COUNTIF(Vertices[Clustering Coefficient],"&gt;="&amp;R25)</f>
        <v>8</v>
      </c>
      <c r="T24" s="37" t="e">
        <f ca="1" t="shared" si="9"/>
        <v>#REF!</v>
      </c>
      <c r="U24" s="38" t="e">
        <f ca="1" t="shared" si="0"/>
        <v>#REF!</v>
      </c>
    </row>
    <row r="25" spans="1:21" ht="15">
      <c r="A25" s="119"/>
      <c r="B25" s="119"/>
      <c r="D25" s="32">
        <f t="shared" si="1"/>
        <v>0</v>
      </c>
      <c r="E25" s="3">
        <f>COUNTIF(Vertices[Degree],"&gt;= "&amp;D25)-COUNTIF(Vertices[Degree],"&gt;="&amp;D26)</f>
        <v>0</v>
      </c>
      <c r="F25" s="39">
        <f t="shared" si="2"/>
        <v>32.61818181818182</v>
      </c>
      <c r="G25" s="40">
        <f>COUNTIF(Vertices[In-Degree],"&gt;= "&amp;F25)-COUNTIF(Vertices[In-Degree],"&gt;="&amp;F26)</f>
        <v>0</v>
      </c>
      <c r="H25" s="39">
        <f t="shared" si="3"/>
        <v>16.30909090909091</v>
      </c>
      <c r="I25" s="40">
        <f>COUNTIF(Vertices[Out-Degree],"&gt;= "&amp;H25)-COUNTIF(Vertices[Out-Degree],"&gt;="&amp;H26)</f>
        <v>0</v>
      </c>
      <c r="J25" s="39">
        <f t="shared" si="4"/>
        <v>12997.5632718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0.025853254545454545</v>
      </c>
      <c r="O25" s="40">
        <f>COUNTIF(Vertices[Eigenvector Centrality],"&gt;= "&amp;N25)-COUNTIF(Vertices[Eigenvector Centrality],"&gt;="&amp;N26)</f>
        <v>0</v>
      </c>
      <c r="P25" s="39">
        <f t="shared" si="7"/>
        <v>10.733458818181822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34.03636363636364</v>
      </c>
      <c r="G26" s="38">
        <f>COUNTIF(Vertices[In-Degree],"&gt;= "&amp;F26)-COUNTIF(Vertices[In-Degree],"&gt;="&amp;F28)</f>
        <v>0</v>
      </c>
      <c r="H26" s="37">
        <f t="shared" si="3"/>
        <v>17.01818181818182</v>
      </c>
      <c r="I26" s="38">
        <f>COUNTIF(Vertices[Out-Degree],"&gt;= "&amp;H26)-COUNTIF(Vertices[Out-Degree],"&gt;="&amp;H28)</f>
        <v>0</v>
      </c>
      <c r="J26" s="37">
        <f t="shared" si="4"/>
        <v>13562.6747184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0.02697730909090909</v>
      </c>
      <c r="O26" s="38">
        <f>COUNTIF(Vertices[Eigenvector Centrality],"&gt;= "&amp;N26)-COUNTIF(Vertices[Eigenvector Centrality],"&gt;="&amp;N28)</f>
        <v>0</v>
      </c>
      <c r="P26" s="37">
        <f t="shared" si="7"/>
        <v>11.18739963636364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2.783017</v>
      </c>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-51</v>
      </c>
      <c r="T27" s="61"/>
      <c r="U27" s="62">
        <f ca="1">COUNTIF(Vertices[Clustering Coefficient],"&gt;= "&amp;T27)-COUNTIF(Vertices[Clustering Coefficient],"&gt;="&amp;T28)</f>
        <v>0</v>
      </c>
    </row>
    <row r="28" spans="1:21" ht="15">
      <c r="A28" s="119"/>
      <c r="B28" s="119"/>
      <c r="D28" s="32">
        <f>D26+($D$57-$D$2)/BinDivisor</f>
        <v>0</v>
      </c>
      <c r="E28" s="3">
        <f>COUNTIF(Vertices[Degree],"&gt;= "&amp;D28)-COUNTIF(Vertices[Degree],"&gt;="&amp;D40)</f>
        <v>0</v>
      </c>
      <c r="F28" s="39">
        <f>F26+($F$57-$F$2)/BinDivisor</f>
        <v>35.45454545454546</v>
      </c>
      <c r="G28" s="40">
        <f>COUNTIF(Vertices[In-Degree],"&gt;= "&amp;F28)-COUNTIF(Vertices[In-Degree],"&gt;="&amp;F40)</f>
        <v>0</v>
      </c>
      <c r="H28" s="39">
        <f>H26+($H$57-$H$2)/BinDivisor</f>
        <v>17.72727272727273</v>
      </c>
      <c r="I28" s="40">
        <f>COUNTIF(Vertices[Out-Degree],"&gt;= "&amp;H28)-COUNTIF(Vertices[Out-Degree],"&gt;="&amp;H40)</f>
        <v>1</v>
      </c>
      <c r="J28" s="39">
        <f>J26+($J$57-$J$2)/BinDivisor</f>
        <v>14127.786165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0.028101363636363636</v>
      </c>
      <c r="O28" s="40">
        <f>COUNTIF(Vertices[Eigenvector Centrality],"&gt;= "&amp;N28)-COUNTIF(Vertices[Eigenvector Centrality],"&gt;="&amp;N40)</f>
        <v>0</v>
      </c>
      <c r="P28" s="39">
        <f>P26+($P$57-$P$2)/BinDivisor</f>
        <v>11.641340454545459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0.009995217599234815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2783</v>
      </c>
      <c r="B30" s="34">
        <v>0.444126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9"/>
      <c r="B31" s="119"/>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2784</v>
      </c>
      <c r="B32" s="34" t="s">
        <v>2785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-51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-51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36.87272727272728</v>
      </c>
      <c r="G40" s="38">
        <f>COUNTIF(Vertices[In-Degree],"&gt;= "&amp;F40)-COUNTIF(Vertices[In-Degree],"&gt;="&amp;F41)</f>
        <v>0</v>
      </c>
      <c r="H40" s="37">
        <f>H28+($H$57-$H$2)/BinDivisor</f>
        <v>18.43636363636364</v>
      </c>
      <c r="I40" s="38">
        <f>COUNTIF(Vertices[Out-Degree],"&gt;= "&amp;H40)-COUNTIF(Vertices[Out-Degree],"&gt;="&amp;H41)</f>
        <v>2</v>
      </c>
      <c r="J40" s="37">
        <f>J28+($J$57-$J$2)/BinDivisor</f>
        <v>14692.8976116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0.02922541818181818</v>
      </c>
      <c r="O40" s="38">
        <f>COUNTIF(Vertices[Eigenvector Centrality],"&gt;= "&amp;N40)-COUNTIF(Vertices[Eigenvector Centrality],"&gt;="&amp;N41)</f>
        <v>0</v>
      </c>
      <c r="P40" s="37">
        <f>P28+($P$57-$P$2)/BinDivisor</f>
        <v>12.095281272727277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38.2909090909091</v>
      </c>
      <c r="G41" s="40">
        <f>COUNTIF(Vertices[In-Degree],"&gt;= "&amp;F41)-COUNTIF(Vertices[In-Degree],"&gt;="&amp;F42)</f>
        <v>0</v>
      </c>
      <c r="H41" s="39">
        <f aca="true" t="shared" si="12" ref="H41:H56">H40+($H$57-$H$2)/BinDivisor</f>
        <v>19.14545454545455</v>
      </c>
      <c r="I41" s="40">
        <f>COUNTIF(Vertices[Out-Degree],"&gt;= "&amp;H41)-COUNTIF(Vertices[Out-Degree],"&gt;="&amp;H42)</f>
        <v>0</v>
      </c>
      <c r="J41" s="39">
        <f aca="true" t="shared" si="13" ref="J41:J56">J40+($J$57-$J$2)/BinDivisor</f>
        <v>15258.0090582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0.030349472727272727</v>
      </c>
      <c r="O41" s="40">
        <f>COUNTIF(Vertices[Eigenvector Centrality],"&gt;= "&amp;N41)-COUNTIF(Vertices[Eigenvector Centrality],"&gt;="&amp;N42)</f>
        <v>0</v>
      </c>
      <c r="P41" s="39">
        <f aca="true" t="shared" si="16" ref="P41:P56">P40+($P$57-$P$2)/BinDivisor</f>
        <v>12.549222090909096</v>
      </c>
      <c r="Q41" s="40">
        <f>COUNTIF(Vertices[PageRank],"&gt;= "&amp;P41)-COUNTIF(Vertices[PageRank],"&gt;="&amp;P42)</f>
        <v>0</v>
      </c>
      <c r="R41" s="39">
        <f aca="true" t="shared" si="17" ref="R41:R56">R40+($R$57-$R$2)/BinDivisor</f>
        <v>0.490909090909091</v>
      </c>
      <c r="S41" s="44">
        <f>COUNTIF(Vertices[Clustering Coefficient],"&gt;= "&amp;R41)-COUNTIF(Vertices[Clustering Coefficient],"&gt;="&amp;R42)</f>
        <v>26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39.709090909090925</v>
      </c>
      <c r="G42" s="38">
        <f>COUNTIF(Vertices[In-Degree],"&gt;= "&amp;F42)-COUNTIF(Vertices[In-Degree],"&gt;="&amp;F43)</f>
        <v>0</v>
      </c>
      <c r="H42" s="37">
        <f t="shared" si="12"/>
        <v>19.854545454545462</v>
      </c>
      <c r="I42" s="38">
        <f>COUNTIF(Vertices[Out-Degree],"&gt;= "&amp;H42)-COUNTIF(Vertices[Out-Degree],"&gt;="&amp;H43)</f>
        <v>0</v>
      </c>
      <c r="J42" s="37">
        <f t="shared" si="13"/>
        <v>15823.1205048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0.03147352727272727</v>
      </c>
      <c r="O42" s="38">
        <f>COUNTIF(Vertices[Eigenvector Centrality],"&gt;= "&amp;N42)-COUNTIF(Vertices[Eigenvector Centrality],"&gt;="&amp;N43)</f>
        <v>0</v>
      </c>
      <c r="P42" s="37">
        <f t="shared" si="16"/>
        <v>13.003162909090914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41.12727272727275</v>
      </c>
      <c r="G43" s="40">
        <f>COUNTIF(Vertices[In-Degree],"&gt;= "&amp;F43)-COUNTIF(Vertices[In-Degree],"&gt;="&amp;F44)</f>
        <v>0</v>
      </c>
      <c r="H43" s="39">
        <f t="shared" si="12"/>
        <v>20.563636363636373</v>
      </c>
      <c r="I43" s="40">
        <f>COUNTIF(Vertices[Out-Degree],"&gt;= "&amp;H43)-COUNTIF(Vertices[Out-Degree],"&gt;="&amp;H44)</f>
        <v>0</v>
      </c>
      <c r="J43" s="39">
        <f t="shared" si="13"/>
        <v>16388.2319514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0.032597581818181814</v>
      </c>
      <c r="O43" s="40">
        <f>COUNTIF(Vertices[Eigenvector Centrality],"&gt;= "&amp;N43)-COUNTIF(Vertices[Eigenvector Centrality],"&gt;="&amp;N44)</f>
        <v>0</v>
      </c>
      <c r="P43" s="39">
        <f t="shared" si="16"/>
        <v>13.457103727272733</v>
      </c>
      <c r="Q43" s="40">
        <f>COUNTIF(Vertices[PageRank],"&gt;= "&amp;P43)-COUNTIF(Vertices[PageRank],"&gt;="&amp;P44)</f>
        <v>0</v>
      </c>
      <c r="R43" s="39">
        <f t="shared" si="17"/>
        <v>0.5272727272727273</v>
      </c>
      <c r="S43" s="44">
        <f>COUNTIF(Vertices[Clustering Coefficient],"&gt;= "&amp;R43)-COUNTIF(Vertices[Clustering Coefficient],"&gt;="&amp;R44)</f>
        <v>9</v>
      </c>
      <c r="T43" s="39" t="e">
        <f ca="1" t="shared" si="18"/>
        <v>#REF!</v>
      </c>
      <c r="U43" s="40" t="e">
        <f ca="1" t="shared" si="0"/>
        <v>#REF!</v>
      </c>
    </row>
    <row r="44" spans="1:21" ht="15">
      <c r="A44" s="33"/>
      <c r="B44" s="33"/>
      <c r="D44" s="32">
        <f t="shared" si="10"/>
        <v>0</v>
      </c>
      <c r="E44" s="3">
        <f>COUNTIF(Vertices[Degree],"&gt;= "&amp;D44)-COUNTIF(Vertices[Degree],"&gt;="&amp;D45)</f>
        <v>0</v>
      </c>
      <c r="F44" s="37">
        <f t="shared" si="11"/>
        <v>42.54545454545457</v>
      </c>
      <c r="G44" s="38">
        <f>COUNTIF(Vertices[In-Degree],"&gt;= "&amp;F44)-COUNTIF(Vertices[In-Degree],"&gt;="&amp;F45)</f>
        <v>0</v>
      </c>
      <c r="H44" s="37">
        <f t="shared" si="12"/>
        <v>21.272727272727284</v>
      </c>
      <c r="I44" s="38">
        <f>COUNTIF(Vertices[Out-Degree],"&gt;= "&amp;H44)-COUNTIF(Vertices[Out-Degree],"&gt;="&amp;H45)</f>
        <v>0</v>
      </c>
      <c r="J44" s="37">
        <f t="shared" si="13"/>
        <v>16953.343398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0.033721636363636356</v>
      </c>
      <c r="O44" s="38">
        <f>COUNTIF(Vertices[Eigenvector Centrality],"&gt;= "&amp;N44)-COUNTIF(Vertices[Eigenvector Centrality],"&gt;="&amp;N45)</f>
        <v>0</v>
      </c>
      <c r="P44" s="37">
        <f t="shared" si="16"/>
        <v>13.911044545454551</v>
      </c>
      <c r="Q44" s="38">
        <f>COUNTIF(Vertices[PageRank],"&gt;= "&amp;P44)-COUNTIF(Vertices[PageRank],"&gt;="&amp;P45)</f>
        <v>0</v>
      </c>
      <c r="R44" s="37">
        <f t="shared" si="17"/>
        <v>0.5454545454545455</v>
      </c>
      <c r="S44" s="43">
        <f>COUNTIF(Vertices[Clustering Coefficient],"&gt;= "&amp;R44)-COUNTIF(Vertices[Clustering Coefficient],"&gt;="&amp;R45)</f>
        <v>3</v>
      </c>
      <c r="T44" s="37" t="e">
        <f ca="1" t="shared" si="18"/>
        <v>#REF!</v>
      </c>
      <c r="U44" s="38" t="e">
        <f ca="1" t="shared" si="0"/>
        <v>#REF!</v>
      </c>
    </row>
    <row r="45" spans="4:21" ht="15">
      <c r="D45" s="32">
        <f t="shared" si="10"/>
        <v>0</v>
      </c>
      <c r="E45" s="3">
        <f>COUNTIF(Vertices[Degree],"&gt;= "&amp;D45)-COUNTIF(Vertices[Degree],"&gt;="&amp;D46)</f>
        <v>0</v>
      </c>
      <c r="F45" s="39">
        <f t="shared" si="11"/>
        <v>43.96363636363639</v>
      </c>
      <c r="G45" s="40">
        <f>COUNTIF(Vertices[In-Degree],"&gt;= "&amp;F45)-COUNTIF(Vertices[In-Degree],"&gt;="&amp;F46)</f>
        <v>0</v>
      </c>
      <c r="H45" s="39">
        <f t="shared" si="12"/>
        <v>21.981818181818195</v>
      </c>
      <c r="I45" s="40">
        <f>COUNTIF(Vertices[Out-Degree],"&gt;= "&amp;H45)-COUNTIF(Vertices[Out-Degree],"&gt;="&amp;H46)</f>
        <v>0</v>
      </c>
      <c r="J45" s="39">
        <f t="shared" si="13"/>
        <v>17518.4548446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0.0348456909090909</v>
      </c>
      <c r="O45" s="40">
        <f>COUNTIF(Vertices[Eigenvector Centrality],"&gt;= "&amp;N45)-COUNTIF(Vertices[Eigenvector Centrality],"&gt;="&amp;N46)</f>
        <v>0</v>
      </c>
      <c r="P45" s="39">
        <f t="shared" si="16"/>
        <v>14.36498536363637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45.38181818181821</v>
      </c>
      <c r="G46" s="38">
        <f>COUNTIF(Vertices[In-Degree],"&gt;= "&amp;F46)-COUNTIF(Vertices[In-Degree],"&gt;="&amp;F47)</f>
        <v>0</v>
      </c>
      <c r="H46" s="37">
        <f t="shared" si="12"/>
        <v>22.690909090909106</v>
      </c>
      <c r="I46" s="38">
        <f>COUNTIF(Vertices[Out-Degree],"&gt;= "&amp;H46)-COUNTIF(Vertices[Out-Degree],"&gt;="&amp;H47)</f>
        <v>0</v>
      </c>
      <c r="J46" s="37">
        <f t="shared" si="13"/>
        <v>18083.5662912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0.03596974545454544</v>
      </c>
      <c r="O46" s="38">
        <f>COUNTIF(Vertices[Eigenvector Centrality],"&gt;= "&amp;N46)-COUNTIF(Vertices[Eigenvector Centrality],"&gt;="&amp;N47)</f>
        <v>0</v>
      </c>
      <c r="P46" s="37">
        <f t="shared" si="16"/>
        <v>14.818926181818188</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46.80000000000003</v>
      </c>
      <c r="G47" s="40">
        <f>COUNTIF(Vertices[In-Degree],"&gt;= "&amp;F47)-COUNTIF(Vertices[In-Degree],"&gt;="&amp;F48)</f>
        <v>0</v>
      </c>
      <c r="H47" s="39">
        <f t="shared" si="12"/>
        <v>23.400000000000016</v>
      </c>
      <c r="I47" s="40">
        <f>COUNTIF(Vertices[Out-Degree],"&gt;= "&amp;H47)-COUNTIF(Vertices[Out-Degree],"&gt;="&amp;H48)</f>
        <v>0</v>
      </c>
      <c r="J47" s="39">
        <f t="shared" si="13"/>
        <v>18648.6777378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0.03709379999999998</v>
      </c>
      <c r="O47" s="40">
        <f>COUNTIF(Vertices[Eigenvector Centrality],"&gt;= "&amp;N47)-COUNTIF(Vertices[Eigenvector Centrality],"&gt;="&amp;N48)</f>
        <v>0</v>
      </c>
      <c r="P47" s="39">
        <f t="shared" si="16"/>
        <v>15.272867000000007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48.218181818181854</v>
      </c>
      <c r="G48" s="38">
        <f>COUNTIF(Vertices[In-Degree],"&gt;= "&amp;F48)-COUNTIF(Vertices[In-Degree],"&gt;="&amp;F49)</f>
        <v>0</v>
      </c>
      <c r="H48" s="37">
        <f t="shared" si="12"/>
        <v>24.109090909090927</v>
      </c>
      <c r="I48" s="38">
        <f>COUNTIF(Vertices[Out-Degree],"&gt;= "&amp;H48)-COUNTIF(Vertices[Out-Degree],"&gt;="&amp;H49)</f>
        <v>0</v>
      </c>
      <c r="J48" s="37">
        <f t="shared" si="13"/>
        <v>19213.7891844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0.038217854545454524</v>
      </c>
      <c r="O48" s="38">
        <f>COUNTIF(Vertices[Eigenvector Centrality],"&gt;= "&amp;N48)-COUNTIF(Vertices[Eigenvector Centrality],"&gt;="&amp;N49)</f>
        <v>1</v>
      </c>
      <c r="P48" s="37">
        <f t="shared" si="16"/>
        <v>15.726807818181825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49.636363636363676</v>
      </c>
      <c r="G49" s="40">
        <f>COUNTIF(Vertices[In-Degree],"&gt;= "&amp;F49)-COUNTIF(Vertices[In-Degree],"&gt;="&amp;F50)</f>
        <v>0</v>
      </c>
      <c r="H49" s="39">
        <f t="shared" si="12"/>
        <v>24.818181818181838</v>
      </c>
      <c r="I49" s="40">
        <f>COUNTIF(Vertices[Out-Degree],"&gt;= "&amp;H49)-COUNTIF(Vertices[Out-Degree],"&gt;="&amp;H50)</f>
        <v>0</v>
      </c>
      <c r="J49" s="39">
        <f t="shared" si="13"/>
        <v>19778.900631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0.039341909090909066</v>
      </c>
      <c r="O49" s="40">
        <f>COUNTIF(Vertices[Eigenvector Centrality],"&gt;= "&amp;N49)-COUNTIF(Vertices[Eigenvector Centrality],"&gt;="&amp;N50)</f>
        <v>0</v>
      </c>
      <c r="P49" s="39">
        <f t="shared" si="16"/>
        <v>16.180748636363642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51.0545454545455</v>
      </c>
      <c r="G50" s="38">
        <f>COUNTIF(Vertices[In-Degree],"&gt;= "&amp;F50)-COUNTIF(Vertices[In-Degree],"&gt;="&amp;F51)</f>
        <v>0</v>
      </c>
      <c r="H50" s="37">
        <f t="shared" si="12"/>
        <v>25.52727272727275</v>
      </c>
      <c r="I50" s="38">
        <f>COUNTIF(Vertices[Out-Degree],"&gt;= "&amp;H50)-COUNTIF(Vertices[Out-Degree],"&gt;="&amp;H51)</f>
        <v>0</v>
      </c>
      <c r="J50" s="37">
        <f t="shared" si="13"/>
        <v>20344.0120776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0.04046596363636361</v>
      </c>
      <c r="O50" s="38">
        <f>COUNTIF(Vertices[Eigenvector Centrality],"&gt;= "&amp;N50)-COUNTIF(Vertices[Eigenvector Centrality],"&gt;="&amp;N51)</f>
        <v>0</v>
      </c>
      <c r="P50" s="37">
        <f t="shared" si="16"/>
        <v>16.63468945454546</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52.47272727272732</v>
      </c>
      <c r="G51" s="40">
        <f>COUNTIF(Vertices[In-Degree],"&gt;= "&amp;F51)-COUNTIF(Vertices[In-Degree],"&gt;="&amp;F52)</f>
        <v>0</v>
      </c>
      <c r="H51" s="39">
        <f t="shared" si="12"/>
        <v>26.23636363636366</v>
      </c>
      <c r="I51" s="40">
        <f>COUNTIF(Vertices[Out-Degree],"&gt;= "&amp;H51)-COUNTIF(Vertices[Out-Degree],"&gt;="&amp;H52)</f>
        <v>0</v>
      </c>
      <c r="J51" s="39">
        <f t="shared" si="13"/>
        <v>20909.1235242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0.04159001818181815</v>
      </c>
      <c r="O51" s="40">
        <f>COUNTIF(Vertices[Eigenvector Centrality],"&gt;= "&amp;N51)-COUNTIF(Vertices[Eigenvector Centrality],"&gt;="&amp;N52)</f>
        <v>0</v>
      </c>
      <c r="P51" s="39">
        <f t="shared" si="16"/>
        <v>17.088630272727276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53.89090909090914</v>
      </c>
      <c r="G52" s="38">
        <f>COUNTIF(Vertices[In-Degree],"&gt;= "&amp;F52)-COUNTIF(Vertices[In-Degree],"&gt;="&amp;F53)</f>
        <v>0</v>
      </c>
      <c r="H52" s="37">
        <f t="shared" si="12"/>
        <v>26.94545454545457</v>
      </c>
      <c r="I52" s="38">
        <f>COUNTIF(Vertices[Out-Degree],"&gt;= "&amp;H52)-COUNTIF(Vertices[Out-Degree],"&gt;="&amp;H53)</f>
        <v>0</v>
      </c>
      <c r="J52" s="37">
        <f t="shared" si="13"/>
        <v>21474.2349708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0.04271407272727269</v>
      </c>
      <c r="O52" s="38">
        <f>COUNTIF(Vertices[Eigenvector Centrality],"&gt;= "&amp;N52)-COUNTIF(Vertices[Eigenvector Centrality],"&gt;="&amp;N53)</f>
        <v>0</v>
      </c>
      <c r="P52" s="37">
        <f t="shared" si="16"/>
        <v>17.542571090909092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55.30909090909096</v>
      </c>
      <c r="G53" s="40">
        <f>COUNTIF(Vertices[In-Degree],"&gt;= "&amp;F53)-COUNTIF(Vertices[In-Degree],"&gt;="&amp;F54)</f>
        <v>0</v>
      </c>
      <c r="H53" s="39">
        <f t="shared" si="12"/>
        <v>27.65454545454548</v>
      </c>
      <c r="I53" s="40">
        <f>COUNTIF(Vertices[Out-Degree],"&gt;= "&amp;H53)-COUNTIF(Vertices[Out-Degree],"&gt;="&amp;H54)</f>
        <v>0</v>
      </c>
      <c r="J53" s="39">
        <f t="shared" si="13"/>
        <v>22039.3464174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0.043838127272727234</v>
      </c>
      <c r="O53" s="40">
        <f>COUNTIF(Vertices[Eigenvector Centrality],"&gt;= "&amp;N53)-COUNTIF(Vertices[Eigenvector Centrality],"&gt;="&amp;N54)</f>
        <v>0</v>
      </c>
      <c r="P53" s="39">
        <f t="shared" si="16"/>
        <v>17.99651190909091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56.72727272727278</v>
      </c>
      <c r="G54" s="38">
        <f>COUNTIF(Vertices[In-Degree],"&gt;= "&amp;F54)-COUNTIF(Vertices[In-Degree],"&gt;="&amp;F55)</f>
        <v>0</v>
      </c>
      <c r="H54" s="37">
        <f t="shared" si="12"/>
        <v>28.36363636363639</v>
      </c>
      <c r="I54" s="38">
        <f>COUNTIF(Vertices[Out-Degree],"&gt;= "&amp;H54)-COUNTIF(Vertices[Out-Degree],"&gt;="&amp;H55)</f>
        <v>0</v>
      </c>
      <c r="J54" s="37">
        <f t="shared" si="13"/>
        <v>22604.457864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0.044962181818181776</v>
      </c>
      <c r="O54" s="38">
        <f>COUNTIF(Vertices[Eigenvector Centrality],"&gt;= "&amp;N54)-COUNTIF(Vertices[Eigenvector Centrality],"&gt;="&amp;N55)</f>
        <v>0</v>
      </c>
      <c r="P54" s="37">
        <f t="shared" si="16"/>
        <v>18.450452727272726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58.145454545454605</v>
      </c>
      <c r="G55" s="40">
        <f>COUNTIF(Vertices[In-Degree],"&gt;= "&amp;F55)-COUNTIF(Vertices[In-Degree],"&gt;="&amp;F56)</f>
        <v>0</v>
      </c>
      <c r="H55" s="39">
        <f t="shared" si="12"/>
        <v>29.072727272727303</v>
      </c>
      <c r="I55" s="40">
        <f>COUNTIF(Vertices[Out-Degree],"&gt;= "&amp;H55)-COUNTIF(Vertices[Out-Degree],"&gt;="&amp;H56)</f>
        <v>0</v>
      </c>
      <c r="J55" s="39">
        <f t="shared" si="13"/>
        <v>23169.5693106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0.04608623636363632</v>
      </c>
      <c r="O55" s="40">
        <f>COUNTIF(Vertices[Eigenvector Centrality],"&gt;= "&amp;N55)-COUNTIF(Vertices[Eigenvector Centrality],"&gt;="&amp;N56)</f>
        <v>0</v>
      </c>
      <c r="P55" s="39">
        <f t="shared" si="16"/>
        <v>18.904393545454543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59.56363636363643</v>
      </c>
      <c r="G56" s="38">
        <f>COUNTIF(Vertices[In-Degree],"&gt;= "&amp;F56)-COUNTIF(Vertices[In-Degree],"&gt;="&amp;F57)</f>
        <v>0</v>
      </c>
      <c r="H56" s="37">
        <f t="shared" si="12"/>
        <v>29.781818181818213</v>
      </c>
      <c r="I56" s="38">
        <f>COUNTIF(Vertices[Out-Degree],"&gt;= "&amp;H56)-COUNTIF(Vertices[Out-Degree],"&gt;="&amp;H57)</f>
        <v>1</v>
      </c>
      <c r="J56" s="37">
        <f t="shared" si="13"/>
        <v>23734.6807572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0.04721029090909086</v>
      </c>
      <c r="O56" s="38">
        <f>COUNTIF(Vertices[Eigenvector Centrality],"&gt;= "&amp;N56)-COUNTIF(Vertices[Eigenvector Centrality],"&gt;="&amp;N57)</f>
        <v>0</v>
      </c>
      <c r="P56" s="37">
        <f t="shared" si="16"/>
        <v>19.35833436363636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78</v>
      </c>
      <c r="G57" s="42">
        <f>COUNTIF(Vertices[In-Degree],"&gt;= "&amp;F57)-COUNTIF(Vertices[In-Degree],"&gt;="&amp;F58)</f>
        <v>1</v>
      </c>
      <c r="H57" s="41">
        <f>MAX(Vertices[Out-Degree])</f>
        <v>39</v>
      </c>
      <c r="I57" s="42">
        <f>COUNTIF(Vertices[Out-Degree],"&gt;= "&amp;H57)-COUNTIF(Vertices[Out-Degree],"&gt;="&amp;H58)</f>
        <v>1</v>
      </c>
      <c r="J57" s="41">
        <f>MAX(Vertices[Betweenness Centrality])</f>
        <v>31081.129563</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0.061823</v>
      </c>
      <c r="O57" s="42">
        <f>COUNTIF(Vertices[Eigenvector Centrality],"&gt;= "&amp;N57)-COUNTIF(Vertices[Eigenvector Centrality],"&gt;="&amp;N58)</f>
        <v>1</v>
      </c>
      <c r="P57" s="41">
        <f>MAX(Vertices[PageRank])</f>
        <v>25.259565</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78</v>
      </c>
    </row>
    <row r="71" spans="1:2" ht="15">
      <c r="A71" s="33" t="s">
        <v>90</v>
      </c>
      <c r="B71" s="47">
        <f>_xlfn.IFERROR(AVERAGE(Vertices[In-Degree]),NoMetricMessage)</f>
        <v>2.0682926829268293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39</v>
      </c>
    </row>
    <row r="85" spans="1:2" ht="15">
      <c r="A85" s="33" t="s">
        <v>96</v>
      </c>
      <c r="B85" s="47">
        <f>_xlfn.IFERROR(AVERAGE(Vertices[Out-Degree]),NoMetricMessage)</f>
        <v>2.0682926829268293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31081.129563</v>
      </c>
    </row>
    <row r="99" spans="1:2" ht="15">
      <c r="A99" s="33" t="s">
        <v>102</v>
      </c>
      <c r="B99" s="47">
        <f>_xlfn.IFERROR(AVERAGE(Vertices[Betweenness Centrality]),NoMetricMessage)</f>
        <v>342.0780487756097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0.02130815121951217</v>
      </c>
    </row>
    <row r="114" spans="1:2" ht="15">
      <c r="A114" s="33" t="s">
        <v>109</v>
      </c>
      <c r="B114" s="47">
        <f>_xlfn.IFERROR(MEDIAN(Vertices[Closeness Centrality]),NoMetricMessage)</f>
        <v>0.002053</v>
      </c>
    </row>
    <row r="125" spans="1:2" ht="15">
      <c r="A125" s="33" t="s">
        <v>112</v>
      </c>
      <c r="B125" s="47">
        <f>IF(COUNT(Vertices[Eigenvector Centrality])&gt;0,N2,NoMetricMessage)</f>
        <v>0</v>
      </c>
    </row>
    <row r="126" spans="1:2" ht="15">
      <c r="A126" s="33" t="s">
        <v>113</v>
      </c>
      <c r="B126" s="47">
        <f>IF(COUNT(Vertices[Eigenvector Centrality])&gt;0,N57,NoMetricMessage)</f>
        <v>0.061823</v>
      </c>
    </row>
    <row r="127" spans="1:2" ht="15">
      <c r="A127" s="33" t="s">
        <v>114</v>
      </c>
      <c r="B127" s="47">
        <f>_xlfn.IFERROR(AVERAGE(Vertices[Eigenvector Centrality]),NoMetricMessage)</f>
        <v>0.004878048780487801</v>
      </c>
    </row>
    <row r="128" spans="1:2" ht="15">
      <c r="A128" s="33" t="s">
        <v>115</v>
      </c>
      <c r="B128" s="47">
        <f>_xlfn.IFERROR(MEDIAN(Vertices[Eigenvector Centrality]),NoMetricMessage)</f>
        <v>0.004626</v>
      </c>
    </row>
    <row r="139" spans="1:2" ht="15">
      <c r="A139" s="33" t="s">
        <v>140</v>
      </c>
      <c r="B139" s="47">
        <f>IF(COUNT(Vertices[PageRank])&gt;0,P2,NoMetricMessage)</f>
        <v>0.29282</v>
      </c>
    </row>
    <row r="140" spans="1:2" ht="15">
      <c r="A140" s="33" t="s">
        <v>141</v>
      </c>
      <c r="B140" s="47">
        <f>IF(COUNT(Vertices[PageRank])&gt;0,P57,NoMetricMessage)</f>
        <v>25.259565</v>
      </c>
    </row>
    <row r="141" spans="1:2" ht="15">
      <c r="A141" s="33" t="s">
        <v>142</v>
      </c>
      <c r="B141" s="47">
        <f>_xlfn.IFERROR(AVERAGE(Vertices[PageRank]),NoMetricMessage)</f>
        <v>0.9999972878048784</v>
      </c>
    </row>
    <row r="142" spans="1:2" ht="15">
      <c r="A142" s="33" t="s">
        <v>143</v>
      </c>
      <c r="B142" s="47">
        <f>_xlfn.IFERROR(MEDIAN(Vertices[PageRank]),NoMetricMessage)</f>
        <v>0.525934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0.2067244107052453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2714</v>
      </c>
      <c r="K7" s="13" t="s">
        <v>2715</v>
      </c>
    </row>
    <row r="8" spans="1:11" ht="409.5">
      <c r="A8"/>
      <c r="B8">
        <v>2</v>
      </c>
      <c r="C8">
        <v>2</v>
      </c>
      <c r="D8" t="s">
        <v>61</v>
      </c>
      <c r="E8" t="s">
        <v>61</v>
      </c>
      <c r="H8" t="s">
        <v>73</v>
      </c>
      <c r="J8" t="s">
        <v>2716</v>
      </c>
      <c r="K8" s="13" t="s">
        <v>2717</v>
      </c>
    </row>
    <row r="9" spans="1:11" ht="409.5">
      <c r="A9"/>
      <c r="B9">
        <v>3</v>
      </c>
      <c r="C9">
        <v>4</v>
      </c>
      <c r="D9" t="s">
        <v>62</v>
      </c>
      <c r="E9" t="s">
        <v>62</v>
      </c>
      <c r="H9" t="s">
        <v>74</v>
      </c>
      <c r="J9" t="s">
        <v>2718</v>
      </c>
      <c r="K9" s="13" t="s">
        <v>2719</v>
      </c>
    </row>
    <row r="10" spans="1:11" ht="409.5">
      <c r="A10"/>
      <c r="B10">
        <v>4</v>
      </c>
      <c r="D10" t="s">
        <v>63</v>
      </c>
      <c r="E10" t="s">
        <v>63</v>
      </c>
      <c r="H10" t="s">
        <v>75</v>
      </c>
      <c r="J10" t="s">
        <v>2720</v>
      </c>
      <c r="K10" s="13" t="s">
        <v>2721</v>
      </c>
    </row>
    <row r="11" spans="1:11" ht="15">
      <c r="A11"/>
      <c r="B11">
        <v>5</v>
      </c>
      <c r="D11" t="s">
        <v>46</v>
      </c>
      <c r="E11">
        <v>1</v>
      </c>
      <c r="H11" t="s">
        <v>76</v>
      </c>
      <c r="J11" t="s">
        <v>2722</v>
      </c>
      <c r="K11" t="s">
        <v>2723</v>
      </c>
    </row>
    <row r="12" spans="1:11" ht="15">
      <c r="A12"/>
      <c r="B12"/>
      <c r="D12" t="s">
        <v>64</v>
      </c>
      <c r="E12">
        <v>2</v>
      </c>
      <c r="H12">
        <v>0</v>
      </c>
      <c r="J12" t="s">
        <v>2724</v>
      </c>
      <c r="K12" t="s">
        <v>2725</v>
      </c>
    </row>
    <row r="13" spans="1:11" ht="15">
      <c r="A13"/>
      <c r="B13"/>
      <c r="D13">
        <v>1</v>
      </c>
      <c r="E13">
        <v>3</v>
      </c>
      <c r="H13">
        <v>1</v>
      </c>
      <c r="J13" t="s">
        <v>2726</v>
      </c>
      <c r="K13" t="s">
        <v>2727</v>
      </c>
    </row>
    <row r="14" spans="4:11" ht="15">
      <c r="D14">
        <v>2</v>
      </c>
      <c r="E14">
        <v>4</v>
      </c>
      <c r="H14">
        <v>2</v>
      </c>
      <c r="J14" t="s">
        <v>2728</v>
      </c>
      <c r="K14" t="s">
        <v>2729</v>
      </c>
    </row>
    <row r="15" spans="4:11" ht="15">
      <c r="D15">
        <v>3</v>
      </c>
      <c r="E15">
        <v>5</v>
      </c>
      <c r="H15">
        <v>3</v>
      </c>
      <c r="J15" t="s">
        <v>2730</v>
      </c>
      <c r="K15" t="s">
        <v>2731</v>
      </c>
    </row>
    <row r="16" spans="4:11" ht="15">
      <c r="D16">
        <v>4</v>
      </c>
      <c r="E16">
        <v>6</v>
      </c>
      <c r="H16">
        <v>4</v>
      </c>
      <c r="J16" t="s">
        <v>2732</v>
      </c>
      <c r="K16" t="s">
        <v>2733</v>
      </c>
    </row>
    <row r="17" spans="4:11" ht="15">
      <c r="D17">
        <v>5</v>
      </c>
      <c r="E17">
        <v>7</v>
      </c>
      <c r="H17">
        <v>5</v>
      </c>
      <c r="J17" t="s">
        <v>2734</v>
      </c>
      <c r="K17" t="s">
        <v>2735</v>
      </c>
    </row>
    <row r="18" spans="4:11" ht="15">
      <c r="D18">
        <v>6</v>
      </c>
      <c r="E18">
        <v>8</v>
      </c>
      <c r="H18">
        <v>6</v>
      </c>
      <c r="J18" t="s">
        <v>2736</v>
      </c>
      <c r="K18" t="s">
        <v>2737</v>
      </c>
    </row>
    <row r="19" spans="4:11" ht="15">
      <c r="D19">
        <v>7</v>
      </c>
      <c r="E19">
        <v>9</v>
      </c>
      <c r="H19">
        <v>7</v>
      </c>
      <c r="J19" t="s">
        <v>2738</v>
      </c>
      <c r="K19" t="s">
        <v>2739</v>
      </c>
    </row>
    <row r="20" spans="4:11" ht="15">
      <c r="D20">
        <v>8</v>
      </c>
      <c r="H20">
        <v>8</v>
      </c>
      <c r="J20" t="s">
        <v>2740</v>
      </c>
      <c r="K20" t="s">
        <v>2741</v>
      </c>
    </row>
    <row r="21" spans="4:11" ht="409.5">
      <c r="D21">
        <v>9</v>
      </c>
      <c r="H21">
        <v>9</v>
      </c>
      <c r="J21" t="s">
        <v>2742</v>
      </c>
      <c r="K21" s="13" t="s">
        <v>2743</v>
      </c>
    </row>
    <row r="22" spans="4:11" ht="409.5">
      <c r="D22">
        <v>10</v>
      </c>
      <c r="J22" t="s">
        <v>2744</v>
      </c>
      <c r="K22" s="13" t="s">
        <v>2745</v>
      </c>
    </row>
    <row r="23" spans="4:11" ht="409.5">
      <c r="D23">
        <v>11</v>
      </c>
      <c r="J23" t="s">
        <v>2746</v>
      </c>
      <c r="K23" s="13" t="s">
        <v>2747</v>
      </c>
    </row>
    <row r="24" spans="10:11" ht="409.5">
      <c r="J24" t="s">
        <v>2748</v>
      </c>
      <c r="K24" s="13" t="s">
        <v>3765</v>
      </c>
    </row>
    <row r="25" spans="10:11" ht="15">
      <c r="J25" t="s">
        <v>2749</v>
      </c>
      <c r="K25" t="b">
        <v>0</v>
      </c>
    </row>
    <row r="26" spans="10:11" ht="15">
      <c r="J26" t="s">
        <v>3763</v>
      </c>
      <c r="K26" t="s">
        <v>3764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2778</v>
      </c>
      <c r="B2" s="117" t="s">
        <v>2779</v>
      </c>
      <c r="C2" s="118" t="s">
        <v>2780</v>
      </c>
    </row>
    <row r="3" spans="1:3" ht="15">
      <c r="A3" s="116" t="s">
        <v>2751</v>
      </c>
      <c r="B3" s="116" t="s">
        <v>2751</v>
      </c>
      <c r="C3" s="34">
        <v>127</v>
      </c>
    </row>
    <row r="4" spans="1:3" ht="15">
      <c r="A4" s="116" t="s">
        <v>2751</v>
      </c>
      <c r="B4" s="116" t="s">
        <v>1384</v>
      </c>
      <c r="C4" s="34">
        <v>42</v>
      </c>
    </row>
    <row r="5" spans="1:3" ht="15">
      <c r="A5" s="116" t="s">
        <v>2751</v>
      </c>
      <c r="B5" s="116" t="s">
        <v>2752</v>
      </c>
      <c r="C5" s="34">
        <v>8</v>
      </c>
    </row>
    <row r="6" spans="1:3" ht="15">
      <c r="A6" s="116" t="s">
        <v>2751</v>
      </c>
      <c r="B6" s="116" t="s">
        <v>2754</v>
      </c>
      <c r="C6" s="34">
        <v>2</v>
      </c>
    </row>
    <row r="7" spans="1:3" ht="15">
      <c r="A7" s="116" t="s">
        <v>1384</v>
      </c>
      <c r="B7" s="116" t="s">
        <v>2751</v>
      </c>
      <c r="C7" s="34">
        <v>64</v>
      </c>
    </row>
    <row r="8" spans="1:3" ht="15">
      <c r="A8" s="116" t="s">
        <v>1384</v>
      </c>
      <c r="B8" s="116" t="s">
        <v>1384</v>
      </c>
      <c r="C8" s="34">
        <v>91</v>
      </c>
    </row>
    <row r="9" spans="1:3" ht="15">
      <c r="A9" s="116" t="s">
        <v>1384</v>
      </c>
      <c r="B9" s="116" t="s">
        <v>2752</v>
      </c>
      <c r="C9" s="34">
        <v>8</v>
      </c>
    </row>
    <row r="10" spans="1:3" ht="15">
      <c r="A10" s="116" t="s">
        <v>1384</v>
      </c>
      <c r="B10" s="116" t="s">
        <v>2754</v>
      </c>
      <c r="C10" s="34">
        <v>12</v>
      </c>
    </row>
    <row r="11" spans="1:3" ht="15">
      <c r="A11" s="116" t="s">
        <v>1384</v>
      </c>
      <c r="B11" s="116" t="s">
        <v>2756</v>
      </c>
      <c r="C11" s="34">
        <v>1</v>
      </c>
    </row>
    <row r="12" spans="1:3" ht="15">
      <c r="A12" s="116" t="s">
        <v>2752</v>
      </c>
      <c r="B12" s="116" t="s">
        <v>2751</v>
      </c>
      <c r="C12" s="34">
        <v>19</v>
      </c>
    </row>
    <row r="13" spans="1:3" ht="15">
      <c r="A13" s="116" t="s">
        <v>2752</v>
      </c>
      <c r="B13" s="116" t="s">
        <v>1384</v>
      </c>
      <c r="C13" s="34">
        <v>5</v>
      </c>
    </row>
    <row r="14" spans="1:3" ht="15">
      <c r="A14" s="116" t="s">
        <v>2752</v>
      </c>
      <c r="B14" s="116" t="s">
        <v>2752</v>
      </c>
      <c r="C14" s="34">
        <v>34</v>
      </c>
    </row>
    <row r="15" spans="1:3" ht="15">
      <c r="A15" s="116" t="s">
        <v>2753</v>
      </c>
      <c r="B15" s="116" t="s">
        <v>2751</v>
      </c>
      <c r="C15" s="34">
        <v>1</v>
      </c>
    </row>
    <row r="16" spans="1:3" ht="15">
      <c r="A16" s="116" t="s">
        <v>2753</v>
      </c>
      <c r="B16" s="116" t="s">
        <v>2753</v>
      </c>
      <c r="C16" s="34">
        <v>18</v>
      </c>
    </row>
    <row r="17" spans="1:3" ht="15">
      <c r="A17" s="116" t="s">
        <v>2754</v>
      </c>
      <c r="B17" s="116" t="s">
        <v>2751</v>
      </c>
      <c r="C17" s="34">
        <v>1</v>
      </c>
    </row>
    <row r="18" spans="1:3" ht="15">
      <c r="A18" s="116" t="s">
        <v>2754</v>
      </c>
      <c r="B18" s="116" t="s">
        <v>1384</v>
      </c>
      <c r="C18" s="34">
        <v>1</v>
      </c>
    </row>
    <row r="19" spans="1:3" ht="15">
      <c r="A19" s="116" t="s">
        <v>2754</v>
      </c>
      <c r="B19" s="116" t="s">
        <v>2754</v>
      </c>
      <c r="C19" s="34">
        <v>60</v>
      </c>
    </row>
    <row r="20" spans="1:3" ht="15">
      <c r="A20" s="116" t="s">
        <v>2755</v>
      </c>
      <c r="B20" s="116" t="s">
        <v>2751</v>
      </c>
      <c r="C20" s="34">
        <v>1</v>
      </c>
    </row>
    <row r="21" spans="1:3" ht="15">
      <c r="A21" s="116" t="s">
        <v>2755</v>
      </c>
      <c r="B21" s="116" t="s">
        <v>1384</v>
      </c>
      <c r="C21" s="34">
        <v>1</v>
      </c>
    </row>
    <row r="22" spans="1:3" ht="15">
      <c r="A22" s="116" t="s">
        <v>2755</v>
      </c>
      <c r="B22" s="116" t="s">
        <v>2755</v>
      </c>
      <c r="C22" s="34">
        <v>17</v>
      </c>
    </row>
    <row r="23" spans="1:3" ht="15">
      <c r="A23" s="116" t="s">
        <v>2756</v>
      </c>
      <c r="B23" s="116" t="s">
        <v>2751</v>
      </c>
      <c r="C23" s="34">
        <v>5</v>
      </c>
    </row>
    <row r="24" spans="1:3" ht="15">
      <c r="A24" s="116" t="s">
        <v>2756</v>
      </c>
      <c r="B24" s="116" t="s">
        <v>1384</v>
      </c>
      <c r="C24" s="34">
        <v>3</v>
      </c>
    </row>
    <row r="25" spans="1:3" ht="15">
      <c r="A25" s="116" t="s">
        <v>2756</v>
      </c>
      <c r="B25" s="116" t="s">
        <v>2756</v>
      </c>
      <c r="C25" s="34">
        <v>18</v>
      </c>
    </row>
    <row r="26" spans="1:3" ht="15">
      <c r="A26" s="116" t="s">
        <v>2757</v>
      </c>
      <c r="B26" s="116" t="s">
        <v>2751</v>
      </c>
      <c r="C26" s="34">
        <v>4</v>
      </c>
    </row>
    <row r="27" spans="1:3" ht="15">
      <c r="A27" s="116" t="s">
        <v>2757</v>
      </c>
      <c r="B27" s="116" t="s">
        <v>1384</v>
      </c>
      <c r="C27" s="34">
        <v>2</v>
      </c>
    </row>
    <row r="28" spans="1:3" ht="15">
      <c r="A28" s="116" t="s">
        <v>2757</v>
      </c>
      <c r="B28" s="116" t="s">
        <v>2757</v>
      </c>
      <c r="C28" s="34">
        <v>11</v>
      </c>
    </row>
    <row r="29" spans="1:3" ht="15">
      <c r="A29" s="116" t="s">
        <v>2758</v>
      </c>
      <c r="B29" s="116" t="s">
        <v>2751</v>
      </c>
      <c r="C29" s="34">
        <v>1</v>
      </c>
    </row>
    <row r="30" spans="1:3" ht="15">
      <c r="A30" s="116" t="s">
        <v>2758</v>
      </c>
      <c r="B30" s="116" t="s">
        <v>2758</v>
      </c>
      <c r="C30" s="34">
        <v>5</v>
      </c>
    </row>
    <row r="31" spans="1:3" ht="15">
      <c r="A31" s="116" t="s">
        <v>2759</v>
      </c>
      <c r="B31" s="116" t="s">
        <v>2751</v>
      </c>
      <c r="C31" s="34">
        <v>1</v>
      </c>
    </row>
    <row r="32" spans="1:3" ht="15">
      <c r="A32" s="116" t="s">
        <v>2759</v>
      </c>
      <c r="B32" s="116" t="s">
        <v>2759</v>
      </c>
      <c r="C32" s="34">
        <v>2</v>
      </c>
    </row>
    <row r="33" spans="1:3" ht="15">
      <c r="A33" s="116" t="s">
        <v>2760</v>
      </c>
      <c r="B33" s="116" t="s">
        <v>2760</v>
      </c>
      <c r="C33" s="34">
        <v>5</v>
      </c>
    </row>
    <row r="34" spans="1:3" ht="15">
      <c r="A34" s="116" t="s">
        <v>2761</v>
      </c>
      <c r="B34" s="116" t="s">
        <v>2761</v>
      </c>
      <c r="C34" s="34">
        <v>1</v>
      </c>
    </row>
    <row r="35" spans="1:3" ht="15">
      <c r="A35" s="116" t="s">
        <v>2762</v>
      </c>
      <c r="B35" s="116" t="s">
        <v>2762</v>
      </c>
      <c r="C35"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2786</v>
      </c>
      <c r="B1" s="13" t="s">
        <v>2787</v>
      </c>
      <c r="C1" s="13" t="s">
        <v>2788</v>
      </c>
      <c r="D1" s="13" t="s">
        <v>2790</v>
      </c>
      <c r="E1" s="13" t="s">
        <v>2789</v>
      </c>
      <c r="F1" s="13" t="s">
        <v>2792</v>
      </c>
      <c r="G1" s="13" t="s">
        <v>2791</v>
      </c>
      <c r="H1" s="13" t="s">
        <v>2794</v>
      </c>
      <c r="I1" s="78" t="s">
        <v>2793</v>
      </c>
      <c r="J1" s="78" t="s">
        <v>2796</v>
      </c>
      <c r="K1" s="13" t="s">
        <v>2795</v>
      </c>
      <c r="L1" s="13" t="s">
        <v>2798</v>
      </c>
      <c r="M1" s="78" t="s">
        <v>2797</v>
      </c>
      <c r="N1" s="78" t="s">
        <v>2800</v>
      </c>
      <c r="O1" s="78" t="s">
        <v>2799</v>
      </c>
      <c r="P1" s="78" t="s">
        <v>2802</v>
      </c>
      <c r="Q1" s="13" t="s">
        <v>2801</v>
      </c>
      <c r="R1" s="13" t="s">
        <v>2806</v>
      </c>
      <c r="S1" s="13" t="s">
        <v>2805</v>
      </c>
      <c r="T1" s="13" t="s">
        <v>2808</v>
      </c>
      <c r="U1" s="78" t="s">
        <v>2807</v>
      </c>
      <c r="V1" s="78" t="s">
        <v>2809</v>
      </c>
    </row>
    <row r="2" spans="1:22" ht="15">
      <c r="A2" s="83" t="s">
        <v>601</v>
      </c>
      <c r="B2" s="78">
        <v>12</v>
      </c>
      <c r="C2" s="83" t="s">
        <v>601</v>
      </c>
      <c r="D2" s="78">
        <v>8</v>
      </c>
      <c r="E2" s="83" t="s">
        <v>602</v>
      </c>
      <c r="F2" s="78">
        <v>7</v>
      </c>
      <c r="G2" s="83" t="s">
        <v>616</v>
      </c>
      <c r="H2" s="78">
        <v>4</v>
      </c>
      <c r="I2" s="78"/>
      <c r="J2" s="78"/>
      <c r="K2" s="83" t="s">
        <v>633</v>
      </c>
      <c r="L2" s="78">
        <v>1</v>
      </c>
      <c r="M2" s="78"/>
      <c r="N2" s="78"/>
      <c r="O2" s="78"/>
      <c r="P2" s="78"/>
      <c r="Q2" s="83" t="s">
        <v>2803</v>
      </c>
      <c r="R2" s="78">
        <v>2</v>
      </c>
      <c r="S2" s="83" t="s">
        <v>613</v>
      </c>
      <c r="T2" s="78">
        <v>1</v>
      </c>
      <c r="U2" s="78"/>
      <c r="V2" s="78"/>
    </row>
    <row r="3" spans="1:22" ht="15">
      <c r="A3" s="83" t="s">
        <v>602</v>
      </c>
      <c r="B3" s="78">
        <v>10</v>
      </c>
      <c r="C3" s="83" t="s">
        <v>602</v>
      </c>
      <c r="D3" s="78">
        <v>3</v>
      </c>
      <c r="E3" s="83" t="s">
        <v>642</v>
      </c>
      <c r="F3" s="78">
        <v>6</v>
      </c>
      <c r="G3" s="83" t="s">
        <v>617</v>
      </c>
      <c r="H3" s="78">
        <v>2</v>
      </c>
      <c r="I3" s="78"/>
      <c r="J3" s="78"/>
      <c r="K3" s="83" t="s">
        <v>609</v>
      </c>
      <c r="L3" s="78">
        <v>1</v>
      </c>
      <c r="M3" s="78"/>
      <c r="N3" s="78"/>
      <c r="O3" s="78"/>
      <c r="P3" s="78"/>
      <c r="Q3" s="83" t="s">
        <v>2804</v>
      </c>
      <c r="R3" s="78">
        <v>2</v>
      </c>
      <c r="S3" s="78"/>
      <c r="T3" s="78"/>
      <c r="U3" s="78"/>
      <c r="V3" s="78"/>
    </row>
    <row r="4" spans="1:22" ht="15">
      <c r="A4" s="83" t="s">
        <v>616</v>
      </c>
      <c r="B4" s="78">
        <v>7</v>
      </c>
      <c r="C4" s="83" t="s">
        <v>607</v>
      </c>
      <c r="D4" s="78">
        <v>3</v>
      </c>
      <c r="E4" s="83" t="s">
        <v>610</v>
      </c>
      <c r="F4" s="78">
        <v>5</v>
      </c>
      <c r="G4" s="83" t="s">
        <v>668</v>
      </c>
      <c r="H4" s="78">
        <v>1</v>
      </c>
      <c r="I4" s="78"/>
      <c r="J4" s="78"/>
      <c r="K4" s="78"/>
      <c r="L4" s="78"/>
      <c r="M4" s="78"/>
      <c r="N4" s="78"/>
      <c r="O4" s="78"/>
      <c r="P4" s="78"/>
      <c r="Q4" s="78"/>
      <c r="R4" s="78"/>
      <c r="S4" s="78"/>
      <c r="T4" s="78"/>
      <c r="U4" s="78"/>
      <c r="V4" s="78"/>
    </row>
    <row r="5" spans="1:22" ht="15">
      <c r="A5" s="83" t="s">
        <v>642</v>
      </c>
      <c r="B5" s="78">
        <v>7</v>
      </c>
      <c r="C5" s="83" t="s">
        <v>665</v>
      </c>
      <c r="D5" s="78">
        <v>2</v>
      </c>
      <c r="E5" s="83" t="s">
        <v>601</v>
      </c>
      <c r="F5" s="78">
        <v>3</v>
      </c>
      <c r="G5" s="83" t="s">
        <v>624</v>
      </c>
      <c r="H5" s="78">
        <v>1</v>
      </c>
      <c r="I5" s="78"/>
      <c r="J5" s="78"/>
      <c r="K5" s="78"/>
      <c r="L5" s="78"/>
      <c r="M5" s="78"/>
      <c r="N5" s="78"/>
      <c r="O5" s="78"/>
      <c r="P5" s="78"/>
      <c r="Q5" s="78"/>
      <c r="R5" s="78"/>
      <c r="S5" s="78"/>
      <c r="T5" s="78"/>
      <c r="U5" s="78"/>
      <c r="V5" s="78"/>
    </row>
    <row r="6" spans="1:22" ht="15">
      <c r="A6" s="83" t="s">
        <v>610</v>
      </c>
      <c r="B6" s="78">
        <v>6</v>
      </c>
      <c r="C6" s="83" t="s">
        <v>605</v>
      </c>
      <c r="D6" s="78">
        <v>2</v>
      </c>
      <c r="E6" s="83" t="s">
        <v>611</v>
      </c>
      <c r="F6" s="78">
        <v>3</v>
      </c>
      <c r="G6" s="83" t="s">
        <v>601</v>
      </c>
      <c r="H6" s="78">
        <v>1</v>
      </c>
      <c r="I6" s="78"/>
      <c r="J6" s="78"/>
      <c r="K6" s="78"/>
      <c r="L6" s="78"/>
      <c r="M6" s="78"/>
      <c r="N6" s="78"/>
      <c r="O6" s="78"/>
      <c r="P6" s="78"/>
      <c r="Q6" s="78"/>
      <c r="R6" s="78"/>
      <c r="S6" s="78"/>
      <c r="T6" s="78"/>
      <c r="U6" s="78"/>
      <c r="V6" s="78"/>
    </row>
    <row r="7" spans="1:22" ht="15">
      <c r="A7" s="83" t="s">
        <v>607</v>
      </c>
      <c r="B7" s="78">
        <v>4</v>
      </c>
      <c r="C7" s="83" t="s">
        <v>606</v>
      </c>
      <c r="D7" s="78">
        <v>2</v>
      </c>
      <c r="E7" s="83" t="s">
        <v>650</v>
      </c>
      <c r="F7" s="78">
        <v>2</v>
      </c>
      <c r="G7" s="83" t="s">
        <v>620</v>
      </c>
      <c r="H7" s="78">
        <v>1</v>
      </c>
      <c r="I7" s="78"/>
      <c r="J7" s="78"/>
      <c r="K7" s="78"/>
      <c r="L7" s="78"/>
      <c r="M7" s="78"/>
      <c r="N7" s="78"/>
      <c r="O7" s="78"/>
      <c r="P7" s="78"/>
      <c r="Q7" s="78"/>
      <c r="R7" s="78"/>
      <c r="S7" s="78"/>
      <c r="T7" s="78"/>
      <c r="U7" s="78"/>
      <c r="V7" s="78"/>
    </row>
    <row r="8" spans="1:22" ht="15">
      <c r="A8" s="83" t="s">
        <v>617</v>
      </c>
      <c r="B8" s="78">
        <v>4</v>
      </c>
      <c r="C8" s="83" t="s">
        <v>656</v>
      </c>
      <c r="D8" s="78">
        <v>2</v>
      </c>
      <c r="E8" s="83" t="s">
        <v>621</v>
      </c>
      <c r="F8" s="78">
        <v>2</v>
      </c>
      <c r="G8" s="83" t="s">
        <v>631</v>
      </c>
      <c r="H8" s="78">
        <v>1</v>
      </c>
      <c r="I8" s="78"/>
      <c r="J8" s="78"/>
      <c r="K8" s="78"/>
      <c r="L8" s="78"/>
      <c r="M8" s="78"/>
      <c r="N8" s="78"/>
      <c r="O8" s="78"/>
      <c r="P8" s="78"/>
      <c r="Q8" s="78"/>
      <c r="R8" s="78"/>
      <c r="S8" s="78"/>
      <c r="T8" s="78"/>
      <c r="U8" s="78"/>
      <c r="V8" s="78"/>
    </row>
    <row r="9" spans="1:22" ht="15">
      <c r="A9" s="83" t="s">
        <v>615</v>
      </c>
      <c r="B9" s="78">
        <v>4</v>
      </c>
      <c r="C9" s="83" t="s">
        <v>630</v>
      </c>
      <c r="D9" s="78">
        <v>2</v>
      </c>
      <c r="E9" s="83" t="s">
        <v>617</v>
      </c>
      <c r="F9" s="78">
        <v>2</v>
      </c>
      <c r="G9" s="83" t="s">
        <v>615</v>
      </c>
      <c r="H9" s="78">
        <v>1</v>
      </c>
      <c r="I9" s="78"/>
      <c r="J9" s="78"/>
      <c r="K9" s="78"/>
      <c r="L9" s="78"/>
      <c r="M9" s="78"/>
      <c r="N9" s="78"/>
      <c r="O9" s="78"/>
      <c r="P9" s="78"/>
      <c r="Q9" s="78"/>
      <c r="R9" s="78"/>
      <c r="S9" s="78"/>
      <c r="T9" s="78"/>
      <c r="U9" s="78"/>
      <c r="V9" s="78"/>
    </row>
    <row r="10" spans="1:22" ht="15">
      <c r="A10" s="83" t="s">
        <v>611</v>
      </c>
      <c r="B10" s="78">
        <v>4</v>
      </c>
      <c r="C10" s="83" t="s">
        <v>639</v>
      </c>
      <c r="D10" s="78">
        <v>2</v>
      </c>
      <c r="E10" s="83" t="s">
        <v>652</v>
      </c>
      <c r="F10" s="78">
        <v>1</v>
      </c>
      <c r="G10" s="83" t="s">
        <v>618</v>
      </c>
      <c r="H10" s="78">
        <v>1</v>
      </c>
      <c r="I10" s="78"/>
      <c r="J10" s="78"/>
      <c r="K10" s="78"/>
      <c r="L10" s="78"/>
      <c r="M10" s="78"/>
      <c r="N10" s="78"/>
      <c r="O10" s="78"/>
      <c r="P10" s="78"/>
      <c r="Q10" s="78"/>
      <c r="R10" s="78"/>
      <c r="S10" s="78"/>
      <c r="T10" s="78"/>
      <c r="U10" s="78"/>
      <c r="V10" s="78"/>
    </row>
    <row r="11" spans="1:22" ht="15">
      <c r="A11" s="83" t="s">
        <v>621</v>
      </c>
      <c r="B11" s="78">
        <v>3</v>
      </c>
      <c r="C11" s="83" t="s">
        <v>637</v>
      </c>
      <c r="D11" s="78">
        <v>2</v>
      </c>
      <c r="E11" s="83" t="s">
        <v>657</v>
      </c>
      <c r="F11" s="78">
        <v>1</v>
      </c>
      <c r="G11" s="83" t="s">
        <v>619</v>
      </c>
      <c r="H11" s="78">
        <v>1</v>
      </c>
      <c r="I11" s="78"/>
      <c r="J11" s="78"/>
      <c r="K11" s="78"/>
      <c r="L11" s="78"/>
      <c r="M11" s="78"/>
      <c r="N11" s="78"/>
      <c r="O11" s="78"/>
      <c r="P11" s="78"/>
      <c r="Q11" s="78"/>
      <c r="R11" s="78"/>
      <c r="S11" s="78"/>
      <c r="T11" s="78"/>
      <c r="U11" s="78"/>
      <c r="V11" s="78"/>
    </row>
    <row r="14" spans="1:22" ht="15" customHeight="1">
      <c r="A14" s="13" t="s">
        <v>2816</v>
      </c>
      <c r="B14" s="13" t="s">
        <v>2787</v>
      </c>
      <c r="C14" s="13" t="s">
        <v>2817</v>
      </c>
      <c r="D14" s="13" t="s">
        <v>2790</v>
      </c>
      <c r="E14" s="13" t="s">
        <v>2818</v>
      </c>
      <c r="F14" s="13" t="s">
        <v>2792</v>
      </c>
      <c r="G14" s="13" t="s">
        <v>2819</v>
      </c>
      <c r="H14" s="13" t="s">
        <v>2794</v>
      </c>
      <c r="I14" s="78" t="s">
        <v>2820</v>
      </c>
      <c r="J14" s="78" t="s">
        <v>2796</v>
      </c>
      <c r="K14" s="13" t="s">
        <v>2821</v>
      </c>
      <c r="L14" s="13" t="s">
        <v>2798</v>
      </c>
      <c r="M14" s="78" t="s">
        <v>2822</v>
      </c>
      <c r="N14" s="78" t="s">
        <v>2800</v>
      </c>
      <c r="O14" s="78" t="s">
        <v>2823</v>
      </c>
      <c r="P14" s="78" t="s">
        <v>2802</v>
      </c>
      <c r="Q14" s="13" t="s">
        <v>2824</v>
      </c>
      <c r="R14" s="13" t="s">
        <v>2806</v>
      </c>
      <c r="S14" s="13" t="s">
        <v>2827</v>
      </c>
      <c r="T14" s="13" t="s">
        <v>2808</v>
      </c>
      <c r="U14" s="78" t="s">
        <v>2828</v>
      </c>
      <c r="V14" s="78" t="s">
        <v>2809</v>
      </c>
    </row>
    <row r="15" spans="1:22" ht="15">
      <c r="A15" s="78" t="s">
        <v>671</v>
      </c>
      <c r="B15" s="78">
        <v>60</v>
      </c>
      <c r="C15" s="78" t="s">
        <v>671</v>
      </c>
      <c r="D15" s="78">
        <v>29</v>
      </c>
      <c r="E15" s="78" t="s">
        <v>671</v>
      </c>
      <c r="F15" s="78">
        <v>23</v>
      </c>
      <c r="G15" s="78" t="s">
        <v>671</v>
      </c>
      <c r="H15" s="78">
        <v>5</v>
      </c>
      <c r="I15" s="78"/>
      <c r="J15" s="78"/>
      <c r="K15" s="78" t="s">
        <v>690</v>
      </c>
      <c r="L15" s="78">
        <v>1</v>
      </c>
      <c r="M15" s="78"/>
      <c r="N15" s="78"/>
      <c r="O15" s="78"/>
      <c r="P15" s="78"/>
      <c r="Q15" s="78" t="s">
        <v>2825</v>
      </c>
      <c r="R15" s="78">
        <v>2</v>
      </c>
      <c r="S15" s="78" t="s">
        <v>678</v>
      </c>
      <c r="T15" s="78">
        <v>1</v>
      </c>
      <c r="U15" s="78"/>
      <c r="V15" s="78"/>
    </row>
    <row r="16" spans="1:22" ht="15">
      <c r="A16" s="78" t="s">
        <v>677</v>
      </c>
      <c r="B16" s="78">
        <v>15</v>
      </c>
      <c r="C16" s="78" t="s">
        <v>698</v>
      </c>
      <c r="D16" s="78">
        <v>4</v>
      </c>
      <c r="E16" s="78" t="s">
        <v>677</v>
      </c>
      <c r="F16" s="78">
        <v>13</v>
      </c>
      <c r="G16" s="78" t="s">
        <v>672</v>
      </c>
      <c r="H16" s="78">
        <v>2</v>
      </c>
      <c r="I16" s="78"/>
      <c r="J16" s="78"/>
      <c r="K16" s="78" t="s">
        <v>676</v>
      </c>
      <c r="L16" s="78">
        <v>1</v>
      </c>
      <c r="M16" s="78"/>
      <c r="N16" s="78"/>
      <c r="O16" s="78"/>
      <c r="P16" s="78"/>
      <c r="Q16" s="78" t="s">
        <v>2826</v>
      </c>
      <c r="R16" s="78">
        <v>2</v>
      </c>
      <c r="S16" s="78"/>
      <c r="T16" s="78"/>
      <c r="U16" s="78"/>
      <c r="V16" s="78"/>
    </row>
    <row r="17" spans="1:22" ht="15">
      <c r="A17" s="78" t="s">
        <v>672</v>
      </c>
      <c r="B17" s="78">
        <v>14</v>
      </c>
      <c r="C17" s="78" t="s">
        <v>672</v>
      </c>
      <c r="D17" s="78">
        <v>3</v>
      </c>
      <c r="E17" s="78" t="s">
        <v>672</v>
      </c>
      <c r="F17" s="78">
        <v>9</v>
      </c>
      <c r="G17" s="78" t="s">
        <v>683</v>
      </c>
      <c r="H17" s="78">
        <v>2</v>
      </c>
      <c r="I17" s="78"/>
      <c r="J17" s="78"/>
      <c r="K17" s="78"/>
      <c r="L17" s="78"/>
      <c r="M17" s="78"/>
      <c r="N17" s="78"/>
      <c r="O17" s="78"/>
      <c r="P17" s="78"/>
      <c r="Q17" s="78"/>
      <c r="R17" s="78"/>
      <c r="S17" s="78"/>
      <c r="T17" s="78"/>
      <c r="U17" s="78"/>
      <c r="V17" s="78"/>
    </row>
    <row r="18" spans="1:22" ht="15">
      <c r="A18" s="78" t="s">
        <v>698</v>
      </c>
      <c r="B18" s="78">
        <v>4</v>
      </c>
      <c r="C18" s="78" t="s">
        <v>691</v>
      </c>
      <c r="D18" s="78">
        <v>3</v>
      </c>
      <c r="E18" s="78" t="s">
        <v>696</v>
      </c>
      <c r="F18" s="78">
        <v>2</v>
      </c>
      <c r="G18" s="78" t="s">
        <v>701</v>
      </c>
      <c r="H18" s="78">
        <v>1</v>
      </c>
      <c r="I18" s="78"/>
      <c r="J18" s="78"/>
      <c r="K18" s="78"/>
      <c r="L18" s="78"/>
      <c r="M18" s="78"/>
      <c r="N18" s="78"/>
      <c r="O18" s="78"/>
      <c r="P18" s="78"/>
      <c r="Q18" s="78"/>
      <c r="R18" s="78"/>
      <c r="S18" s="78"/>
      <c r="T18" s="78"/>
      <c r="U18" s="78"/>
      <c r="V18" s="78"/>
    </row>
    <row r="19" spans="1:22" ht="15">
      <c r="A19" s="78" t="s">
        <v>675</v>
      </c>
      <c r="B19" s="78">
        <v>4</v>
      </c>
      <c r="C19" s="78" t="s">
        <v>692</v>
      </c>
      <c r="D19" s="78">
        <v>3</v>
      </c>
      <c r="E19" s="78" t="s">
        <v>699</v>
      </c>
      <c r="F19" s="78">
        <v>1</v>
      </c>
      <c r="G19" s="78" t="s">
        <v>685</v>
      </c>
      <c r="H19" s="78">
        <v>1</v>
      </c>
      <c r="I19" s="78"/>
      <c r="J19" s="78"/>
      <c r="K19" s="78"/>
      <c r="L19" s="78"/>
      <c r="M19" s="78"/>
      <c r="N19" s="78"/>
      <c r="O19" s="78"/>
      <c r="P19" s="78"/>
      <c r="Q19" s="78"/>
      <c r="R19" s="78"/>
      <c r="S19" s="78"/>
      <c r="T19" s="78"/>
      <c r="U19" s="78"/>
      <c r="V19" s="78"/>
    </row>
    <row r="20" spans="1:22" ht="15">
      <c r="A20" s="78" t="s">
        <v>691</v>
      </c>
      <c r="B20" s="78">
        <v>4</v>
      </c>
      <c r="C20" s="78" t="s">
        <v>675</v>
      </c>
      <c r="D20" s="78">
        <v>3</v>
      </c>
      <c r="E20" s="78" t="s">
        <v>691</v>
      </c>
      <c r="F20" s="78">
        <v>1</v>
      </c>
      <c r="G20" s="78" t="s">
        <v>680</v>
      </c>
      <c r="H20" s="78">
        <v>1</v>
      </c>
      <c r="I20" s="78"/>
      <c r="J20" s="78"/>
      <c r="K20" s="78"/>
      <c r="L20" s="78"/>
      <c r="M20" s="78"/>
      <c r="N20" s="78"/>
      <c r="O20" s="78"/>
      <c r="P20" s="78"/>
      <c r="Q20" s="78"/>
      <c r="R20" s="78"/>
      <c r="S20" s="78"/>
      <c r="T20" s="78"/>
      <c r="U20" s="78"/>
      <c r="V20" s="78"/>
    </row>
    <row r="21" spans="1:22" ht="15">
      <c r="A21" s="78" t="s">
        <v>683</v>
      </c>
      <c r="B21" s="78">
        <v>4</v>
      </c>
      <c r="C21" s="78" t="s">
        <v>677</v>
      </c>
      <c r="D21" s="78">
        <v>2</v>
      </c>
      <c r="E21" s="78" t="s">
        <v>674</v>
      </c>
      <c r="F21" s="78">
        <v>1</v>
      </c>
      <c r="G21" s="78" t="s">
        <v>681</v>
      </c>
      <c r="H21" s="78">
        <v>1</v>
      </c>
      <c r="I21" s="78"/>
      <c r="J21" s="78"/>
      <c r="K21" s="78"/>
      <c r="L21" s="78"/>
      <c r="M21" s="78"/>
      <c r="N21" s="78"/>
      <c r="O21" s="78"/>
      <c r="P21" s="78"/>
      <c r="Q21" s="78"/>
      <c r="R21" s="78"/>
      <c r="S21" s="78"/>
      <c r="T21" s="78"/>
      <c r="U21" s="78"/>
      <c r="V21" s="78"/>
    </row>
    <row r="22" spans="1:22" ht="15">
      <c r="A22" s="78" t="s">
        <v>680</v>
      </c>
      <c r="B22" s="78">
        <v>4</v>
      </c>
      <c r="C22" s="78" t="s">
        <v>689</v>
      </c>
      <c r="D22" s="78">
        <v>2</v>
      </c>
      <c r="E22" s="78" t="s">
        <v>675</v>
      </c>
      <c r="F22" s="78">
        <v>1</v>
      </c>
      <c r="G22" s="78" t="s">
        <v>682</v>
      </c>
      <c r="H22" s="78">
        <v>1</v>
      </c>
      <c r="I22" s="78"/>
      <c r="J22" s="78"/>
      <c r="K22" s="78"/>
      <c r="L22" s="78"/>
      <c r="M22" s="78"/>
      <c r="N22" s="78"/>
      <c r="O22" s="78"/>
      <c r="P22" s="78"/>
      <c r="Q22" s="78"/>
      <c r="R22" s="78"/>
      <c r="S22" s="78"/>
      <c r="T22" s="78"/>
      <c r="U22" s="78"/>
      <c r="V22" s="78"/>
    </row>
    <row r="23" spans="1:22" ht="15">
      <c r="A23" s="78" t="s">
        <v>676</v>
      </c>
      <c r="B23" s="78">
        <v>3</v>
      </c>
      <c r="C23" s="78" t="s">
        <v>693</v>
      </c>
      <c r="D23" s="78">
        <v>2</v>
      </c>
      <c r="E23" s="78" t="s">
        <v>695</v>
      </c>
      <c r="F23" s="78">
        <v>1</v>
      </c>
      <c r="G23" s="78"/>
      <c r="H23" s="78"/>
      <c r="I23" s="78"/>
      <c r="J23" s="78"/>
      <c r="K23" s="78"/>
      <c r="L23" s="78"/>
      <c r="M23" s="78"/>
      <c r="N23" s="78"/>
      <c r="O23" s="78"/>
      <c r="P23" s="78"/>
      <c r="Q23" s="78"/>
      <c r="R23" s="78"/>
      <c r="S23" s="78"/>
      <c r="T23" s="78"/>
      <c r="U23" s="78"/>
      <c r="V23" s="78"/>
    </row>
    <row r="24" spans="1:22" ht="15">
      <c r="A24" s="78" t="s">
        <v>692</v>
      </c>
      <c r="B24" s="78">
        <v>3</v>
      </c>
      <c r="C24" s="78" t="s">
        <v>699</v>
      </c>
      <c r="D24" s="78">
        <v>1</v>
      </c>
      <c r="E24" s="78" t="s">
        <v>697</v>
      </c>
      <c r="F24" s="78">
        <v>1</v>
      </c>
      <c r="G24" s="78"/>
      <c r="H24" s="78"/>
      <c r="I24" s="78"/>
      <c r="J24" s="78"/>
      <c r="K24" s="78"/>
      <c r="L24" s="78"/>
      <c r="M24" s="78"/>
      <c r="N24" s="78"/>
      <c r="O24" s="78"/>
      <c r="P24" s="78"/>
      <c r="Q24" s="78"/>
      <c r="R24" s="78"/>
      <c r="S24" s="78"/>
      <c r="T24" s="78"/>
      <c r="U24" s="78"/>
      <c r="V24" s="78"/>
    </row>
    <row r="27" spans="1:22" ht="15" customHeight="1">
      <c r="A27" s="13" t="s">
        <v>2835</v>
      </c>
      <c r="B27" s="13" t="s">
        <v>2787</v>
      </c>
      <c r="C27" s="13" t="s">
        <v>2841</v>
      </c>
      <c r="D27" s="13" t="s">
        <v>2790</v>
      </c>
      <c r="E27" s="13" t="s">
        <v>2843</v>
      </c>
      <c r="F27" s="13" t="s">
        <v>2792</v>
      </c>
      <c r="G27" s="13" t="s">
        <v>2844</v>
      </c>
      <c r="H27" s="13" t="s">
        <v>2794</v>
      </c>
      <c r="I27" s="78" t="s">
        <v>2848</v>
      </c>
      <c r="J27" s="78" t="s">
        <v>2796</v>
      </c>
      <c r="K27" s="13" t="s">
        <v>2849</v>
      </c>
      <c r="L27" s="13" t="s">
        <v>2798</v>
      </c>
      <c r="M27" s="78" t="s">
        <v>2852</v>
      </c>
      <c r="N27" s="78" t="s">
        <v>2800</v>
      </c>
      <c r="O27" s="78" t="s">
        <v>2853</v>
      </c>
      <c r="P27" s="78" t="s">
        <v>2802</v>
      </c>
      <c r="Q27" s="13" t="s">
        <v>2854</v>
      </c>
      <c r="R27" s="13" t="s">
        <v>2806</v>
      </c>
      <c r="S27" s="13" t="s">
        <v>2863</v>
      </c>
      <c r="T27" s="13" t="s">
        <v>2808</v>
      </c>
      <c r="U27" s="78" t="s">
        <v>2864</v>
      </c>
      <c r="V27" s="78" t="s">
        <v>2809</v>
      </c>
    </row>
    <row r="28" spans="1:22" ht="15">
      <c r="A28" s="78" t="s">
        <v>707</v>
      </c>
      <c r="B28" s="78">
        <v>6</v>
      </c>
      <c r="C28" s="78" t="s">
        <v>707</v>
      </c>
      <c r="D28" s="78">
        <v>4</v>
      </c>
      <c r="E28" s="78" t="s">
        <v>2836</v>
      </c>
      <c r="F28" s="78">
        <v>5</v>
      </c>
      <c r="G28" s="78" t="s">
        <v>281</v>
      </c>
      <c r="H28" s="78">
        <v>1</v>
      </c>
      <c r="I28" s="78"/>
      <c r="J28" s="78"/>
      <c r="K28" s="78" t="s">
        <v>2850</v>
      </c>
      <c r="L28" s="78">
        <v>1</v>
      </c>
      <c r="M28" s="78"/>
      <c r="N28" s="78"/>
      <c r="O28" s="78"/>
      <c r="P28" s="78"/>
      <c r="Q28" s="78" t="s">
        <v>2855</v>
      </c>
      <c r="R28" s="78">
        <v>2</v>
      </c>
      <c r="S28" s="78" t="s">
        <v>2840</v>
      </c>
      <c r="T28" s="78">
        <v>3</v>
      </c>
      <c r="U28" s="78"/>
      <c r="V28" s="78"/>
    </row>
    <row r="29" spans="1:22" ht="15">
      <c r="A29" s="78" t="s">
        <v>715</v>
      </c>
      <c r="B29" s="78">
        <v>5</v>
      </c>
      <c r="C29" s="78" t="s">
        <v>715</v>
      </c>
      <c r="D29" s="78">
        <v>3</v>
      </c>
      <c r="E29" s="78" t="s">
        <v>292</v>
      </c>
      <c r="F29" s="78">
        <v>5</v>
      </c>
      <c r="G29" s="78" t="s">
        <v>2845</v>
      </c>
      <c r="H29" s="78">
        <v>1</v>
      </c>
      <c r="I29" s="78"/>
      <c r="J29" s="78"/>
      <c r="K29" s="78" t="s">
        <v>2851</v>
      </c>
      <c r="L29" s="78">
        <v>1</v>
      </c>
      <c r="M29" s="78"/>
      <c r="N29" s="78"/>
      <c r="O29" s="78"/>
      <c r="P29" s="78"/>
      <c r="Q29" s="78" t="s">
        <v>2856</v>
      </c>
      <c r="R29" s="78">
        <v>2</v>
      </c>
      <c r="S29" s="78" t="s">
        <v>2837</v>
      </c>
      <c r="T29" s="78">
        <v>3</v>
      </c>
      <c r="U29" s="78"/>
      <c r="V29" s="78"/>
    </row>
    <row r="30" spans="1:22" ht="15">
      <c r="A30" s="78" t="s">
        <v>2836</v>
      </c>
      <c r="B30" s="78">
        <v>5</v>
      </c>
      <c r="C30" s="78" t="s">
        <v>719</v>
      </c>
      <c r="D30" s="78">
        <v>2</v>
      </c>
      <c r="E30" s="78" t="s">
        <v>720</v>
      </c>
      <c r="F30" s="78">
        <v>3</v>
      </c>
      <c r="G30" s="78" t="s">
        <v>2846</v>
      </c>
      <c r="H30" s="78">
        <v>1</v>
      </c>
      <c r="I30" s="78"/>
      <c r="J30" s="78"/>
      <c r="K30" s="78"/>
      <c r="L30" s="78"/>
      <c r="M30" s="78"/>
      <c r="N30" s="78"/>
      <c r="O30" s="78"/>
      <c r="P30" s="78"/>
      <c r="Q30" s="78" t="s">
        <v>2857</v>
      </c>
      <c r="R30" s="78">
        <v>2</v>
      </c>
      <c r="S30" s="78"/>
      <c r="T30" s="78"/>
      <c r="U30" s="78"/>
      <c r="V30" s="78"/>
    </row>
    <row r="31" spans="1:22" ht="15">
      <c r="A31" s="78" t="s">
        <v>292</v>
      </c>
      <c r="B31" s="78">
        <v>5</v>
      </c>
      <c r="C31" s="78" t="s">
        <v>711</v>
      </c>
      <c r="D31" s="78">
        <v>2</v>
      </c>
      <c r="E31" s="78" t="s">
        <v>707</v>
      </c>
      <c r="F31" s="78">
        <v>2</v>
      </c>
      <c r="G31" s="78" t="s">
        <v>2847</v>
      </c>
      <c r="H31" s="78">
        <v>1</v>
      </c>
      <c r="I31" s="78"/>
      <c r="J31" s="78"/>
      <c r="K31" s="78"/>
      <c r="L31" s="78"/>
      <c r="M31" s="78"/>
      <c r="N31" s="78"/>
      <c r="O31" s="78"/>
      <c r="P31" s="78"/>
      <c r="Q31" s="78" t="s">
        <v>2858</v>
      </c>
      <c r="R31" s="78">
        <v>1</v>
      </c>
      <c r="S31" s="78"/>
      <c r="T31" s="78"/>
      <c r="U31" s="78"/>
      <c r="V31" s="78"/>
    </row>
    <row r="32" spans="1:22" ht="15">
      <c r="A32" s="78" t="s">
        <v>719</v>
      </c>
      <c r="B32" s="78">
        <v>4</v>
      </c>
      <c r="C32" s="78" t="s">
        <v>722</v>
      </c>
      <c r="D32" s="78">
        <v>1</v>
      </c>
      <c r="E32" s="78" t="s">
        <v>719</v>
      </c>
      <c r="F32" s="78">
        <v>2</v>
      </c>
      <c r="G32" s="78"/>
      <c r="H32" s="78"/>
      <c r="I32" s="78"/>
      <c r="J32" s="78"/>
      <c r="K32" s="78"/>
      <c r="L32" s="78"/>
      <c r="M32" s="78"/>
      <c r="N32" s="78"/>
      <c r="O32" s="78"/>
      <c r="P32" s="78"/>
      <c r="Q32" s="78" t="s">
        <v>2859</v>
      </c>
      <c r="R32" s="78">
        <v>1</v>
      </c>
      <c r="S32" s="78"/>
      <c r="T32" s="78"/>
      <c r="U32" s="78"/>
      <c r="V32" s="78"/>
    </row>
    <row r="33" spans="1:22" ht="15">
      <c r="A33" s="78" t="s">
        <v>2837</v>
      </c>
      <c r="B33" s="78">
        <v>4</v>
      </c>
      <c r="C33" s="78" t="s">
        <v>720</v>
      </c>
      <c r="D33" s="78">
        <v>1</v>
      </c>
      <c r="E33" s="78" t="s">
        <v>2838</v>
      </c>
      <c r="F33" s="78">
        <v>2</v>
      </c>
      <c r="G33" s="78"/>
      <c r="H33" s="78"/>
      <c r="I33" s="78"/>
      <c r="J33" s="78"/>
      <c r="K33" s="78"/>
      <c r="L33" s="78"/>
      <c r="M33" s="78"/>
      <c r="N33" s="78"/>
      <c r="O33" s="78"/>
      <c r="P33" s="78"/>
      <c r="Q33" s="78" t="s">
        <v>2860</v>
      </c>
      <c r="R33" s="78">
        <v>1</v>
      </c>
      <c r="S33" s="78"/>
      <c r="T33" s="78"/>
      <c r="U33" s="78"/>
      <c r="V33" s="78"/>
    </row>
    <row r="34" spans="1:22" ht="15">
      <c r="A34" s="78" t="s">
        <v>720</v>
      </c>
      <c r="B34" s="78">
        <v>4</v>
      </c>
      <c r="C34" s="78" t="s">
        <v>2842</v>
      </c>
      <c r="D34" s="78">
        <v>1</v>
      </c>
      <c r="E34" s="78" t="s">
        <v>715</v>
      </c>
      <c r="F34" s="78">
        <v>2</v>
      </c>
      <c r="G34" s="78"/>
      <c r="H34" s="78"/>
      <c r="I34" s="78"/>
      <c r="J34" s="78"/>
      <c r="K34" s="78"/>
      <c r="L34" s="78"/>
      <c r="M34" s="78"/>
      <c r="N34" s="78"/>
      <c r="O34" s="78"/>
      <c r="P34" s="78"/>
      <c r="Q34" s="78" t="s">
        <v>2861</v>
      </c>
      <c r="R34" s="78">
        <v>1</v>
      </c>
      <c r="S34" s="78"/>
      <c r="T34" s="78"/>
      <c r="U34" s="78"/>
      <c r="V34" s="78"/>
    </row>
    <row r="35" spans="1:22" ht="15">
      <c r="A35" s="78" t="s">
        <v>2838</v>
      </c>
      <c r="B35" s="78">
        <v>3</v>
      </c>
      <c r="C35" s="78" t="s">
        <v>2838</v>
      </c>
      <c r="D35" s="78">
        <v>1</v>
      </c>
      <c r="E35" s="78" t="s">
        <v>2839</v>
      </c>
      <c r="F35" s="78">
        <v>2</v>
      </c>
      <c r="G35" s="78"/>
      <c r="H35" s="78"/>
      <c r="I35" s="78"/>
      <c r="J35" s="78"/>
      <c r="K35" s="78"/>
      <c r="L35" s="78"/>
      <c r="M35" s="78"/>
      <c r="N35" s="78"/>
      <c r="O35" s="78"/>
      <c r="P35" s="78"/>
      <c r="Q35" s="78" t="s">
        <v>2862</v>
      </c>
      <c r="R35" s="78">
        <v>1</v>
      </c>
      <c r="S35" s="78"/>
      <c r="T35" s="78"/>
      <c r="U35" s="78"/>
      <c r="V35" s="78"/>
    </row>
    <row r="36" spans="1:22" ht="15">
      <c r="A36" s="78" t="s">
        <v>2839</v>
      </c>
      <c r="B36" s="78">
        <v>3</v>
      </c>
      <c r="C36" s="78" t="s">
        <v>2839</v>
      </c>
      <c r="D36" s="78">
        <v>1</v>
      </c>
      <c r="E36" s="78" t="s">
        <v>721</v>
      </c>
      <c r="F36" s="78">
        <v>1</v>
      </c>
      <c r="G36" s="78"/>
      <c r="H36" s="78"/>
      <c r="I36" s="78"/>
      <c r="J36" s="78"/>
      <c r="K36" s="78"/>
      <c r="L36" s="78"/>
      <c r="M36" s="78"/>
      <c r="N36" s="78"/>
      <c r="O36" s="78"/>
      <c r="P36" s="78"/>
      <c r="Q36" s="78"/>
      <c r="R36" s="78"/>
      <c r="S36" s="78"/>
      <c r="T36" s="78"/>
      <c r="U36" s="78"/>
      <c r="V36" s="78"/>
    </row>
    <row r="37" spans="1:22" ht="15">
      <c r="A37" s="78" t="s">
        <v>2840</v>
      </c>
      <c r="B37" s="78">
        <v>3</v>
      </c>
      <c r="C37" s="78" t="s">
        <v>716</v>
      </c>
      <c r="D37" s="78">
        <v>1</v>
      </c>
      <c r="E37" s="78" t="s">
        <v>722</v>
      </c>
      <c r="F37" s="78">
        <v>1</v>
      </c>
      <c r="G37" s="78"/>
      <c r="H37" s="78"/>
      <c r="I37" s="78"/>
      <c r="J37" s="78"/>
      <c r="K37" s="78"/>
      <c r="L37" s="78"/>
      <c r="M37" s="78"/>
      <c r="N37" s="78"/>
      <c r="O37" s="78"/>
      <c r="P37" s="78"/>
      <c r="Q37" s="78"/>
      <c r="R37" s="78"/>
      <c r="S37" s="78"/>
      <c r="T37" s="78"/>
      <c r="U37" s="78"/>
      <c r="V37" s="78"/>
    </row>
    <row r="40" spans="1:22" ht="15" customHeight="1">
      <c r="A40" s="13" t="s">
        <v>2869</v>
      </c>
      <c r="B40" s="13" t="s">
        <v>2787</v>
      </c>
      <c r="C40" s="13" t="s">
        <v>2877</v>
      </c>
      <c r="D40" s="13" t="s">
        <v>2790</v>
      </c>
      <c r="E40" s="13" t="s">
        <v>2884</v>
      </c>
      <c r="F40" s="13" t="s">
        <v>2792</v>
      </c>
      <c r="G40" s="13" t="s">
        <v>2888</v>
      </c>
      <c r="H40" s="13" t="s">
        <v>2794</v>
      </c>
      <c r="I40" s="78" t="s">
        <v>2894</v>
      </c>
      <c r="J40" s="78" t="s">
        <v>2796</v>
      </c>
      <c r="K40" s="13" t="s">
        <v>2895</v>
      </c>
      <c r="L40" s="13" t="s">
        <v>2798</v>
      </c>
      <c r="M40" s="78" t="s">
        <v>2896</v>
      </c>
      <c r="N40" s="78" t="s">
        <v>2800</v>
      </c>
      <c r="O40" s="13" t="s">
        <v>2897</v>
      </c>
      <c r="P40" s="13" t="s">
        <v>2802</v>
      </c>
      <c r="Q40" s="13" t="s">
        <v>2902</v>
      </c>
      <c r="R40" s="13" t="s">
        <v>2806</v>
      </c>
      <c r="S40" s="13" t="s">
        <v>2906</v>
      </c>
      <c r="T40" s="13" t="s">
        <v>2808</v>
      </c>
      <c r="U40" s="78" t="s">
        <v>2917</v>
      </c>
      <c r="V40" s="78" t="s">
        <v>2809</v>
      </c>
    </row>
    <row r="41" spans="1:22" ht="15">
      <c r="A41" s="84" t="s">
        <v>2870</v>
      </c>
      <c r="B41" s="84">
        <v>136</v>
      </c>
      <c r="C41" s="84" t="s">
        <v>292</v>
      </c>
      <c r="D41" s="84">
        <v>77</v>
      </c>
      <c r="E41" s="84" t="s">
        <v>292</v>
      </c>
      <c r="F41" s="84">
        <v>48</v>
      </c>
      <c r="G41" s="84" t="s">
        <v>380</v>
      </c>
      <c r="H41" s="84">
        <v>19</v>
      </c>
      <c r="I41" s="84"/>
      <c r="J41" s="84"/>
      <c r="K41" s="84" t="s">
        <v>244</v>
      </c>
      <c r="L41" s="84">
        <v>5</v>
      </c>
      <c r="M41" s="84"/>
      <c r="N41" s="84"/>
      <c r="O41" s="84" t="s">
        <v>318</v>
      </c>
      <c r="P41" s="84">
        <v>5</v>
      </c>
      <c r="Q41" s="84" t="s">
        <v>292</v>
      </c>
      <c r="R41" s="84">
        <v>4</v>
      </c>
      <c r="S41" s="84" t="s">
        <v>2907</v>
      </c>
      <c r="T41" s="84">
        <v>6</v>
      </c>
      <c r="U41" s="84"/>
      <c r="V41" s="84"/>
    </row>
    <row r="42" spans="1:22" ht="15">
      <c r="A42" s="84" t="s">
        <v>2871</v>
      </c>
      <c r="B42" s="84">
        <v>23</v>
      </c>
      <c r="C42" s="84" t="s">
        <v>2875</v>
      </c>
      <c r="D42" s="84">
        <v>27</v>
      </c>
      <c r="E42" s="84" t="s">
        <v>309</v>
      </c>
      <c r="F42" s="84">
        <v>21</v>
      </c>
      <c r="G42" s="84" t="s">
        <v>2875</v>
      </c>
      <c r="H42" s="84">
        <v>19</v>
      </c>
      <c r="I42" s="84"/>
      <c r="J42" s="84"/>
      <c r="K42" s="84" t="s">
        <v>353</v>
      </c>
      <c r="L42" s="84">
        <v>5</v>
      </c>
      <c r="M42" s="84"/>
      <c r="N42" s="84"/>
      <c r="O42" s="84" t="s">
        <v>292</v>
      </c>
      <c r="P42" s="84">
        <v>5</v>
      </c>
      <c r="Q42" s="84" t="s">
        <v>337</v>
      </c>
      <c r="R42" s="84">
        <v>4</v>
      </c>
      <c r="S42" s="84" t="s">
        <v>2908</v>
      </c>
      <c r="T42" s="84">
        <v>3</v>
      </c>
      <c r="U42" s="84"/>
      <c r="V42" s="84"/>
    </row>
    <row r="43" spans="1:22" ht="15">
      <c r="A43" s="84" t="s">
        <v>2872</v>
      </c>
      <c r="B43" s="84">
        <v>0</v>
      </c>
      <c r="C43" s="84" t="s">
        <v>303</v>
      </c>
      <c r="D43" s="84">
        <v>19</v>
      </c>
      <c r="E43" s="84" t="s">
        <v>2875</v>
      </c>
      <c r="F43" s="84">
        <v>16</v>
      </c>
      <c r="G43" s="84" t="s">
        <v>292</v>
      </c>
      <c r="H43" s="84">
        <v>18</v>
      </c>
      <c r="I43" s="84"/>
      <c r="J43" s="84"/>
      <c r="K43" s="84" t="s">
        <v>307</v>
      </c>
      <c r="L43" s="84">
        <v>5</v>
      </c>
      <c r="M43" s="84"/>
      <c r="N43" s="84"/>
      <c r="O43" s="84" t="s">
        <v>317</v>
      </c>
      <c r="P43" s="84">
        <v>4</v>
      </c>
      <c r="Q43" s="84" t="s">
        <v>2858</v>
      </c>
      <c r="R43" s="84">
        <v>4</v>
      </c>
      <c r="S43" s="84" t="s">
        <v>2909</v>
      </c>
      <c r="T43" s="84">
        <v>3</v>
      </c>
      <c r="U43" s="84"/>
      <c r="V43" s="84"/>
    </row>
    <row r="44" spans="1:22" ht="15">
      <c r="A44" s="84" t="s">
        <v>2873</v>
      </c>
      <c r="B44" s="84">
        <v>3734</v>
      </c>
      <c r="C44" s="84" t="s">
        <v>2878</v>
      </c>
      <c r="D44" s="84">
        <v>11</v>
      </c>
      <c r="E44" s="84" t="s">
        <v>303</v>
      </c>
      <c r="F44" s="84">
        <v>12</v>
      </c>
      <c r="G44" s="84" t="s">
        <v>2889</v>
      </c>
      <c r="H44" s="84">
        <v>15</v>
      </c>
      <c r="I44" s="84"/>
      <c r="J44" s="84"/>
      <c r="K44" s="84" t="s">
        <v>352</v>
      </c>
      <c r="L44" s="84">
        <v>5</v>
      </c>
      <c r="M44" s="84"/>
      <c r="N44" s="84"/>
      <c r="O44" s="84" t="s">
        <v>319</v>
      </c>
      <c r="P44" s="84">
        <v>3</v>
      </c>
      <c r="Q44" s="84" t="s">
        <v>2903</v>
      </c>
      <c r="R44" s="84">
        <v>4</v>
      </c>
      <c r="S44" s="84" t="s">
        <v>2910</v>
      </c>
      <c r="T44" s="84">
        <v>3</v>
      </c>
      <c r="U44" s="84"/>
      <c r="V44" s="84"/>
    </row>
    <row r="45" spans="1:22" ht="15">
      <c r="A45" s="84" t="s">
        <v>2874</v>
      </c>
      <c r="B45" s="84">
        <v>3893</v>
      </c>
      <c r="C45" s="84" t="s">
        <v>2879</v>
      </c>
      <c r="D45" s="84">
        <v>11</v>
      </c>
      <c r="E45" s="84" t="s">
        <v>304</v>
      </c>
      <c r="F45" s="84">
        <v>12</v>
      </c>
      <c r="G45" s="84" t="s">
        <v>2876</v>
      </c>
      <c r="H45" s="84">
        <v>13</v>
      </c>
      <c r="I45" s="84"/>
      <c r="J45" s="84"/>
      <c r="K45" s="84" t="s">
        <v>306</v>
      </c>
      <c r="L45" s="84">
        <v>5</v>
      </c>
      <c r="M45" s="84"/>
      <c r="N45" s="84"/>
      <c r="O45" s="84" t="s">
        <v>303</v>
      </c>
      <c r="P45" s="84">
        <v>3</v>
      </c>
      <c r="Q45" s="84" t="s">
        <v>2904</v>
      </c>
      <c r="R45" s="84">
        <v>4</v>
      </c>
      <c r="S45" s="84" t="s">
        <v>2911</v>
      </c>
      <c r="T45" s="84">
        <v>3</v>
      </c>
      <c r="U45" s="84"/>
      <c r="V45" s="84"/>
    </row>
    <row r="46" spans="1:22" ht="15">
      <c r="A46" s="84" t="s">
        <v>292</v>
      </c>
      <c r="B46" s="84">
        <v>161</v>
      </c>
      <c r="C46" s="84" t="s">
        <v>294</v>
      </c>
      <c r="D46" s="84">
        <v>11</v>
      </c>
      <c r="E46" s="84" t="s">
        <v>308</v>
      </c>
      <c r="F46" s="84">
        <v>11</v>
      </c>
      <c r="G46" s="84" t="s">
        <v>381</v>
      </c>
      <c r="H46" s="84">
        <v>13</v>
      </c>
      <c r="I46" s="84"/>
      <c r="J46" s="84"/>
      <c r="K46" s="84" t="s">
        <v>351</v>
      </c>
      <c r="L46" s="84">
        <v>5</v>
      </c>
      <c r="M46" s="84"/>
      <c r="N46" s="84"/>
      <c r="O46" s="84" t="s">
        <v>2898</v>
      </c>
      <c r="P46" s="84">
        <v>3</v>
      </c>
      <c r="Q46" s="84" t="s">
        <v>2905</v>
      </c>
      <c r="R46" s="84">
        <v>4</v>
      </c>
      <c r="S46" s="84" t="s">
        <v>2912</v>
      </c>
      <c r="T46" s="84">
        <v>3</v>
      </c>
      <c r="U46" s="84"/>
      <c r="V46" s="84"/>
    </row>
    <row r="47" spans="1:22" ht="15">
      <c r="A47" s="84" t="s">
        <v>2875</v>
      </c>
      <c r="B47" s="84">
        <v>66</v>
      </c>
      <c r="C47" s="84" t="s">
        <v>2880</v>
      </c>
      <c r="D47" s="84">
        <v>10</v>
      </c>
      <c r="E47" s="84" t="s">
        <v>2876</v>
      </c>
      <c r="F47" s="84">
        <v>10</v>
      </c>
      <c r="G47" s="84" t="s">
        <v>2890</v>
      </c>
      <c r="H47" s="84">
        <v>11</v>
      </c>
      <c r="I47" s="84"/>
      <c r="J47" s="84"/>
      <c r="K47" s="84" t="s">
        <v>350</v>
      </c>
      <c r="L47" s="84">
        <v>5</v>
      </c>
      <c r="M47" s="84"/>
      <c r="N47" s="84"/>
      <c r="O47" s="84" t="s">
        <v>2899</v>
      </c>
      <c r="P47" s="84">
        <v>3</v>
      </c>
      <c r="Q47" s="84" t="s">
        <v>303</v>
      </c>
      <c r="R47" s="84">
        <v>2</v>
      </c>
      <c r="S47" s="84" t="s">
        <v>2913</v>
      </c>
      <c r="T47" s="84">
        <v>3</v>
      </c>
      <c r="U47" s="84"/>
      <c r="V47" s="84"/>
    </row>
    <row r="48" spans="1:22" ht="15">
      <c r="A48" s="84" t="s">
        <v>303</v>
      </c>
      <c r="B48" s="84">
        <v>40</v>
      </c>
      <c r="C48" s="84" t="s">
        <v>2881</v>
      </c>
      <c r="D48" s="84">
        <v>10</v>
      </c>
      <c r="E48" s="84" t="s">
        <v>2885</v>
      </c>
      <c r="F48" s="84">
        <v>10</v>
      </c>
      <c r="G48" s="84" t="s">
        <v>2891</v>
      </c>
      <c r="H48" s="84">
        <v>11</v>
      </c>
      <c r="I48" s="84"/>
      <c r="J48" s="84"/>
      <c r="K48" s="84" t="s">
        <v>349</v>
      </c>
      <c r="L48" s="84">
        <v>5</v>
      </c>
      <c r="M48" s="84"/>
      <c r="N48" s="84"/>
      <c r="O48" s="84" t="s">
        <v>2900</v>
      </c>
      <c r="P48" s="84">
        <v>3</v>
      </c>
      <c r="Q48" s="84" t="s">
        <v>340</v>
      </c>
      <c r="R48" s="84">
        <v>2</v>
      </c>
      <c r="S48" s="84" t="s">
        <v>2914</v>
      </c>
      <c r="T48" s="84">
        <v>3</v>
      </c>
      <c r="U48" s="84"/>
      <c r="V48" s="84"/>
    </row>
    <row r="49" spans="1:22" ht="15">
      <c r="A49" s="84" t="s">
        <v>2876</v>
      </c>
      <c r="B49" s="84">
        <v>32</v>
      </c>
      <c r="C49" s="84" t="s">
        <v>2882</v>
      </c>
      <c r="D49" s="84">
        <v>8</v>
      </c>
      <c r="E49" s="84" t="s">
        <v>2886</v>
      </c>
      <c r="F49" s="84">
        <v>9</v>
      </c>
      <c r="G49" s="84" t="s">
        <v>2892</v>
      </c>
      <c r="H49" s="84">
        <v>10</v>
      </c>
      <c r="I49" s="84"/>
      <c r="J49" s="84"/>
      <c r="K49" s="84" t="s">
        <v>348</v>
      </c>
      <c r="L49" s="84">
        <v>5</v>
      </c>
      <c r="M49" s="84"/>
      <c r="N49" s="84"/>
      <c r="O49" s="84" t="s">
        <v>2901</v>
      </c>
      <c r="P49" s="84">
        <v>3</v>
      </c>
      <c r="Q49" s="84" t="s">
        <v>339</v>
      </c>
      <c r="R49" s="84">
        <v>2</v>
      </c>
      <c r="S49" s="84" t="s">
        <v>2915</v>
      </c>
      <c r="T49" s="84">
        <v>3</v>
      </c>
      <c r="U49" s="84"/>
      <c r="V49" s="84"/>
    </row>
    <row r="50" spans="1:22" ht="15">
      <c r="A50" s="84" t="s">
        <v>380</v>
      </c>
      <c r="B50" s="84">
        <v>31</v>
      </c>
      <c r="C50" s="84" t="s">
        <v>2883</v>
      </c>
      <c r="D50" s="84">
        <v>8</v>
      </c>
      <c r="E50" s="84" t="s">
        <v>2887</v>
      </c>
      <c r="F50" s="84">
        <v>8</v>
      </c>
      <c r="G50" s="84" t="s">
        <v>2893</v>
      </c>
      <c r="H50" s="84">
        <v>10</v>
      </c>
      <c r="I50" s="84"/>
      <c r="J50" s="84"/>
      <c r="K50" s="84" t="s">
        <v>347</v>
      </c>
      <c r="L50" s="84">
        <v>5</v>
      </c>
      <c r="M50" s="84"/>
      <c r="N50" s="84"/>
      <c r="O50" s="84" t="s">
        <v>224</v>
      </c>
      <c r="P50" s="84">
        <v>3</v>
      </c>
      <c r="Q50" s="84" t="s">
        <v>338</v>
      </c>
      <c r="R50" s="84">
        <v>2</v>
      </c>
      <c r="S50" s="84" t="s">
        <v>2916</v>
      </c>
      <c r="T50" s="84">
        <v>3</v>
      </c>
      <c r="U50" s="84"/>
      <c r="V50" s="84"/>
    </row>
    <row r="53" spans="1:22" ht="15" customHeight="1">
      <c r="A53" s="13" t="s">
        <v>2928</v>
      </c>
      <c r="B53" s="13" t="s">
        <v>2787</v>
      </c>
      <c r="C53" s="13" t="s">
        <v>2939</v>
      </c>
      <c r="D53" s="13" t="s">
        <v>2790</v>
      </c>
      <c r="E53" s="13" t="s">
        <v>2948</v>
      </c>
      <c r="F53" s="13" t="s">
        <v>2792</v>
      </c>
      <c r="G53" s="13" t="s">
        <v>2958</v>
      </c>
      <c r="H53" s="13" t="s">
        <v>2794</v>
      </c>
      <c r="I53" s="78" t="s">
        <v>2962</v>
      </c>
      <c r="J53" s="78" t="s">
        <v>2796</v>
      </c>
      <c r="K53" s="13" t="s">
        <v>2963</v>
      </c>
      <c r="L53" s="13" t="s">
        <v>2798</v>
      </c>
      <c r="M53" s="78" t="s">
        <v>2974</v>
      </c>
      <c r="N53" s="78" t="s">
        <v>2800</v>
      </c>
      <c r="O53" s="13" t="s">
        <v>2975</v>
      </c>
      <c r="P53" s="13" t="s">
        <v>2802</v>
      </c>
      <c r="Q53" s="13" t="s">
        <v>2986</v>
      </c>
      <c r="R53" s="13" t="s">
        <v>2806</v>
      </c>
      <c r="S53" s="13" t="s">
        <v>2997</v>
      </c>
      <c r="T53" s="13" t="s">
        <v>2808</v>
      </c>
      <c r="U53" s="78" t="s">
        <v>3008</v>
      </c>
      <c r="V53" s="78" t="s">
        <v>2809</v>
      </c>
    </row>
    <row r="54" spans="1:22" ht="15">
      <c r="A54" s="84" t="s">
        <v>2929</v>
      </c>
      <c r="B54" s="84">
        <v>20</v>
      </c>
      <c r="C54" s="84" t="s">
        <v>2935</v>
      </c>
      <c r="D54" s="84">
        <v>10</v>
      </c>
      <c r="E54" s="84" t="s">
        <v>2938</v>
      </c>
      <c r="F54" s="84">
        <v>8</v>
      </c>
      <c r="G54" s="84" t="s">
        <v>2930</v>
      </c>
      <c r="H54" s="84">
        <v>11</v>
      </c>
      <c r="I54" s="84"/>
      <c r="J54" s="84"/>
      <c r="K54" s="84" t="s">
        <v>2964</v>
      </c>
      <c r="L54" s="84">
        <v>5</v>
      </c>
      <c r="M54" s="84"/>
      <c r="N54" s="84"/>
      <c r="O54" s="84" t="s">
        <v>2976</v>
      </c>
      <c r="P54" s="84">
        <v>3</v>
      </c>
      <c r="Q54" s="84" t="s">
        <v>2987</v>
      </c>
      <c r="R54" s="84">
        <v>2</v>
      </c>
      <c r="S54" s="84" t="s">
        <v>2998</v>
      </c>
      <c r="T54" s="84">
        <v>3</v>
      </c>
      <c r="U54" s="84"/>
      <c r="V54" s="84"/>
    </row>
    <row r="55" spans="1:22" ht="15">
      <c r="A55" s="84" t="s">
        <v>2930</v>
      </c>
      <c r="B55" s="84">
        <v>20</v>
      </c>
      <c r="C55" s="84" t="s">
        <v>2934</v>
      </c>
      <c r="D55" s="84">
        <v>10</v>
      </c>
      <c r="E55" s="84" t="s">
        <v>2949</v>
      </c>
      <c r="F55" s="84">
        <v>7</v>
      </c>
      <c r="G55" s="84" t="s">
        <v>2931</v>
      </c>
      <c r="H55" s="84">
        <v>11</v>
      </c>
      <c r="I55" s="84"/>
      <c r="J55" s="84"/>
      <c r="K55" s="84" t="s">
        <v>2965</v>
      </c>
      <c r="L55" s="84">
        <v>5</v>
      </c>
      <c r="M55" s="84"/>
      <c r="N55" s="84"/>
      <c r="O55" s="84" t="s">
        <v>2977</v>
      </c>
      <c r="P55" s="84">
        <v>3</v>
      </c>
      <c r="Q55" s="84" t="s">
        <v>2988</v>
      </c>
      <c r="R55" s="84">
        <v>2</v>
      </c>
      <c r="S55" s="84" t="s">
        <v>2999</v>
      </c>
      <c r="T55" s="84">
        <v>3</v>
      </c>
      <c r="U55" s="84"/>
      <c r="V55" s="84"/>
    </row>
    <row r="56" spans="1:22" ht="15">
      <c r="A56" s="84" t="s">
        <v>2931</v>
      </c>
      <c r="B56" s="84">
        <v>18</v>
      </c>
      <c r="C56" s="84" t="s">
        <v>2940</v>
      </c>
      <c r="D56" s="84">
        <v>7</v>
      </c>
      <c r="E56" s="84" t="s">
        <v>2950</v>
      </c>
      <c r="F56" s="84">
        <v>6</v>
      </c>
      <c r="G56" s="84" t="s">
        <v>2932</v>
      </c>
      <c r="H56" s="84">
        <v>10</v>
      </c>
      <c r="I56" s="84"/>
      <c r="J56" s="84"/>
      <c r="K56" s="84" t="s">
        <v>2966</v>
      </c>
      <c r="L56" s="84">
        <v>5</v>
      </c>
      <c r="M56" s="84"/>
      <c r="N56" s="84"/>
      <c r="O56" s="84" t="s">
        <v>2978</v>
      </c>
      <c r="P56" s="84">
        <v>3</v>
      </c>
      <c r="Q56" s="84" t="s">
        <v>2989</v>
      </c>
      <c r="R56" s="84">
        <v>2</v>
      </c>
      <c r="S56" s="84" t="s">
        <v>3000</v>
      </c>
      <c r="T56" s="84">
        <v>3</v>
      </c>
      <c r="U56" s="84"/>
      <c r="V56" s="84"/>
    </row>
    <row r="57" spans="1:22" ht="15">
      <c r="A57" s="84" t="s">
        <v>2932</v>
      </c>
      <c r="B57" s="84">
        <v>18</v>
      </c>
      <c r="C57" s="84" t="s">
        <v>2941</v>
      </c>
      <c r="D57" s="84">
        <v>7</v>
      </c>
      <c r="E57" s="84" t="s">
        <v>2951</v>
      </c>
      <c r="F57" s="84">
        <v>6</v>
      </c>
      <c r="G57" s="84" t="s">
        <v>2933</v>
      </c>
      <c r="H57" s="84">
        <v>10</v>
      </c>
      <c r="I57" s="84"/>
      <c r="J57" s="84"/>
      <c r="K57" s="84" t="s">
        <v>2967</v>
      </c>
      <c r="L57" s="84">
        <v>5</v>
      </c>
      <c r="M57" s="84"/>
      <c r="N57" s="84"/>
      <c r="O57" s="84" t="s">
        <v>2979</v>
      </c>
      <c r="P57" s="84">
        <v>3</v>
      </c>
      <c r="Q57" s="84" t="s">
        <v>2990</v>
      </c>
      <c r="R57" s="84">
        <v>2</v>
      </c>
      <c r="S57" s="84" t="s">
        <v>3001</v>
      </c>
      <c r="T57" s="84">
        <v>3</v>
      </c>
      <c r="U57" s="84"/>
      <c r="V57" s="84"/>
    </row>
    <row r="58" spans="1:22" ht="15">
      <c r="A58" s="84" t="s">
        <v>2933</v>
      </c>
      <c r="B58" s="84">
        <v>17</v>
      </c>
      <c r="C58" s="84" t="s">
        <v>2942</v>
      </c>
      <c r="D58" s="84">
        <v>6</v>
      </c>
      <c r="E58" s="84" t="s">
        <v>2952</v>
      </c>
      <c r="F58" s="84">
        <v>6</v>
      </c>
      <c r="G58" s="84" t="s">
        <v>2929</v>
      </c>
      <c r="H58" s="84">
        <v>10</v>
      </c>
      <c r="I58" s="84"/>
      <c r="J58" s="84"/>
      <c r="K58" s="84" t="s">
        <v>2968</v>
      </c>
      <c r="L58" s="84">
        <v>5</v>
      </c>
      <c r="M58" s="84"/>
      <c r="N58" s="84"/>
      <c r="O58" s="84" t="s">
        <v>2980</v>
      </c>
      <c r="P58" s="84">
        <v>3</v>
      </c>
      <c r="Q58" s="84" t="s">
        <v>2991</v>
      </c>
      <c r="R58" s="84">
        <v>2</v>
      </c>
      <c r="S58" s="84" t="s">
        <v>3002</v>
      </c>
      <c r="T58" s="84">
        <v>3</v>
      </c>
      <c r="U58" s="84"/>
      <c r="V58" s="84"/>
    </row>
    <row r="59" spans="1:22" ht="15">
      <c r="A59" s="84" t="s">
        <v>2934</v>
      </c>
      <c r="B59" s="84">
        <v>14</v>
      </c>
      <c r="C59" s="84" t="s">
        <v>2943</v>
      </c>
      <c r="D59" s="84">
        <v>6</v>
      </c>
      <c r="E59" s="84" t="s">
        <v>2953</v>
      </c>
      <c r="F59" s="84">
        <v>6</v>
      </c>
      <c r="G59" s="84" t="s">
        <v>2937</v>
      </c>
      <c r="H59" s="84">
        <v>8</v>
      </c>
      <c r="I59" s="84"/>
      <c r="J59" s="84"/>
      <c r="K59" s="84" t="s">
        <v>2969</v>
      </c>
      <c r="L59" s="84">
        <v>5</v>
      </c>
      <c r="M59" s="84"/>
      <c r="N59" s="84"/>
      <c r="O59" s="84" t="s">
        <v>2981</v>
      </c>
      <c r="P59" s="84">
        <v>3</v>
      </c>
      <c r="Q59" s="84" t="s">
        <v>2992</v>
      </c>
      <c r="R59" s="84">
        <v>2</v>
      </c>
      <c r="S59" s="84" t="s">
        <v>3003</v>
      </c>
      <c r="T59" s="84">
        <v>3</v>
      </c>
      <c r="U59" s="84"/>
      <c r="V59" s="84"/>
    </row>
    <row r="60" spans="1:22" ht="15">
      <c r="A60" s="84" t="s">
        <v>2935</v>
      </c>
      <c r="B60" s="84">
        <v>13</v>
      </c>
      <c r="C60" s="84" t="s">
        <v>2944</v>
      </c>
      <c r="D60" s="84">
        <v>6</v>
      </c>
      <c r="E60" s="84" t="s">
        <v>2954</v>
      </c>
      <c r="F60" s="84">
        <v>6</v>
      </c>
      <c r="G60" s="84" t="s">
        <v>2959</v>
      </c>
      <c r="H60" s="84">
        <v>7</v>
      </c>
      <c r="I60" s="84"/>
      <c r="J60" s="84"/>
      <c r="K60" s="84" t="s">
        <v>2970</v>
      </c>
      <c r="L60" s="84">
        <v>5</v>
      </c>
      <c r="M60" s="84"/>
      <c r="N60" s="84"/>
      <c r="O60" s="84" t="s">
        <v>2982</v>
      </c>
      <c r="P60" s="84">
        <v>3</v>
      </c>
      <c r="Q60" s="84" t="s">
        <v>2993</v>
      </c>
      <c r="R60" s="84">
        <v>2</v>
      </c>
      <c r="S60" s="84" t="s">
        <v>3004</v>
      </c>
      <c r="T60" s="84">
        <v>3</v>
      </c>
      <c r="U60" s="84"/>
      <c r="V60" s="84"/>
    </row>
    <row r="61" spans="1:22" ht="15">
      <c r="A61" s="84" t="s">
        <v>2936</v>
      </c>
      <c r="B61" s="84">
        <v>13</v>
      </c>
      <c r="C61" s="84" t="s">
        <v>2945</v>
      </c>
      <c r="D61" s="84">
        <v>5</v>
      </c>
      <c r="E61" s="84" t="s">
        <v>2955</v>
      </c>
      <c r="F61" s="84">
        <v>5</v>
      </c>
      <c r="G61" s="84" t="s">
        <v>2936</v>
      </c>
      <c r="H61" s="84">
        <v>7</v>
      </c>
      <c r="I61" s="84"/>
      <c r="J61" s="84"/>
      <c r="K61" s="84" t="s">
        <v>2971</v>
      </c>
      <c r="L61" s="84">
        <v>5</v>
      </c>
      <c r="M61" s="84"/>
      <c r="N61" s="84"/>
      <c r="O61" s="84" t="s">
        <v>2983</v>
      </c>
      <c r="P61" s="84">
        <v>3</v>
      </c>
      <c r="Q61" s="84" t="s">
        <v>2994</v>
      </c>
      <c r="R61" s="84">
        <v>2</v>
      </c>
      <c r="S61" s="84" t="s">
        <v>3005</v>
      </c>
      <c r="T61" s="84">
        <v>3</v>
      </c>
      <c r="U61" s="84"/>
      <c r="V61" s="84"/>
    </row>
    <row r="62" spans="1:22" ht="15">
      <c r="A62" s="84" t="s">
        <v>2937</v>
      </c>
      <c r="B62" s="84">
        <v>13</v>
      </c>
      <c r="C62" s="84" t="s">
        <v>2946</v>
      </c>
      <c r="D62" s="84">
        <v>5</v>
      </c>
      <c r="E62" s="84" t="s">
        <v>2956</v>
      </c>
      <c r="F62" s="84">
        <v>5</v>
      </c>
      <c r="G62" s="84" t="s">
        <v>2960</v>
      </c>
      <c r="H62" s="84">
        <v>6</v>
      </c>
      <c r="I62" s="84"/>
      <c r="J62" s="84"/>
      <c r="K62" s="84" t="s">
        <v>2972</v>
      </c>
      <c r="L62" s="84">
        <v>5</v>
      </c>
      <c r="M62" s="84"/>
      <c r="N62" s="84"/>
      <c r="O62" s="84" t="s">
        <v>2984</v>
      </c>
      <c r="P62" s="84">
        <v>3</v>
      </c>
      <c r="Q62" s="84" t="s">
        <v>2995</v>
      </c>
      <c r="R62" s="84">
        <v>2</v>
      </c>
      <c r="S62" s="84" t="s">
        <v>3006</v>
      </c>
      <c r="T62" s="84">
        <v>3</v>
      </c>
      <c r="U62" s="84"/>
      <c r="V62" s="84"/>
    </row>
    <row r="63" spans="1:22" ht="15">
      <c r="A63" s="84" t="s">
        <v>2938</v>
      </c>
      <c r="B63" s="84">
        <v>12</v>
      </c>
      <c r="C63" s="84" t="s">
        <v>2947</v>
      </c>
      <c r="D63" s="84">
        <v>5</v>
      </c>
      <c r="E63" s="84" t="s">
        <v>2957</v>
      </c>
      <c r="F63" s="84">
        <v>5</v>
      </c>
      <c r="G63" s="84" t="s">
        <v>2961</v>
      </c>
      <c r="H63" s="84">
        <v>6</v>
      </c>
      <c r="I63" s="84"/>
      <c r="J63" s="84"/>
      <c r="K63" s="84" t="s">
        <v>2973</v>
      </c>
      <c r="L63" s="84">
        <v>4</v>
      </c>
      <c r="M63" s="84"/>
      <c r="N63" s="84"/>
      <c r="O63" s="84" t="s">
        <v>2985</v>
      </c>
      <c r="P63" s="84">
        <v>2</v>
      </c>
      <c r="Q63" s="84" t="s">
        <v>2996</v>
      </c>
      <c r="R63" s="84">
        <v>2</v>
      </c>
      <c r="S63" s="84" t="s">
        <v>3007</v>
      </c>
      <c r="T63" s="84">
        <v>3</v>
      </c>
      <c r="U63" s="84"/>
      <c r="V63" s="84"/>
    </row>
    <row r="66" spans="1:22" ht="15" customHeight="1">
      <c r="A66" s="13" t="s">
        <v>3018</v>
      </c>
      <c r="B66" s="13" t="s">
        <v>2787</v>
      </c>
      <c r="C66" s="13" t="s">
        <v>3020</v>
      </c>
      <c r="D66" s="13" t="s">
        <v>2790</v>
      </c>
      <c r="E66" s="78" t="s">
        <v>3021</v>
      </c>
      <c r="F66" s="78" t="s">
        <v>2792</v>
      </c>
      <c r="G66" s="78" t="s">
        <v>3024</v>
      </c>
      <c r="H66" s="78" t="s">
        <v>2794</v>
      </c>
      <c r="I66" s="13" t="s">
        <v>3026</v>
      </c>
      <c r="J66" s="13" t="s">
        <v>2796</v>
      </c>
      <c r="K66" s="78" t="s">
        <v>3028</v>
      </c>
      <c r="L66" s="78" t="s">
        <v>2798</v>
      </c>
      <c r="M66" s="78" t="s">
        <v>3030</v>
      </c>
      <c r="N66" s="78" t="s">
        <v>2800</v>
      </c>
      <c r="O66" s="13" t="s">
        <v>3032</v>
      </c>
      <c r="P66" s="13" t="s">
        <v>2802</v>
      </c>
      <c r="Q66" s="13" t="s">
        <v>3034</v>
      </c>
      <c r="R66" s="13" t="s">
        <v>2806</v>
      </c>
      <c r="S66" s="78" t="s">
        <v>3036</v>
      </c>
      <c r="T66" s="78" t="s">
        <v>2808</v>
      </c>
      <c r="U66" s="13" t="s">
        <v>3038</v>
      </c>
      <c r="V66" s="13" t="s">
        <v>2809</v>
      </c>
    </row>
    <row r="67" spans="1:22" ht="15">
      <c r="A67" s="78" t="s">
        <v>292</v>
      </c>
      <c r="B67" s="78">
        <v>20</v>
      </c>
      <c r="C67" s="78" t="s">
        <v>292</v>
      </c>
      <c r="D67" s="78">
        <v>20</v>
      </c>
      <c r="E67" s="78"/>
      <c r="F67" s="78"/>
      <c r="G67" s="78"/>
      <c r="H67" s="78"/>
      <c r="I67" s="78" t="s">
        <v>373</v>
      </c>
      <c r="J67" s="78">
        <v>1</v>
      </c>
      <c r="K67" s="78"/>
      <c r="L67" s="78"/>
      <c r="M67" s="78"/>
      <c r="N67" s="78"/>
      <c r="O67" s="78" t="s">
        <v>319</v>
      </c>
      <c r="P67" s="78">
        <v>1</v>
      </c>
      <c r="Q67" s="78" t="s">
        <v>238</v>
      </c>
      <c r="R67" s="78">
        <v>1</v>
      </c>
      <c r="S67" s="78"/>
      <c r="T67" s="78"/>
      <c r="U67" s="78" t="s">
        <v>375</v>
      </c>
      <c r="V67" s="78">
        <v>1</v>
      </c>
    </row>
    <row r="68" spans="1:22" ht="15">
      <c r="A68" s="78" t="s">
        <v>299</v>
      </c>
      <c r="B68" s="78">
        <v>1</v>
      </c>
      <c r="C68" s="78" t="s">
        <v>299</v>
      </c>
      <c r="D68" s="78">
        <v>1</v>
      </c>
      <c r="E68" s="78"/>
      <c r="F68" s="78"/>
      <c r="G68" s="78"/>
      <c r="H68" s="78"/>
      <c r="I68" s="78"/>
      <c r="J68" s="78"/>
      <c r="K68" s="78"/>
      <c r="L68" s="78"/>
      <c r="M68" s="78"/>
      <c r="N68" s="78"/>
      <c r="O68" s="78"/>
      <c r="P68" s="78"/>
      <c r="Q68" s="78"/>
      <c r="R68" s="78"/>
      <c r="S68" s="78"/>
      <c r="T68" s="78"/>
      <c r="U68" s="78"/>
      <c r="V68" s="78"/>
    </row>
    <row r="69" spans="1:22" ht="15">
      <c r="A69" s="78" t="s">
        <v>391</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375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373</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341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238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319</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3019</v>
      </c>
      <c r="B77" s="13" t="s">
        <v>2787</v>
      </c>
      <c r="C77" s="13" t="s">
        <v>3022</v>
      </c>
      <c r="D77" s="13" t="s">
        <v>2790</v>
      </c>
      <c r="E77" s="13" t="s">
        <v>3023</v>
      </c>
      <c r="F77" s="13" t="s">
        <v>2792</v>
      </c>
      <c r="G77" s="13" t="s">
        <v>3025</v>
      </c>
      <c r="H77" s="13" t="s">
        <v>2794</v>
      </c>
      <c r="I77" s="13" t="s">
        <v>3027</v>
      </c>
      <c r="J77" s="13" t="s">
        <v>2796</v>
      </c>
      <c r="K77" s="13" t="s">
        <v>3029</v>
      </c>
      <c r="L77" s="13" t="s">
        <v>2798</v>
      </c>
      <c r="M77" s="13" t="s">
        <v>3031</v>
      </c>
      <c r="N77" s="13" t="s">
        <v>2800</v>
      </c>
      <c r="O77" s="13" t="s">
        <v>3033</v>
      </c>
      <c r="P77" s="13" t="s">
        <v>2802</v>
      </c>
      <c r="Q77" s="13" t="s">
        <v>3035</v>
      </c>
      <c r="R77" s="13" t="s">
        <v>2806</v>
      </c>
      <c r="S77" s="13" t="s">
        <v>3037</v>
      </c>
      <c r="T77" s="13" t="s">
        <v>2808</v>
      </c>
      <c r="U77" s="13" t="s">
        <v>3039</v>
      </c>
      <c r="V77" s="13" t="s">
        <v>2809</v>
      </c>
    </row>
    <row r="78" spans="1:22" ht="15">
      <c r="A78" s="78" t="s">
        <v>292</v>
      </c>
      <c r="B78" s="78">
        <v>140</v>
      </c>
      <c r="C78" s="78" t="s">
        <v>292</v>
      </c>
      <c r="D78" s="78">
        <v>56</v>
      </c>
      <c r="E78" s="78" t="s">
        <v>292</v>
      </c>
      <c r="F78" s="78">
        <v>51</v>
      </c>
      <c r="G78" s="78" t="s">
        <v>380</v>
      </c>
      <c r="H78" s="78">
        <v>19</v>
      </c>
      <c r="I78" s="78" t="s">
        <v>372</v>
      </c>
      <c r="J78" s="78">
        <v>1</v>
      </c>
      <c r="K78" s="78" t="s">
        <v>244</v>
      </c>
      <c r="L78" s="78">
        <v>5</v>
      </c>
      <c r="M78" s="78" t="s">
        <v>336</v>
      </c>
      <c r="N78" s="78">
        <v>1</v>
      </c>
      <c r="O78" s="78" t="s">
        <v>318</v>
      </c>
      <c r="P78" s="78">
        <v>5</v>
      </c>
      <c r="Q78" s="78" t="s">
        <v>292</v>
      </c>
      <c r="R78" s="78">
        <v>4</v>
      </c>
      <c r="S78" s="78" t="s">
        <v>255</v>
      </c>
      <c r="T78" s="78">
        <v>2</v>
      </c>
      <c r="U78" s="78" t="s">
        <v>292</v>
      </c>
      <c r="V78" s="78">
        <v>1</v>
      </c>
    </row>
    <row r="79" spans="1:22" ht="15">
      <c r="A79" s="78" t="s">
        <v>303</v>
      </c>
      <c r="B79" s="78">
        <v>40</v>
      </c>
      <c r="C79" s="78" t="s">
        <v>303</v>
      </c>
      <c r="D79" s="78">
        <v>19</v>
      </c>
      <c r="E79" s="78" t="s">
        <v>309</v>
      </c>
      <c r="F79" s="78">
        <v>21</v>
      </c>
      <c r="G79" s="78" t="s">
        <v>292</v>
      </c>
      <c r="H79" s="78">
        <v>19</v>
      </c>
      <c r="I79" s="78" t="s">
        <v>371</v>
      </c>
      <c r="J79" s="78">
        <v>1</v>
      </c>
      <c r="K79" s="78" t="s">
        <v>353</v>
      </c>
      <c r="L79" s="78">
        <v>5</v>
      </c>
      <c r="M79" s="78" t="s">
        <v>335</v>
      </c>
      <c r="N79" s="78">
        <v>1</v>
      </c>
      <c r="O79" s="78" t="s">
        <v>292</v>
      </c>
      <c r="P79" s="78">
        <v>5</v>
      </c>
      <c r="Q79" s="78" t="s">
        <v>337</v>
      </c>
      <c r="R79" s="78">
        <v>4</v>
      </c>
      <c r="S79" s="78" t="s">
        <v>378</v>
      </c>
      <c r="T79" s="78">
        <v>1</v>
      </c>
      <c r="U79" s="78" t="s">
        <v>374</v>
      </c>
      <c r="V79" s="78">
        <v>1</v>
      </c>
    </row>
    <row r="80" spans="1:22" ht="15">
      <c r="A80" s="78" t="s">
        <v>309</v>
      </c>
      <c r="B80" s="78">
        <v>30</v>
      </c>
      <c r="C80" s="78" t="s">
        <v>294</v>
      </c>
      <c r="D80" s="78">
        <v>11</v>
      </c>
      <c r="E80" s="78" t="s">
        <v>303</v>
      </c>
      <c r="F80" s="78">
        <v>12</v>
      </c>
      <c r="G80" s="78" t="s">
        <v>381</v>
      </c>
      <c r="H80" s="78">
        <v>5</v>
      </c>
      <c r="I80" s="78" t="s">
        <v>370</v>
      </c>
      <c r="J80" s="78">
        <v>1</v>
      </c>
      <c r="K80" s="78" t="s">
        <v>307</v>
      </c>
      <c r="L80" s="78">
        <v>5</v>
      </c>
      <c r="M80" s="78" t="s">
        <v>334</v>
      </c>
      <c r="N80" s="78">
        <v>1</v>
      </c>
      <c r="O80" s="78" t="s">
        <v>317</v>
      </c>
      <c r="P80" s="78">
        <v>4</v>
      </c>
      <c r="Q80" s="78" t="s">
        <v>303</v>
      </c>
      <c r="R80" s="78">
        <v>2</v>
      </c>
      <c r="S80" s="78" t="s">
        <v>292</v>
      </c>
      <c r="T80" s="78">
        <v>1</v>
      </c>
      <c r="U80" s="78"/>
      <c r="V80" s="78"/>
    </row>
    <row r="81" spans="1:22" ht="15">
      <c r="A81" s="78" t="s">
        <v>380</v>
      </c>
      <c r="B81" s="78">
        <v>28</v>
      </c>
      <c r="C81" s="78" t="s">
        <v>309</v>
      </c>
      <c r="D81" s="78">
        <v>8</v>
      </c>
      <c r="E81" s="78" t="s">
        <v>308</v>
      </c>
      <c r="F81" s="78">
        <v>11</v>
      </c>
      <c r="G81" s="78" t="s">
        <v>305</v>
      </c>
      <c r="H81" s="78">
        <v>2</v>
      </c>
      <c r="I81" s="78" t="s">
        <v>369</v>
      </c>
      <c r="J81" s="78">
        <v>1</v>
      </c>
      <c r="K81" s="78" t="s">
        <v>352</v>
      </c>
      <c r="L81" s="78">
        <v>5</v>
      </c>
      <c r="M81" s="78" t="s">
        <v>333</v>
      </c>
      <c r="N81" s="78">
        <v>1</v>
      </c>
      <c r="O81" s="78" t="s">
        <v>303</v>
      </c>
      <c r="P81" s="78">
        <v>3</v>
      </c>
      <c r="Q81" s="78" t="s">
        <v>340</v>
      </c>
      <c r="R81" s="78">
        <v>2</v>
      </c>
      <c r="S81" s="78" t="s">
        <v>377</v>
      </c>
      <c r="T81" s="78">
        <v>1</v>
      </c>
      <c r="U81" s="78"/>
      <c r="V81" s="78"/>
    </row>
    <row r="82" spans="1:22" ht="15">
      <c r="A82" s="78" t="s">
        <v>294</v>
      </c>
      <c r="B82" s="78">
        <v>16</v>
      </c>
      <c r="C82" s="78" t="s">
        <v>395</v>
      </c>
      <c r="D82" s="78">
        <v>7</v>
      </c>
      <c r="E82" s="78" t="s">
        <v>297</v>
      </c>
      <c r="F82" s="78">
        <v>7</v>
      </c>
      <c r="G82" s="78" t="s">
        <v>273</v>
      </c>
      <c r="H82" s="78">
        <v>2</v>
      </c>
      <c r="I82" s="78" t="s">
        <v>368</v>
      </c>
      <c r="J82" s="78">
        <v>1</v>
      </c>
      <c r="K82" s="78" t="s">
        <v>306</v>
      </c>
      <c r="L82" s="78">
        <v>5</v>
      </c>
      <c r="M82" s="78" t="s">
        <v>332</v>
      </c>
      <c r="N82" s="78">
        <v>1</v>
      </c>
      <c r="O82" s="78" t="s">
        <v>224</v>
      </c>
      <c r="P82" s="78">
        <v>3</v>
      </c>
      <c r="Q82" s="78" t="s">
        <v>339</v>
      </c>
      <c r="R82" s="78">
        <v>2</v>
      </c>
      <c r="S82" s="78" t="s">
        <v>376</v>
      </c>
      <c r="T82" s="78">
        <v>1</v>
      </c>
      <c r="U82" s="78"/>
      <c r="V82" s="78"/>
    </row>
    <row r="83" spans="1:22" ht="15">
      <c r="A83" s="78" t="s">
        <v>308</v>
      </c>
      <c r="B83" s="78">
        <v>13</v>
      </c>
      <c r="C83" s="78" t="s">
        <v>394</v>
      </c>
      <c r="D83" s="78">
        <v>7</v>
      </c>
      <c r="E83" s="78" t="s">
        <v>304</v>
      </c>
      <c r="F83" s="78">
        <v>7</v>
      </c>
      <c r="G83" s="78" t="s">
        <v>303</v>
      </c>
      <c r="H83" s="78">
        <v>2</v>
      </c>
      <c r="I83" s="78" t="s">
        <v>367</v>
      </c>
      <c r="J83" s="78">
        <v>1</v>
      </c>
      <c r="K83" s="78" t="s">
        <v>351</v>
      </c>
      <c r="L83" s="78">
        <v>5</v>
      </c>
      <c r="M83" s="78" t="s">
        <v>331</v>
      </c>
      <c r="N83" s="78">
        <v>1</v>
      </c>
      <c r="O83" s="78" t="s">
        <v>223</v>
      </c>
      <c r="P83" s="78">
        <v>2</v>
      </c>
      <c r="Q83" s="78" t="s">
        <v>338</v>
      </c>
      <c r="R83" s="78">
        <v>2</v>
      </c>
      <c r="S83" s="78"/>
      <c r="T83" s="78"/>
      <c r="U83" s="78"/>
      <c r="V83" s="78"/>
    </row>
    <row r="84" spans="1:22" ht="15">
      <c r="A84" s="78" t="s">
        <v>297</v>
      </c>
      <c r="B84" s="78">
        <v>11</v>
      </c>
      <c r="C84" s="78" t="s">
        <v>393</v>
      </c>
      <c r="D84" s="78">
        <v>7</v>
      </c>
      <c r="E84" s="78" t="s">
        <v>294</v>
      </c>
      <c r="F84" s="78">
        <v>5</v>
      </c>
      <c r="G84" s="78" t="s">
        <v>309</v>
      </c>
      <c r="H84" s="78">
        <v>1</v>
      </c>
      <c r="I84" s="78" t="s">
        <v>366</v>
      </c>
      <c r="J84" s="78">
        <v>1</v>
      </c>
      <c r="K84" s="78" t="s">
        <v>350</v>
      </c>
      <c r="L84" s="78">
        <v>5</v>
      </c>
      <c r="M84" s="78" t="s">
        <v>330</v>
      </c>
      <c r="N84" s="78">
        <v>1</v>
      </c>
      <c r="O84" s="78" t="s">
        <v>319</v>
      </c>
      <c r="P84" s="78">
        <v>2</v>
      </c>
      <c r="Q84" s="78"/>
      <c r="R84" s="78"/>
      <c r="S84" s="78"/>
      <c r="T84" s="78"/>
      <c r="U84" s="78"/>
      <c r="V84" s="78"/>
    </row>
    <row r="85" spans="1:22" ht="15">
      <c r="A85" s="78" t="s">
        <v>305</v>
      </c>
      <c r="B85" s="78">
        <v>10</v>
      </c>
      <c r="C85" s="78" t="s">
        <v>380</v>
      </c>
      <c r="D85" s="78">
        <v>5</v>
      </c>
      <c r="E85" s="78" t="s">
        <v>288</v>
      </c>
      <c r="F85" s="78">
        <v>5</v>
      </c>
      <c r="G85" s="78" t="s">
        <v>387</v>
      </c>
      <c r="H85" s="78">
        <v>1</v>
      </c>
      <c r="I85" s="78" t="s">
        <v>365</v>
      </c>
      <c r="J85" s="78">
        <v>1</v>
      </c>
      <c r="K85" s="78" t="s">
        <v>349</v>
      </c>
      <c r="L85" s="78">
        <v>5</v>
      </c>
      <c r="M85" s="78" t="s">
        <v>329</v>
      </c>
      <c r="N85" s="78">
        <v>1</v>
      </c>
      <c r="O85" s="78" t="s">
        <v>222</v>
      </c>
      <c r="P85" s="78">
        <v>1</v>
      </c>
      <c r="Q85" s="78"/>
      <c r="R85" s="78"/>
      <c r="S85" s="78"/>
      <c r="T85" s="78"/>
      <c r="U85" s="78"/>
      <c r="V85" s="78"/>
    </row>
    <row r="86" spans="1:22" ht="15">
      <c r="A86" s="78" t="s">
        <v>381</v>
      </c>
      <c r="B86" s="78">
        <v>9</v>
      </c>
      <c r="C86" s="78" t="s">
        <v>297</v>
      </c>
      <c r="D86" s="78">
        <v>4</v>
      </c>
      <c r="E86" s="78" t="s">
        <v>305</v>
      </c>
      <c r="F86" s="78">
        <v>5</v>
      </c>
      <c r="G86" s="78" t="s">
        <v>271</v>
      </c>
      <c r="H86" s="78">
        <v>1</v>
      </c>
      <c r="I86" s="78" t="s">
        <v>364</v>
      </c>
      <c r="J86" s="78">
        <v>1</v>
      </c>
      <c r="K86" s="78" t="s">
        <v>348</v>
      </c>
      <c r="L86" s="78">
        <v>5</v>
      </c>
      <c r="M86" s="78" t="s">
        <v>328</v>
      </c>
      <c r="N86" s="78">
        <v>1</v>
      </c>
      <c r="O86" s="78" t="s">
        <v>316</v>
      </c>
      <c r="P86" s="78">
        <v>1</v>
      </c>
      <c r="Q86" s="78"/>
      <c r="R86" s="78"/>
      <c r="S86" s="78"/>
      <c r="T86" s="78"/>
      <c r="U86" s="78"/>
      <c r="V86" s="78"/>
    </row>
    <row r="87" spans="1:22" ht="15">
      <c r="A87" s="78" t="s">
        <v>395</v>
      </c>
      <c r="B87" s="78">
        <v>8</v>
      </c>
      <c r="C87" s="78" t="s">
        <v>354</v>
      </c>
      <c r="D87" s="78">
        <v>4</v>
      </c>
      <c r="E87" s="78" t="s">
        <v>315</v>
      </c>
      <c r="F87" s="78">
        <v>5</v>
      </c>
      <c r="G87" s="78" t="s">
        <v>272</v>
      </c>
      <c r="H87" s="78">
        <v>1</v>
      </c>
      <c r="I87" s="78" t="s">
        <v>363</v>
      </c>
      <c r="J87" s="78">
        <v>1</v>
      </c>
      <c r="K87" s="78" t="s">
        <v>347</v>
      </c>
      <c r="L87" s="78">
        <v>5</v>
      </c>
      <c r="M87" s="78" t="s">
        <v>327</v>
      </c>
      <c r="N87" s="78">
        <v>1</v>
      </c>
      <c r="O87" s="78"/>
      <c r="P87" s="78"/>
      <c r="Q87" s="78"/>
      <c r="R87" s="78"/>
      <c r="S87" s="78"/>
      <c r="T87" s="78"/>
      <c r="U87" s="78"/>
      <c r="V87" s="78"/>
    </row>
    <row r="90" spans="1:22" ht="15" customHeight="1">
      <c r="A90" s="13" t="s">
        <v>3053</v>
      </c>
      <c r="B90" s="13" t="s">
        <v>2787</v>
      </c>
      <c r="C90" s="13" t="s">
        <v>3054</v>
      </c>
      <c r="D90" s="13" t="s">
        <v>2790</v>
      </c>
      <c r="E90" s="13" t="s">
        <v>3055</v>
      </c>
      <c r="F90" s="13" t="s">
        <v>2792</v>
      </c>
      <c r="G90" s="13" t="s">
        <v>3056</v>
      </c>
      <c r="H90" s="13" t="s">
        <v>2794</v>
      </c>
      <c r="I90" s="13" t="s">
        <v>3057</v>
      </c>
      <c r="J90" s="13" t="s">
        <v>2796</v>
      </c>
      <c r="K90" s="13" t="s">
        <v>3058</v>
      </c>
      <c r="L90" s="13" t="s">
        <v>2798</v>
      </c>
      <c r="M90" s="13" t="s">
        <v>3059</v>
      </c>
      <c r="N90" s="13" t="s">
        <v>2800</v>
      </c>
      <c r="O90" s="13" t="s">
        <v>3060</v>
      </c>
      <c r="P90" s="13" t="s">
        <v>2802</v>
      </c>
      <c r="Q90" s="13" t="s">
        <v>3061</v>
      </c>
      <c r="R90" s="13" t="s">
        <v>2806</v>
      </c>
      <c r="S90" s="13" t="s">
        <v>3062</v>
      </c>
      <c r="T90" s="13" t="s">
        <v>2808</v>
      </c>
      <c r="U90" s="13" t="s">
        <v>3063</v>
      </c>
      <c r="V90" s="13" t="s">
        <v>2809</v>
      </c>
    </row>
    <row r="91" spans="1:22" ht="15">
      <c r="A91" s="115" t="s">
        <v>387</v>
      </c>
      <c r="B91" s="78">
        <v>1082956</v>
      </c>
      <c r="C91" s="115" t="s">
        <v>285</v>
      </c>
      <c r="D91" s="78">
        <v>193127</v>
      </c>
      <c r="E91" s="115" t="s">
        <v>409</v>
      </c>
      <c r="F91" s="78">
        <v>384294</v>
      </c>
      <c r="G91" s="115" t="s">
        <v>387</v>
      </c>
      <c r="H91" s="78">
        <v>1082956</v>
      </c>
      <c r="I91" s="115" t="s">
        <v>248</v>
      </c>
      <c r="J91" s="78">
        <v>28616</v>
      </c>
      <c r="K91" s="115" t="s">
        <v>347</v>
      </c>
      <c r="L91" s="78">
        <v>207295</v>
      </c>
      <c r="M91" s="115" t="s">
        <v>230</v>
      </c>
      <c r="N91" s="78">
        <v>50088</v>
      </c>
      <c r="O91" s="115" t="s">
        <v>225</v>
      </c>
      <c r="P91" s="78">
        <v>71345</v>
      </c>
      <c r="Q91" s="115" t="s">
        <v>238</v>
      </c>
      <c r="R91" s="78">
        <v>17302</v>
      </c>
      <c r="S91" s="115" t="s">
        <v>257</v>
      </c>
      <c r="T91" s="78">
        <v>63804</v>
      </c>
      <c r="U91" s="115" t="s">
        <v>374</v>
      </c>
      <c r="V91" s="78">
        <v>9594</v>
      </c>
    </row>
    <row r="92" spans="1:22" ht="15">
      <c r="A92" s="115" t="s">
        <v>409</v>
      </c>
      <c r="B92" s="78">
        <v>384294</v>
      </c>
      <c r="C92" s="115" t="s">
        <v>403</v>
      </c>
      <c r="D92" s="78">
        <v>117195</v>
      </c>
      <c r="E92" s="115" t="s">
        <v>305</v>
      </c>
      <c r="F92" s="78">
        <v>200529</v>
      </c>
      <c r="G92" s="115" t="s">
        <v>265</v>
      </c>
      <c r="H92" s="78">
        <v>42726</v>
      </c>
      <c r="I92" s="115" t="s">
        <v>365</v>
      </c>
      <c r="J92" s="78">
        <v>22875</v>
      </c>
      <c r="K92" s="115" t="s">
        <v>245</v>
      </c>
      <c r="L92" s="78">
        <v>130840</v>
      </c>
      <c r="M92" s="115" t="s">
        <v>333</v>
      </c>
      <c r="N92" s="78">
        <v>19826</v>
      </c>
      <c r="O92" s="115" t="s">
        <v>317</v>
      </c>
      <c r="P92" s="78">
        <v>19784</v>
      </c>
      <c r="Q92" s="115" t="s">
        <v>239</v>
      </c>
      <c r="R92" s="78">
        <v>6109</v>
      </c>
      <c r="S92" s="115" t="s">
        <v>256</v>
      </c>
      <c r="T92" s="78">
        <v>36624</v>
      </c>
      <c r="U92" s="115" t="s">
        <v>252</v>
      </c>
      <c r="V92" s="78">
        <v>456</v>
      </c>
    </row>
    <row r="93" spans="1:22" ht="15">
      <c r="A93" s="115" t="s">
        <v>347</v>
      </c>
      <c r="B93" s="78">
        <v>207295</v>
      </c>
      <c r="C93" s="115" t="s">
        <v>291</v>
      </c>
      <c r="D93" s="78">
        <v>70435</v>
      </c>
      <c r="E93" s="115" t="s">
        <v>389</v>
      </c>
      <c r="F93" s="78">
        <v>148265</v>
      </c>
      <c r="G93" s="115" t="s">
        <v>273</v>
      </c>
      <c r="H93" s="78">
        <v>23700</v>
      </c>
      <c r="I93" s="115" t="s">
        <v>358</v>
      </c>
      <c r="J93" s="78">
        <v>20272</v>
      </c>
      <c r="K93" s="115" t="s">
        <v>293</v>
      </c>
      <c r="L93" s="78">
        <v>85028</v>
      </c>
      <c r="M93" s="115" t="s">
        <v>331</v>
      </c>
      <c r="N93" s="78">
        <v>17099</v>
      </c>
      <c r="O93" s="115" t="s">
        <v>224</v>
      </c>
      <c r="P93" s="78">
        <v>9332</v>
      </c>
      <c r="Q93" s="115" t="s">
        <v>231</v>
      </c>
      <c r="R93" s="78">
        <v>3218</v>
      </c>
      <c r="S93" s="115" t="s">
        <v>378</v>
      </c>
      <c r="T93" s="78">
        <v>15984</v>
      </c>
      <c r="U93" s="115" t="s">
        <v>375</v>
      </c>
      <c r="V93" s="78">
        <v>258</v>
      </c>
    </row>
    <row r="94" spans="1:22" ht="15">
      <c r="A94" s="115" t="s">
        <v>305</v>
      </c>
      <c r="B94" s="78">
        <v>200529</v>
      </c>
      <c r="C94" s="115" t="s">
        <v>311</v>
      </c>
      <c r="D94" s="78">
        <v>53013</v>
      </c>
      <c r="E94" s="115" t="s">
        <v>407</v>
      </c>
      <c r="F94" s="78">
        <v>124870</v>
      </c>
      <c r="G94" s="115" t="s">
        <v>275</v>
      </c>
      <c r="H94" s="78">
        <v>20602</v>
      </c>
      <c r="I94" s="115" t="s">
        <v>368</v>
      </c>
      <c r="J94" s="78">
        <v>11233</v>
      </c>
      <c r="K94" s="115" t="s">
        <v>350</v>
      </c>
      <c r="L94" s="78">
        <v>42478</v>
      </c>
      <c r="M94" s="115" t="s">
        <v>334</v>
      </c>
      <c r="N94" s="78">
        <v>13039</v>
      </c>
      <c r="O94" s="115" t="s">
        <v>318</v>
      </c>
      <c r="P94" s="78">
        <v>7799</v>
      </c>
      <c r="Q94" s="115" t="s">
        <v>340</v>
      </c>
      <c r="R94" s="78">
        <v>1426</v>
      </c>
      <c r="S94" s="115" t="s">
        <v>255</v>
      </c>
      <c r="T94" s="78">
        <v>6817</v>
      </c>
      <c r="U94" s="115"/>
      <c r="V94" s="78"/>
    </row>
    <row r="95" spans="1:22" ht="15">
      <c r="A95" s="115" t="s">
        <v>285</v>
      </c>
      <c r="B95" s="78">
        <v>193127</v>
      </c>
      <c r="C95" s="115" t="s">
        <v>299</v>
      </c>
      <c r="D95" s="78">
        <v>49560</v>
      </c>
      <c r="E95" s="115" t="s">
        <v>216</v>
      </c>
      <c r="F95" s="78">
        <v>107587</v>
      </c>
      <c r="G95" s="115" t="s">
        <v>274</v>
      </c>
      <c r="H95" s="78">
        <v>20470</v>
      </c>
      <c r="I95" s="115" t="s">
        <v>372</v>
      </c>
      <c r="J95" s="78">
        <v>9081</v>
      </c>
      <c r="K95" s="115" t="s">
        <v>349</v>
      </c>
      <c r="L95" s="78">
        <v>30869</v>
      </c>
      <c r="M95" s="115" t="s">
        <v>322</v>
      </c>
      <c r="N95" s="78">
        <v>9563</v>
      </c>
      <c r="O95" s="115" t="s">
        <v>316</v>
      </c>
      <c r="P95" s="78">
        <v>6909</v>
      </c>
      <c r="Q95" s="115" t="s">
        <v>338</v>
      </c>
      <c r="R95" s="78">
        <v>1134</v>
      </c>
      <c r="S95" s="115" t="s">
        <v>377</v>
      </c>
      <c r="T95" s="78">
        <v>5574</v>
      </c>
      <c r="U95" s="115"/>
      <c r="V95" s="78"/>
    </row>
    <row r="96" spans="1:22" ht="15">
      <c r="A96" s="115" t="s">
        <v>389</v>
      </c>
      <c r="B96" s="78">
        <v>148265</v>
      </c>
      <c r="C96" s="115" t="s">
        <v>295</v>
      </c>
      <c r="D96" s="78">
        <v>41426</v>
      </c>
      <c r="E96" s="115" t="s">
        <v>411</v>
      </c>
      <c r="F96" s="78">
        <v>84432</v>
      </c>
      <c r="G96" s="115" t="s">
        <v>261</v>
      </c>
      <c r="H96" s="78">
        <v>14414</v>
      </c>
      <c r="I96" s="115" t="s">
        <v>370</v>
      </c>
      <c r="J96" s="78">
        <v>8307</v>
      </c>
      <c r="K96" s="115" t="s">
        <v>244</v>
      </c>
      <c r="L96" s="78">
        <v>16197</v>
      </c>
      <c r="M96" s="115" t="s">
        <v>328</v>
      </c>
      <c r="N96" s="78">
        <v>8681</v>
      </c>
      <c r="O96" s="115" t="s">
        <v>221</v>
      </c>
      <c r="P96" s="78">
        <v>4747</v>
      </c>
      <c r="Q96" s="115" t="s">
        <v>339</v>
      </c>
      <c r="R96" s="78">
        <v>3</v>
      </c>
      <c r="S96" s="115" t="s">
        <v>376</v>
      </c>
      <c r="T96" s="78">
        <v>2778</v>
      </c>
      <c r="U96" s="115"/>
      <c r="V96" s="78"/>
    </row>
    <row r="97" spans="1:22" ht="15">
      <c r="A97" s="115" t="s">
        <v>245</v>
      </c>
      <c r="B97" s="78">
        <v>130840</v>
      </c>
      <c r="C97" s="115" t="s">
        <v>298</v>
      </c>
      <c r="D97" s="78">
        <v>32865</v>
      </c>
      <c r="E97" s="115" t="s">
        <v>219</v>
      </c>
      <c r="F97" s="78">
        <v>40708</v>
      </c>
      <c r="G97" s="115" t="s">
        <v>279</v>
      </c>
      <c r="H97" s="78">
        <v>2841</v>
      </c>
      <c r="I97" s="115" t="s">
        <v>367</v>
      </c>
      <c r="J97" s="78">
        <v>7517</v>
      </c>
      <c r="K97" s="115" t="s">
        <v>307</v>
      </c>
      <c r="L97" s="78">
        <v>12368</v>
      </c>
      <c r="M97" s="115" t="s">
        <v>321</v>
      </c>
      <c r="N97" s="78">
        <v>7178</v>
      </c>
      <c r="O97" s="115" t="s">
        <v>222</v>
      </c>
      <c r="P97" s="78">
        <v>2097</v>
      </c>
      <c r="Q97" s="115" t="s">
        <v>337</v>
      </c>
      <c r="R97" s="78">
        <v>2</v>
      </c>
      <c r="S97" s="115"/>
      <c r="T97" s="78"/>
      <c r="U97" s="115"/>
      <c r="V97" s="78"/>
    </row>
    <row r="98" spans="1:22" ht="15">
      <c r="A98" s="115" t="s">
        <v>407</v>
      </c>
      <c r="B98" s="78">
        <v>124870</v>
      </c>
      <c r="C98" s="115" t="s">
        <v>392</v>
      </c>
      <c r="D98" s="78">
        <v>27299</v>
      </c>
      <c r="E98" s="115" t="s">
        <v>228</v>
      </c>
      <c r="F98" s="78">
        <v>37470</v>
      </c>
      <c r="G98" s="115" t="s">
        <v>380</v>
      </c>
      <c r="H98" s="78">
        <v>2736</v>
      </c>
      <c r="I98" s="115" t="s">
        <v>361</v>
      </c>
      <c r="J98" s="78">
        <v>7306</v>
      </c>
      <c r="K98" s="115" t="s">
        <v>352</v>
      </c>
      <c r="L98" s="78">
        <v>7168</v>
      </c>
      <c r="M98" s="115" t="s">
        <v>335</v>
      </c>
      <c r="N98" s="78">
        <v>3782</v>
      </c>
      <c r="O98" s="115" t="s">
        <v>223</v>
      </c>
      <c r="P98" s="78">
        <v>996</v>
      </c>
      <c r="Q98" s="115"/>
      <c r="R98" s="78"/>
      <c r="S98" s="115"/>
      <c r="T98" s="78"/>
      <c r="U98" s="115"/>
      <c r="V98" s="78"/>
    </row>
    <row r="99" spans="1:22" ht="15">
      <c r="A99" s="115" t="s">
        <v>403</v>
      </c>
      <c r="B99" s="78">
        <v>117195</v>
      </c>
      <c r="C99" s="115" t="s">
        <v>397</v>
      </c>
      <c r="D99" s="78">
        <v>21645</v>
      </c>
      <c r="E99" s="115" t="s">
        <v>308</v>
      </c>
      <c r="F99" s="78">
        <v>26996</v>
      </c>
      <c r="G99" s="115" t="s">
        <v>271</v>
      </c>
      <c r="H99" s="78">
        <v>2037</v>
      </c>
      <c r="I99" s="115" t="s">
        <v>373</v>
      </c>
      <c r="J99" s="78">
        <v>6329</v>
      </c>
      <c r="K99" s="115" t="s">
        <v>344</v>
      </c>
      <c r="L99" s="78">
        <v>5187</v>
      </c>
      <c r="M99" s="115" t="s">
        <v>332</v>
      </c>
      <c r="N99" s="78">
        <v>3626</v>
      </c>
      <c r="O99" s="115" t="s">
        <v>319</v>
      </c>
      <c r="P99" s="78">
        <v>313</v>
      </c>
      <c r="Q99" s="115"/>
      <c r="R99" s="78"/>
      <c r="S99" s="115"/>
      <c r="T99" s="78"/>
      <c r="U99" s="115"/>
      <c r="V99" s="78"/>
    </row>
    <row r="100" spans="1:22" ht="15">
      <c r="A100" s="115" t="s">
        <v>216</v>
      </c>
      <c r="B100" s="78">
        <v>107587</v>
      </c>
      <c r="C100" s="115" t="s">
        <v>401</v>
      </c>
      <c r="D100" s="78">
        <v>18281</v>
      </c>
      <c r="E100" s="115" t="s">
        <v>302</v>
      </c>
      <c r="F100" s="78">
        <v>23718</v>
      </c>
      <c r="G100" s="115" t="s">
        <v>281</v>
      </c>
      <c r="H100" s="78">
        <v>1969</v>
      </c>
      <c r="I100" s="115" t="s">
        <v>366</v>
      </c>
      <c r="J100" s="78">
        <v>4702</v>
      </c>
      <c r="K100" s="115" t="s">
        <v>247</v>
      </c>
      <c r="L100" s="78">
        <v>4725</v>
      </c>
      <c r="M100" s="115" t="s">
        <v>326</v>
      </c>
      <c r="N100" s="78">
        <v>2576</v>
      </c>
      <c r="O100" s="115"/>
      <c r="P100" s="78"/>
      <c r="Q100" s="115"/>
      <c r="R100" s="78"/>
      <c r="S100" s="115"/>
      <c r="T100" s="78"/>
      <c r="U100" s="115"/>
      <c r="V100" s="78"/>
    </row>
  </sheetData>
  <hyperlinks>
    <hyperlink ref="A2" r:id="rId1" display="https://www.4cinsights.com/2019/02/06/4c-launches-audience-driven-upfronts-planning-solution-optimize-tv-ad-budgets/"/>
    <hyperlink ref="A3" r:id="rId2" display="https://www.mediapost.com/publications/article/331967/dating-app-choices-reveal-brand-preferences.html"/>
    <hyperlink ref="A4" r:id="rId3" display="https://www.4cinsights.com/2019/04/10/4c-acquires-stake-in-iq-media-jointly-create-kinetiq-worlds-largest-unified-tv-intelligence-network/"/>
    <hyperlink ref="A5" r:id="rId4" display="https://adexchanger.com/tv-and-video/dtc-adoption-will-help-make-tv-a-performance-medium/"/>
    <hyperlink ref="A6" r:id="rId5" display="https://adexchanger.com/data-driven-thinking/marketing-isnt-the-only-way-to-go-direct-to-consumer/"/>
    <hyperlink ref="A7" r:id="rId6" display="http://www.businessofapps.com/news/brands-are-spending-more-on-pinterest-and-snapchat-ads-says-4c-insights/"/>
    <hyperlink ref="A8" r:id="rId7" display="https://www.mediapost.com/publications/article/334340/teletrax-iqmedia-form-kinetiq-combie-paid-ads-e.html"/>
    <hyperlink ref="A9" r:id="rId8" display="https://mobilemarketingmagazine.com/4c-insights-iq-media-kinetiq-tv-intelligence-network"/>
    <hyperlink ref="A10" r:id="rId9" display="https://www.4cinsights.com/2019/03/28/march-madness-affinity-zion/"/>
    <hyperlink ref="A11" r:id="rId10" display="https://www.4cinsights.com/resource/report-no-name/"/>
    <hyperlink ref="C2" r:id="rId11" display="https://www.4cinsights.com/2019/02/06/4c-launches-audience-driven-upfronts-planning-solution-optimize-tv-ad-budgets/"/>
    <hyperlink ref="C3" r:id="rId12" display="https://www.mediapost.com/publications/article/331967/dating-app-choices-reveal-brand-preferences.html"/>
    <hyperlink ref="C4" r:id="rId13" display="http://www.businessofapps.com/news/brands-are-spending-more-on-pinterest-and-snapchat-ads-says-4c-insights/"/>
    <hyperlink ref="C5" r:id="rId14" display="http://foundremote.com/cheetos-and-oreo-join-february-tv-social-lift-rankings/?platform=hootsuite"/>
    <hyperlink ref="C6" r:id="rId15" display="https://www.4cinsights.com/2019/02/06/4c-launches-audience-driven-upfronts-planning-solution-optimize-tv-ad-budgets/?utm_source=twitter&amp;utm_medium=organic_social&amp;utm_campaign=pressreleases&amp;utm_content=tvupfronts"/>
    <hyperlink ref="C7" r:id="rId16" display="https://www.4cinsights.com/2019/02/28/brands-can-learn-sneakergate/"/>
    <hyperlink ref="C8" r:id="rId17" display="https://www.4cinsights.com/resource/january-2019-us-tv-ad-rankings/"/>
    <hyperlink ref="C9" r:id="rId18" display="https://trib.al/AEiwyp7"/>
    <hyperlink ref="C10" r:id="rId19" display="https://adage.com/article/digital/snapchat-gives-tinder-some-love-stories-and-announces-new-ad-network-partner-summit"/>
    <hyperlink ref="C11" r:id="rId20" display="https://shortyawards.com/11th/the-kentucky-way-with-woodford-reserve"/>
    <hyperlink ref="E2" r:id="rId21" display="https://www.mediapost.com/publications/article/331967/dating-app-choices-reveal-brand-preferences.html"/>
    <hyperlink ref="E3" r:id="rId22" display="https://adexchanger.com/tv-and-video/dtc-adoption-will-help-make-tv-a-performance-medium/"/>
    <hyperlink ref="E4" r:id="rId23" display="https://adexchanger.com/data-driven-thinking/marketing-isnt-the-only-way-to-go-direct-to-consumer/"/>
    <hyperlink ref="E5" r:id="rId24" display="https://www.4cinsights.com/2019/02/06/4c-launches-audience-driven-upfronts-planning-solution-optimize-tv-ad-budgets/"/>
    <hyperlink ref="E6" r:id="rId25" display="https://www.4cinsights.com/2019/03/28/march-madness-affinity-zion/"/>
    <hyperlink ref="E7" r:id="rId26" display="https://www.4cinsights.com/2019/02/07/4c-state-media-parsing-d2c-phenomenon/"/>
    <hyperlink ref="E8" r:id="rId27" display="https://www.4cinsights.com/resource/report-no-name/"/>
    <hyperlink ref="E9" r:id="rId28" display="https://www.mediapost.com/publications/article/334340/teletrax-iqmedia-form-kinetiq-combie-paid-ads-e.html"/>
    <hyperlink ref="E10" r:id="rId29" display="https://www.4cinsights.com/2019/03/25/episode-12-luxury-time-feat-annastasia-seebohm/"/>
    <hyperlink ref="E11" r:id="rId30" display="https://www.linkedin.com/pulse/now-deep-freeze-thoughts-polarvortex2019-aaron-goldman/?published=t"/>
    <hyperlink ref="G2" r:id="rId31" display="https://www.4cinsights.com/2019/04/10/4c-acquires-stake-in-iq-media-jointly-create-kinetiq-worlds-largest-unified-tv-intelligence-network/"/>
    <hyperlink ref="G3" r:id="rId32" display="https://www.mediapost.com/publications/article/334340/teletrax-iqmedia-form-kinetiq-combie-paid-ads-e.html"/>
    <hyperlink ref="G4" r:id="rId33" display="https://progresspartners.com/news-1/progress-partners-advises-iq-media-on-its-transaction-with-4c"/>
    <hyperlink ref="G5" r:id="rId34" display="https://www.martechadvisor.com/news/interactive-marketing/4c-partners-with-iqmedia-launches-kinetiq-a-tv-intelligence-network?utm_source=twitter&amp;utm_medium=social&amp;utm_campaign=mta_120419_Xbc_Link&amp;utm_content=4CPartners&amp;utm_term=nina"/>
    <hyperlink ref="G6" r:id="rId35" display="https://www.4cinsights.com/2019/02/06/4c-launches-audience-driven-upfronts-planning-solution-optimize-tv-ad-budgets/"/>
    <hyperlink ref="G7" r:id="rId36" display="https://www.rapidtvnews.com/2019030855398/celeb-filled-advert-takes-off-for-ba-in-4c-insights-ad-rankings.html#ixzz5hba7dthe"/>
    <hyperlink ref="G8" r:id="rId37" display="https://www.rapidtvnews.com/2019041155739/4c-insights-acquires-majority-stake-in-iq-media.html#ixzz5kmMrjBMf"/>
    <hyperlink ref="G9" r:id="rId38" display="https://mobilemarketingmagazine.com/4c-insights-iq-media-kinetiq-tv-intelligence-network"/>
    <hyperlink ref="G10" r:id="rId39" display="http://www.iq.media/kinetiq/?utm_content=89114691&amp;utm_medium=social&amp;utm_source=twitter&amp;hss_channel=tw-116505974"/>
    <hyperlink ref="G11" r:id="rId40" display="https://www.broadcastingcable.com/news/4c-iq-media-create-tv-data-firm-kinetiq"/>
    <hyperlink ref="K2" r:id="rId41" display="http://dlvr.it/R0gvt4"/>
    <hyperlink ref="K3" r:id="rId42" display="https://twitter.com/cmswire/status/1105485373147250690"/>
    <hyperlink ref="Q2" r:id="rId43" display="https://www.inc.com/partners-in-leadership/4-steps-to-develop-your-aq-and-make-change-happen.html?platform=hootsuite"/>
    <hyperlink ref="Q3" r:id="rId44" display="https://blog.usejournal.com/heres-why-soft-skills-are-more-important-than-technical-skills-6a1a5ea5540a?platform=hootsuite"/>
    <hyperlink ref="S2" r:id="rId45" display="https://www.builtinchicago.org/2018/03/22/chicago-tech-founding-stories"/>
  </hyperlinks>
  <printOptions/>
  <pageMargins left="0.7" right="0.7" top="0.75" bottom="0.75" header="0.3" footer="0.3"/>
  <pageSetup orientation="portrait" paperSize="9"/>
  <tableParts>
    <tablePart r:id="rId52"/>
    <tablePart r:id="rId48"/>
    <tablePart r:id="rId53"/>
    <tablePart r:id="rId46"/>
    <tablePart r:id="rId51"/>
    <tablePart r:id="rId49"/>
    <tablePart r:id="rId47"/>
    <tablePart r:id="rId5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2019-04-25T04:31:48Z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