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<sst xmlns="http://schemas.openxmlformats.org/spreadsheetml/2006/main" count="8158" uniqueCount="2088">
  <si>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</si>
  <si>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</si>
  <si>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</si>
  <si>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</si>
  <si>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</si>
  <si>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</si>
  <si>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</si>
  <si>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</si>
  <si>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</si>
  <si>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</si>
  <si>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</si>
  <si>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</si>
  <si>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</si>
  <si>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</si>
  <si>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</si>
  <si>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</si>
  <si>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</si>
  <si>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</si>
  <si>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</si>
  <si>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</si>
  <si>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</si>
  <si>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</si>
  <si>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</si>
  <si>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</si>
  <si>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</si>
  <si>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</si>
  <si>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</si>
  <si>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</si>
  <si>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</si>
  <si>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</si>
  <si>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</si>
  <si>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</si>
  <si>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</si>
  <si>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</si>
  <si>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</si>
  <si>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</si>
  <si>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</si>
  <si>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</si>
  <si>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</si>
  <si>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</si>
  <si>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</si>
  <si>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</si>
  <si>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</si>
  <si>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</si>
  <si>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</si>
  <si>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</si>
  <si>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</si>
  <si>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</si>
  <si>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</si>
  <si>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</si>
  <si>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</si>
  <si>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</si>
  <si>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</si>
  <si>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</si>
  <si>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</si>
  <si>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</si>
  <si>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</si>
  <si>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</si>
  <si>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</si>
  <si>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</si>
  <si>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</si>
  <si>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</si>
  <si>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</si>
  <si>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</si>
  <si>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</si>
  <si>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</si>
  <si>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</si>
  <si>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</si>
  <si>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</si>
  <si>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</si>
  <si>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</si>
  <si>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</si>
  <si>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</si>
  <si>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</si>
  <si>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</si>
  <si>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</si>
  <si>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</si>
  <si>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</si>
  <si>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</si>
  <si>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</si>
  <si>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</si>
  <si>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</si>
  <si>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</si>
  <si>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</si>
  <si>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</si>
  <si>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</si>
  <si>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</si>
  <si>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</si>
  <si>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</si>
  <si>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</si>
  <si>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</si>
  <si>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</si>
  <si>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</si>
  <si>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</si>
  <si>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</si>
  <si>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</si>
  <si>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</si>
  <si>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</si>
  <si>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</si>
  <si>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</si>
  <si>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</si>
  <si>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</si>
  <si>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</si>
  <si>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</si>
  <si>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</si>
  <si>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</si>
  <si>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</si>
  <si>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</si>
  <si>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</si>
  <si>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</si>
  <si>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</si>
  <si>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</si>
  <si>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</si>
  <si>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</si>
  <si>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</si>
  <si>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</si>
  <si>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</si>
  <si>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</si>
  <si>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</si>
  <si>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</si>
  <si>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</si>
  <si>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</si>
  <si>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</si>
  <si>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</si>
  <si>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</si>
  <si>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</si>
  <si>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</si>
  <si>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</si>
  <si>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</si>
  <si>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</si>
  <si>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</si>
  <si>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</si>
  <si>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</si>
  <si>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</si>
  <si>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</si>
  <si>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</si>
  <si>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</si>
  <si>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</si>
  <si>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</si>
  <si>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</si>
  <si>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</si>
  <si>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</si>
  <si>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</si>
  <si>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</si>
  <si>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</si>
  <si>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</si>
  <si>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</si>
  <si>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</si>
  <si>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</si>
  <si>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</si>
  <si>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</si>
  <si>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</si>
  <si>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</si>
  <si>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</si>
  <si>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</si>
  <si>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</si>
  <si>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</si>
  <si>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</si>
  <si>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</si>
  <si>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</si>
  <si>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</si>
  <si>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</si>
  <si>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</si>
  <si>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</si>
  <si>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</si>
  <si>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</si>
  <si>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</si>
  <si>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</si>
  <si>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</si>
  <si>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</si>
  <si>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</si>
  <si>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</si>
  <si>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</si>
  <si>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</si>
  <si>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</si>
  <si>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</si>
  <si>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</si>
  <si>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</si>
  <si>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</si>
  <si>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</si>
  <si>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</si>
  <si>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</si>
  <si>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</si>
  <si>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</si>
  <si>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</si>
  <si>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</si>
  <si>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</si>
  <si>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</si>
  <si>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</si>
  <si>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</si>
  <si>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</si>
  <si>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</si>
  <si>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</si>
  <si>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</si>
  <si>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</si>
  <si>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</si>
  <si>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</si>
  <si>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</si>
  <si>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</si>
  <si>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</si>
  <si>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</si>
  <si>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</si>
  <si>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</si>
  <si>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</si>
  <si>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</si>
  <si>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</si>
  <si>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</si>
  <si>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</si>
  <si>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</si>
  <si>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</si>
  <si>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</si>
  <si>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</si>
  <si>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doctormckeever</t>
  </si>
  <si>
    <t>wojdynski</t>
  </si>
  <si>
    <t>nick_mathews</t>
  </si>
  <si>
    <t>megdunk</t>
  </si>
  <si>
    <t>michaelmirer</t>
  </si>
  <si>
    <t>aejhistory</t>
  </si>
  <si>
    <t>erinwhiteside</t>
  </si>
  <si>
    <t>teachguz</t>
  </si>
  <si>
    <t>jennifer_harker</t>
  </si>
  <si>
    <t>eclinicaltrial</t>
  </si>
  <si>
    <t>april_cenyue</t>
  </si>
  <si>
    <t>casteinke2</t>
  </si>
  <si>
    <t>aejmc</t>
  </si>
  <si>
    <t>journoscholar</t>
  </si>
  <si>
    <t>umn_hsjmc</t>
  </si>
  <si>
    <t>idadee17</t>
  </si>
  <si>
    <t>ruoyusun07</t>
  </si>
  <si>
    <t>monique_luisi</t>
  </si>
  <si>
    <t>nuttingbh</t>
  </si>
  <si>
    <t>aejmc_nond</t>
  </si>
  <si>
    <t>ljthornton</t>
  </si>
  <si>
    <t>danielledeavour</t>
  </si>
  <si>
    <t>harrypotterex1</t>
  </si>
  <si>
    <t>g_platenburg</t>
  </si>
  <si>
    <t>mediadiversity</t>
  </si>
  <si>
    <t>deptcmmud</t>
  </si>
  <si>
    <t>chadpainter77</t>
  </si>
  <si>
    <t>kellymerrilljr</t>
  </si>
  <si>
    <t>nikki_feng</t>
  </si>
  <si>
    <t>commstatprof</t>
  </si>
  <si>
    <t>edwards_america</t>
  </si>
  <si>
    <t>aejmcethics</t>
  </si>
  <si>
    <t>bujougrad1</t>
  </si>
  <si>
    <t>cvsikorski</t>
  </si>
  <si>
    <t>omgjordin</t>
  </si>
  <si>
    <t>parop</t>
  </si>
  <si>
    <t>charisselpree</t>
  </si>
  <si>
    <t>fauscms</t>
  </si>
  <si>
    <t>pattyterhune</t>
  </si>
  <si>
    <t>stacyfernandezb</t>
  </si>
  <si>
    <t>danikathleen</t>
  </si>
  <si>
    <t>macaejmc</t>
  </si>
  <si>
    <t>miamoodyramirez</t>
  </si>
  <si>
    <t>abkothari</t>
  </si>
  <si>
    <t>averyholton</t>
  </si>
  <si>
    <t>dr_rjahng</t>
  </si>
  <si>
    <t>kelseyhusnick</t>
  </si>
  <si>
    <t>guygolan</t>
  </si>
  <si>
    <t>drmelshemberger</t>
  </si>
  <si>
    <t>rcozma</t>
  </si>
  <si>
    <t>prommer_elli</t>
  </si>
  <si>
    <t>hkoverton</t>
  </si>
  <si>
    <t>psucommgraded</t>
  </si>
  <si>
    <t>csw_aejmc</t>
  </si>
  <si>
    <t>stineeckert</t>
  </si>
  <si>
    <t>advancegeo</t>
  </si>
  <si>
    <t>anneohirsch</t>
  </si>
  <si>
    <t>amandajweed</t>
  </si>
  <si>
    <t>kfreberg</t>
  </si>
  <si>
    <t>kimfoxwosu</t>
  </si>
  <si>
    <t>holmanlynette</t>
  </si>
  <si>
    <t>loganex</t>
  </si>
  <si>
    <t>realtonybradley</t>
  </si>
  <si>
    <t>kait_tiffany</t>
  </si>
  <si>
    <t>commscholar</t>
  </si>
  <si>
    <t>warhovert</t>
  </si>
  <si>
    <t>tpvos</t>
  </si>
  <si>
    <t>aejmc_gsig</t>
  </si>
  <si>
    <t>bpmoritz</t>
  </si>
  <si>
    <t>nataliebdevlin</t>
  </si>
  <si>
    <t>amandalsams</t>
  </si>
  <si>
    <t>tkell</t>
  </si>
  <si>
    <t>fergi22</t>
  </si>
  <si>
    <t>janlaurenb</t>
  </si>
  <si>
    <t>drmattcarlson</t>
  </si>
  <si>
    <t>aejmccomjig</t>
  </si>
  <si>
    <t>blackhealth4men</t>
  </si>
  <si>
    <t>addivision</t>
  </si>
  <si>
    <t>afbatto</t>
  </si>
  <si>
    <t>timhortons</t>
  </si>
  <si>
    <t>aejmc_comsher</t>
  </si>
  <si>
    <t>d</t>
  </si>
  <si>
    <t>sanctusscherbet</t>
  </si>
  <si>
    <t>aejmc_prd</t>
  </si>
  <si>
    <t>newhousesu</t>
  </si>
  <si>
    <t>drdewalt1</t>
  </si>
  <si>
    <t>kiahebennett</t>
  </si>
  <si>
    <t>emilyehmer</t>
  </si>
  <si>
    <t>uofsc_sjmc</t>
  </si>
  <si>
    <t>denetrawalker</t>
  </si>
  <si>
    <t>mhchoi12</t>
  </si>
  <si>
    <t>brookewmckeever</t>
  </si>
  <si>
    <t>mbarni109</t>
  </si>
  <si>
    <t>aejmc_mcs</t>
  </si>
  <si>
    <t>enakshiroy</t>
  </si>
  <si>
    <t>drmccollough</t>
  </si>
  <si>
    <t>cameo96</t>
  </si>
  <si>
    <t>dr_tindall</t>
  </si>
  <si>
    <t>Replies to</t>
  </si>
  <si>
    <t>Mentions</t>
  </si>
  <si>
    <t>@HolmanLynette #AEJMC19 - Here we come!</t>
  </si>
  <si>
    <t>@commscholar @kait_tiffany @RealTonyBradley We only asked about broader credibility issues, not “fake news” specifically, but @loganex and I will have a paper on effects of chumboxes at #aejmc19.</t>
  </si>
  <si>
    <t>Thanks to @TPVos and @warhovert for making this possible! And huge thanks to @UMN_HSJMC for the support! I can't wait to present the findings in Toronto in August. This all has me even more fired up to start my PhD course work in Minneapolis in the fall. #aejmc19 #AcademicTwitter</t>
  </si>
  <si>
    <t>You've seen the Deadspin video compiling all the Sinclair . Now, you can learn its effects on credibility, parasocial relationships, and perceived ideology. Only @ #aejmc19 with @michaelmirer and me. https://t.co/I6tC7Zr9ns</t>
  </si>
  <si>
    <t>RT @MegDunk: You've seen the Deadspin video compiling all the Sinclair . Now, you can learn its effects on credibility, parasocial relation…</t>
  </si>
  <si>
    <t>RT @AEJMCethics: Coming to the #aejmc19? Please plan to come to our theme session: Putting ethics back in ethics education! Thursday, Aug 8…</t>
  </si>
  <si>
    <t>While you wait for your #AEJMC19 notification, consider attending the  pre-conference on doctoral education! It's an all-star lineup, with a keynote by Carolyn Kitch and workshops led by Esther Thorson, Earnest Perry, Andy Billings &amp;amp; Carolina Acosta-Alzuru https://t.co/4uaYNwiifF</t>
  </si>
  <si>
    <t>RT @aejmc_nond: We're again hosting a pre-conference at #aejmc19 with our friends @AEJMC_GSIG for Ph.D. students and early career faculty.…</t>
  </si>
  <si>
    <t>Many thanks to you and @NatalieBDevlin for all your time and hard work, @bpmoritz.
I am looking forward to visiting beautiful Toronto, Canada! #AEJMC19 https://t.co/wZtKhnwVAh</t>
  </si>
  <si>
    <t>RT @Monique_Luisi: Delighted! @NuttingBH and I had our work on framing cancer clinical trial messages to millennials accepted by @AEJMC_Com…</t>
  </si>
  <si>
    <t>Going to Toronto for #AEJMC19 with two papers, one of which got a Top Open Paper award from @AEJMC_PRD!!! I'm so thrilled to win this award with my wonderful mentors @fergi22 and @tkell and my brilliant colleagues Yoo Jin and @AmandaLSams _xD83E__xDD70__xD83E__xDD70_</t>
  </si>
  <si>
    <t>I just got my first @AEJMC acceptance ever &amp;amp; couldn't be more excited to present my research about "The Emergence of Social Justice Journalism" in Toronto in August! THANK YOU @UMN_HSJMC @drmattcarlson @journoscholar @JanLaurenB &amp;amp; @aejmc_nond for making this possible! #aejmc19 _xD83C__xDDE8__xD83C__xDDE6_</t>
  </si>
  <si>
    <t>@casteinke2 @UMN_HSJMC @drmattcarlson @journoscholar @JanLaurenB @aejmc_nond Woohoo! See you in Toronto for #AEJMC19!</t>
  </si>
  <si>
    <t>RT @casteinke2: I just got my first @AEJMC acceptance ever &amp;amp; couldn't be more excited to present my research about "The Emergence of Social…</t>
  </si>
  <si>
    <t>@AEJMC Now that the excitement has sunk in, I want to thank my coauthors: Hao Xu and Prof. Jisu Huh, along with everyone else @UMN_HSJMC for their support! Thanks to @AdDivision reviewers too! Excited to be part of #AEJMC19 _xD83D__xDE42_</t>
  </si>
  <si>
    <t>#AEJMC19 I am going to Toronto! So excited!_xD83E__xDD73_ https://t.co/blHAO9V14S</t>
  </si>
  <si>
    <t>@RuoyuSun07 Congrats! See you at #AEJMC19!</t>
  </si>
  <si>
    <t>@Nick_Mathews @AEJMCComJIG Welcome to the #AEJMCCommunity &amp;amp; #AEJMC19 in Toronto! We are so glad to have you!</t>
  </si>
  <si>
    <t>@blackhealth4men @MacAejmc Woohoo Sean! See you there! #AEJMC19</t>
  </si>
  <si>
    <t>@idadee17 Yay! See you in Toronto at #AEJMC19 https://t.co/cojOCMIIn2</t>
  </si>
  <si>
    <t>@afbatto @AdDivision Yes Ava! Congrats! Happy to have you as a part of #AEJMC19! https://t.co/G5aQIe2u6e</t>
  </si>
  <si>
    <t>Delighted! @NuttingBH and I had our work on framing cancer clinical trial messages to millennials accepted by @AEJMC_ComSHER @AEJMC!
Now I have a prestigious cover story for the epic @TimHortons run I'm about to make! #aejmc19 #Toronto #canada #timhortons</t>
  </si>
  <si>
    <t>@Monique_Luisi @NuttingBH @AEJMC_ComSHER @TimHortons Congrats! See you both at #AEJMC19 in August!</t>
  </si>
  <si>
    <t>We're again hosting a pre-conference at #aejmc19 with our friends @AEJMC_GSIG for Ph.D. students and early career faculty. Deadline is 5/31/19  LINK: https://t.co/qYcyAGzuFO</t>
  </si>
  <si>
    <t>RT @AEJMC: #AEJMC19 https://t.co/qN1vhFYC0G</t>
  </si>
  <si>
    <t>I’m so honored to learn that my research on #schoolshooting coverage during #SandyHook just won top student paper for electronic news at @AEJMC. I’ll be headed to Toronto in August to present my work! #phdlife #journalism #AEJMC19 https://t.co/FJ7fcXKXFX</t>
  </si>
  <si>
    <t>10 points for #gryffindor! #AEJMC19 #phdlife #potterheads #harrypotter https://t.co/60V8nWcuY0</t>
  </si>
  <si>
    <t>RT @DanielleDeavour: 10 points for #gryffindor! #AEJMC19 #phdlife #potterheads #harrypotter https://t.co/60V8nWcuY0</t>
  </si>
  <si>
    <t>Heading to Toronto ! #AEJMC19 Two paper acceptances, second runner up for the top faculty paper award in the Minorities and Communication Division ! #Thankful #Scholarship #BookedAndBusy https://t.co/xmPGtNcjgE</t>
  </si>
  <si>
    <t>RT @MacAejmc: We are still in need of discussants and moderators for August 7th, 8th and 9th of the conference. If you're available and wil…</t>
  </si>
  <si>
    <t>RT @ChadPainter77: Will be presenting "It takes a village: Communitarianism and Spotlight" with @sanctusscherbet at #AEJMC19 in Toronto.
@D…</t>
  </si>
  <si>
    <t>Will be presenting "It takes a village: Communitarianism and Spotlight" with @sanctusscherbet at #AEJMC19 in Toronto.
@DeptCMMUD @AEJMCethics</t>
  </si>
  <si>
    <t>RT @amandajweed: Trying to patiently wait for #AEJMC19 notifications, but... https://t.co/JqXTJB4XM1</t>
  </si>
  <si>
    <t>Heading to Toronto for #aejmc19 to present my paper to @AEJMCethics! (A summer Toronto must be 100% better than Wintertime _xD83E__xDD70_ )</t>
  </si>
  <si>
    <t>RT @april_cenyue: Going to Toronto for #AEJMC19 with two papers, one of which got a Top Open Paper award from @AEJMC_PRD!!! I'm so thrilled…</t>
  </si>
  <si>
    <t>I waited (not-so) patiently all day to find out my paper to #AEJMC19 was accepted! Toronto, here we come!</t>
  </si>
  <si>
    <t>RT @AEJMC: Join the SPJ/Google News Storytelling workshop for media researchers and educators like you. Led by renowned experts, this Aug.…</t>
  </si>
  <si>
    <t>Coming to the #aejmc19? Please plan to come to our theme session: Putting ethics back in ethics education! Thursday, Aug 8! https://t.co/LvQApHujiF</t>
  </si>
  <si>
    <t>Check out this great pre-conference at #aejmc19 for Ph.D. students and early career faculty! https://t.co/KZ4QMrVTMo</t>
  </si>
  <si>
    <t>So excited! I got accepted and get to present my research at #AEJMC19 in Toronto! _xD83C__xDDE8__xD83C__xDDE6_ https://t.co/JD1ICM5BSp</t>
  </si>
  <si>
    <t>Thanks @KiahEBennett @pattyterhune @StacyFernandezB and all the students that made a class on #diversity and #satire at @NewhouseSU happen! Dean Branham was excited for this class and I’m happy to share the experience at #AEJMC19 in Toronto. https://t.co/8Mac8KvQQ0 https://t.co/6Fu0F0JaR3</t>
  </si>
  <si>
    <t>Shout out _xD83D__xDCE3_ to @DrDeWalt1, who will present her current research study exploring the ethical dimensions of organ and tissue donation coverage this summer at @AEJMC in Toronto _xD83C__xDDE8__xD83C__xDDE6_
#AEJMC19</t>
  </si>
  <si>
    <t>RT @charisselpree: Thanks @KiahEBennett @pattyterhune @StacyFernandezB and all the students that made a class on #diversity and #satire at…</t>
  </si>
  <si>
    <t>Wanted: Discussant for @MacAejmc #AEJMC19 panel Aug 8, featuring a dynamite panel on crisis comm and minority research. https://t.co/u1Lcgpb5xT</t>
  </si>
  <si>
    <t>We are still in need of discussants and moderators for August 7th, 8th and 9th of the conference. If you're available and willing to serve, please contact @danikathleen. #AEJMC19 #Toronto</t>
  </si>
  <si>
    <t>RT @danikathleen: Wanted: Discussant for @MacAejmc #AEJMC19 panel Aug 8, featuring a dynamite panel on crisis comm and minority research. h…</t>
  </si>
  <si>
    <t>Looking forward to presenting our research on public engagement with #refugee on social media with @emilyehmer #AEJMC19</t>
  </si>
  <si>
    <t>@BrookeWMcKeever @AEJMC @MHChoi12 @DenetraWalker @DoctorMcKeever @UofSC_SJMC @AEJMC_ComSHER One of the most competitive years ever for @AEJMC_ComSHER featuring more submissions than ever. Congrats on the acceptance! #AEJMC19</t>
  </si>
  <si>
    <t>Heard from @AEJMC_PRD this morning. Waiting to hear from two other divisions for more good news.. I'm acting all cool about this but.... #AEJMC19 https://t.co/9dXANzeX7J</t>
  </si>
  <si>
    <t>Just learned that @KelseyHusnick and I have been accepted to present at #AEJMC19 from @CSW_AEJMC _xD83E__xDD73__xD83E__xDD73__xD83E__xDD73_ Amazing student leading the way and I am so excited I get to see her shine in Toronto!!</t>
  </si>
  <si>
    <t>RT @dr_rjahng: Just learned that @KelseyHusnick and I have been accepted to present at #AEJMC19 from @CSW_AEJMC _xD83E__xDD73__xD83E__xDD73__xD83E__xDD73_ Amazing student leading…</t>
  </si>
  <si>
    <t>Congrats @CommStatProf and @mbarni109 our HME paper was accepted to #AEJMC19 @AEJMC @AEJMC_MCS https://t.co/sEh0PyiYUp</t>
  </si>
  <si>
    <t>Hello  @AEJMC_MCS @AEJMC #AEJMC19 https://t.co/XcgK9o1ptY</t>
  </si>
  <si>
    <t>_xD83C__xDDE8__xD83C__xDDE6_ "O Canada" _xD83C__xDDE8__xD83C__xDDE6_ I knew I would be going to Toronto in early August to be part of a teaching panel, but having a research paper accepted today for #AEJMC19 is the cherry on top. This conference likely my last for a long while. Doubly glad I filed for my passport this week. https://t.co/0e2q9vRGJ1</t>
  </si>
  <si>
    <t>The weekend is off to a great start with good news from @AEJMC @AEJMC_MCS. Excited for #AEJMC19 and so many reunions in Toronto!</t>
  </si>
  <si>
    <t>RT @StineEckert: Wow! My paper with my wonderful co-authors won the Top Paper Award from @CSW_AEJMC We're thrilled to present "Who broke it…</t>
  </si>
  <si>
    <t>As #AEJMC19 PRD research co-chair, it’s been rewarding to see people celebrating paper acceptances all week. As a submitter myself, I can finally celebrate 3 conf paper &amp;amp; 2 pub acceptances this week. Good news comes in waves. Very excited for my colleague and student co-authors.</t>
  </si>
  <si>
    <t>RT @hkoverton: As #AEJMC19 PRD research co-chair, it’s been rewarding to see people celebrating paper acceptances all week. As a submitter…</t>
  </si>
  <si>
    <t>Bc ... it's the little things (and for some of us, this is a big thing). #SMprofs #PRprofs #aejmc19 https://t.co/hd53n74P86</t>
  </si>
  <si>
    <t>Wow! My paper with my wonderful co-authors won the Top Paper Award from @CSW_AEJMC We're thrilled to present "Who broke it first? How news of sexual misconduct in US academia reaches the public." Thank you Julie, Madison, Julia, Bonnie, Maddy &amp;amp; Linda for great team work! #AEJMC19</t>
  </si>
  <si>
    <t>Seeing others get their #aejmc19 acceptances already like https://t.co/7cjuF3y5iy</t>
  </si>
  <si>
    <t>We got one of those generic #aejmc19 "conference accepted paper information" emails again, that seems to indicate we got in, before we've received an official acceptance.</t>
  </si>
  <si>
    <t>Our experiment on the effects of confirmed/disputed labels on social media news posts has been accepted to #aejmc19! Go team!</t>
  </si>
  <si>
    <t>After some nail-biting days in AEJMC notification limbo, I was stoked to receive an @AEJMC_MCS email that opened with "Congratulations!" Excited to present our study of the state of social media research at @AEJMC w/ _xD83D__xDCAF_ co-authors @kfreberg, @DrMcCollough &amp;amp; @EnakshiRoy! #AEJMC19 https://t.co/HQolp43f9h</t>
  </si>
  <si>
    <t>Join the SPJ/Google News Storytelling workshop for media researchers and educators like you. Led by renowned experts, this Aug. 9 event at #AEJMC19 in Toronto is free to AEJMC attendees. Sign up now. Go to https://t.co/5WI6uqsNMm https://t.co/siC4ZuSVqn</t>
  </si>
  <si>
    <t>#AEJMC19 https://t.co/qN1vhFYC0G</t>
  </si>
  <si>
    <t>Got the exciting news our paper was accepted for #AEJMC19 w/ the @AEJMC_MCS division. 
_xD83C__xDF89__xD83E__xDD29__xD83C__xDF89_
Congrats to @amandajweed + Chris McCollough! Super excited to be presenting w/ you both in Toronto later this summer!
Let's do this! _xD83D__xDE0E_
#SMprofs #PRprofs https://t.co/CjVOHcl1On</t>
  </si>
  <si>
    <t>@DrMcCollough @kfreberg @AEJMC_MCS This is why we need Twitter handles on our conference badges. Glad that will be an option this year for #AEJMC19. I wonder if I can sneak in a few hashtags, too? #SMStudentChat #SMProfs #AEJMCFoodFinds _xD83E__xDD14_</t>
  </si>
  <si>
    <t>Super excited about this research project! Honored to be working with you all. Can't wait to share these results at #AEJMC19 and be with some amazing #SMprofs! https://t.co/USlKnJJS3F</t>
  </si>
  <si>
    <t>Trying to patiently wait for #AEJMC19 notifications, but... https://t.co/JqXTJB4XM1</t>
  </si>
  <si>
    <t>Might as well have some fun in the process...Let's have a contest for the best "waiting" GIF! #AEJMC19</t>
  </si>
  <si>
    <t>Waiting for #AEJMC19 _xD83E__xDD23_ https://t.co/pWv8OmY2CZ</t>
  </si>
  <si>
    <t>Oh and @Cameo96, I'm working on a bday soiree in your hood Aug 2-4. It is the only way that I will confirm attending #aejmc19 in Toronto. So, can you help to make it happen? More importantly, to make it amazing? I'm counting on my Buffalo posse to make it right. I know you will. https://t.co/3pNBXWEUIG</t>
  </si>
  <si>
    <t>@dr_tindall ... and now I don't want to go either. #aejmc19
But seriously, what is the solution to this so that higher ups know what is going on? This coupled w/others incidents = not cool. https://t.co/wfz4G03Pwc</t>
  </si>
  <si>
    <t>https://www.youtube.com/watch?v=_fHfgU8oMSo&amp;feature=youtu.be</t>
  </si>
  <si>
    <t>http://aejmc.org/events/toronto19/registration/</t>
  </si>
  <si>
    <t>https://twitter.com/bpmoritz/status/1128460277354246144</t>
  </si>
  <si>
    <t>https://docs.google.com/forms/d/e/1FAIpQLSei-Oj17dRfjYCUbljnMrUKtYMBG_GkAD8e6VkJ5z5xruMhsQ/viewform</t>
  </si>
  <si>
    <t>https://twitter.com/DrKHettinga/status/1128344425392775168</t>
  </si>
  <si>
    <t>https://www.instagram.com/p/Bxf-Q0xB0sH0sU9mGlni3qVy472NZmwvdThN7g0/?igshid=sw14o3eus3td</t>
  </si>
  <si>
    <t>https://twitter.com/aejmc_nond/status/1128388302745350146</t>
  </si>
  <si>
    <t>https://charisselpree.me/2019/05/16/teaching-diversity-through-satire-literacy-at-aejmc2019-in-toronto/</t>
  </si>
  <si>
    <t>https://twitter.com/AEJMC/status/1123972993452003328</t>
  </si>
  <si>
    <t>https://docs.google.com/document/d/1tJcsEOZJpKqQ-p4D7dn1TYjcJpY6HsBEX-c5s3il_5M/edit?usp=sharing</t>
  </si>
  <si>
    <t>https://twitter.com/amandajweed/status/1129881627948212225</t>
  </si>
  <si>
    <t>youtube.com</t>
  </si>
  <si>
    <t>aejmc.org</t>
  </si>
  <si>
    <t>twitter.com</t>
  </si>
  <si>
    <t>google.com</t>
  </si>
  <si>
    <t>instagram.com</t>
  </si>
  <si>
    <t>charisselpree.me</t>
  </si>
  <si>
    <t>aejmc19</t>
  </si>
  <si>
    <t>aejmc19 academictwitter</t>
  </si>
  <si>
    <t>aejmccommunity aejmc19</t>
  </si>
  <si>
    <t>aejmc19 toronto canada timhortons</t>
  </si>
  <si>
    <t>schoolshooting sandyhook phdlife journalism aejmc19</t>
  </si>
  <si>
    <t>gryffindor aejmc19 phdlife potterheads harrypotter</t>
  </si>
  <si>
    <t>aejmc19 thankful scholarship bookedandbusy</t>
  </si>
  <si>
    <t>diversity satire aejmc19</t>
  </si>
  <si>
    <t>diversity satire</t>
  </si>
  <si>
    <t>aejmc19 toronto</t>
  </si>
  <si>
    <t>refugee aejmc19</t>
  </si>
  <si>
    <t>smprofs prprofs aejmc19</t>
  </si>
  <si>
    <t>aejmc19 smprofs prprofs</t>
  </si>
  <si>
    <t>aejmc19 smstudentchat smprofs aejmcfoodfinds</t>
  </si>
  <si>
    <t>aejmc19 smprofs</t>
  </si>
  <si>
    <t>https://pbs.twimg.com/media/D6TyDnVXoAIBWXm.jpg</t>
  </si>
  <si>
    <t>https://pbs.twimg.com/tweet_video_thumb/D6oMBRZWAAcR8Aq.jpg</t>
  </si>
  <si>
    <t>https://pbs.twimg.com/tweet_video_thumb/D6oMWEAXkAEdrUA.jpg</t>
  </si>
  <si>
    <t>https://pbs.twimg.com/media/D6eHCAeWsAAEbRz.jpg</t>
  </si>
  <si>
    <t>https://pbs.twimg.com/media/D6fDRofWkAAjpAi.jpg</t>
  </si>
  <si>
    <t>https://pbs.twimg.com/tweet_video_thumb/D6nKWTHWsAA3eyz.jpg</t>
  </si>
  <si>
    <t>https://pbs.twimg.com/media/D6e1CgHX4AIazfA.jpg</t>
  </si>
  <si>
    <t>https://pbs.twimg.com/media/D6sM7CuXkAAcejr.jpg</t>
  </si>
  <si>
    <t>https://pbs.twimg.com/media/D6s5CupW4AARLCH.jpg</t>
  </si>
  <si>
    <t>https://pbs.twimg.com/tweet_video_thumb/D6oiaXWXsAMebvC.jpg</t>
  </si>
  <si>
    <t>https://pbs.twimg.com/media/D6oV7j2X4AIwUzA.jpg</t>
  </si>
  <si>
    <t>https://pbs.twimg.com/tweet_video_thumb/D60Ely7XYAEv2ja.jpg</t>
  </si>
  <si>
    <t>https://pbs.twimg.com/tweet_video_thumb/D6pTnFZWsAArgJJ.jpg</t>
  </si>
  <si>
    <t>https://pbs.twimg.com/media/D60OZ5FW4AI380_.jpg</t>
  </si>
  <si>
    <t>https://pbs.twimg.com/tweet_video_thumb/D6csybsWsAE1xxO.jpg</t>
  </si>
  <si>
    <t>https://pbs.twimg.com/tweet_video_thumb/D64kCAMX4AABzYY.jpg</t>
  </si>
  <si>
    <t>https://pbs.twimg.com/media/D6dcWRTWAAUZ6KF.jpg</t>
  </si>
  <si>
    <t>https://pbs.twimg.com/tweet_video_thumb/D62l7beX4Acgdfs.jpg</t>
  </si>
  <si>
    <t>https://pbs.twimg.com/tweet_video_thumb/D6qJHP1XYAEyLcM.jpg</t>
  </si>
  <si>
    <t>https://pbs.twimg.com/tweet_video_thumb/D6NA8dzW0AA89L4.jpg</t>
  </si>
  <si>
    <t>https://pbs.twimg.com/tweet_video_thumb/D664D63W0AUAcKX.jpg</t>
  </si>
  <si>
    <t>http://pbs.twimg.com/profile_images/1028535272835670019/HUTwOrh2_normal.jpg</t>
  </si>
  <si>
    <t>http://pbs.twimg.com/profile_images/1126909803819876354/EKhsTD61_normal.png</t>
  </si>
  <si>
    <t>http://pbs.twimg.com/profile_images/823559231181910020/5kxwq7Bo_normal.jpg</t>
  </si>
  <si>
    <t>http://pbs.twimg.com/profile_images/910542353584345088/N3qfITuw_normal.jpg</t>
  </si>
  <si>
    <t>http://pbs.twimg.com/profile_images/705075632670011393/KmWGaf9q_normal.jpg</t>
  </si>
  <si>
    <t>http://pbs.twimg.com/profile_images/1042832169431818240/Z-4nMASK_normal.jpg</t>
  </si>
  <si>
    <t>http://pbs.twimg.com/profile_images/433310028020203521/4GZnF0cN_normal.jpeg</t>
  </si>
  <si>
    <t>http://pbs.twimg.com/profile_images/800141790552604672/4Tee3ltG_normal.jpg</t>
  </si>
  <si>
    <t>http://pbs.twimg.com/profile_images/1037808064311844864/qm_o_Lyf_normal.jpg</t>
  </si>
  <si>
    <t>http://pbs.twimg.com/profile_images/976199382738579456/PxQhEEYP_normal.jpg</t>
  </si>
  <si>
    <t>http://pbs.twimg.com/profile_images/1125103562474835973/i-FXQQP1_normal.jpg</t>
  </si>
  <si>
    <t>http://pbs.twimg.com/profile_images/1055469079237144576/gLD79hW6_normal.jpg</t>
  </si>
  <si>
    <t>http://pbs.twimg.com/profile_images/1778555235/aejmctwitter_normal.png</t>
  </si>
  <si>
    <t>http://pbs.twimg.com/profile_images/1017169798952710144/MEXhEKiD_normal.jpg</t>
  </si>
  <si>
    <t>http://pbs.twimg.com/profile_images/880415935839862785/F_dSwlat_normal.jpg</t>
  </si>
  <si>
    <t>http://pbs.twimg.com/profile_images/967177177929150464/BskHHXVo_normal.jpg</t>
  </si>
  <si>
    <t>http://pbs.twimg.com/profile_images/1034855053847216129/DwIl-wfo_normal.jpg</t>
  </si>
  <si>
    <t>http://pbs.twimg.com/profile_images/996848050827157505/v6XSpNon_normal.jpg</t>
  </si>
  <si>
    <t>http://pbs.twimg.com/profile_images/884110390493425664/HGSOS2S8_normal.jpg</t>
  </si>
  <si>
    <t>http://pbs.twimg.com/profile_images/93395882/fresco_normal.jpg</t>
  </si>
  <si>
    <t>http://pbs.twimg.com/profile_images/2790463447/ed7fc9049787bf61d3ceef2c88133aea_normal.jpeg</t>
  </si>
  <si>
    <t>http://pbs.twimg.com/profile_images/974193215157907457/FkAqPgqB_normal.jpg</t>
  </si>
  <si>
    <t>http://pbs.twimg.com/profile_images/1027206073529327618/7UuZYsqa_normal.jpg</t>
  </si>
  <si>
    <t>http://pbs.twimg.com/profile_images/520846571848486912/Y7fTyzhu_normal.jpeg</t>
  </si>
  <si>
    <t>http://pbs.twimg.com/profile_images/490235649253847040/qHCCVm2c_normal.jpeg</t>
  </si>
  <si>
    <t>http://pbs.twimg.com/profile_images/612813916062617601/QtnRIGCl_normal.jpg</t>
  </si>
  <si>
    <t>http://pbs.twimg.com/profile_images/1026959278744260608/OvhPHT5P_normal.jpg</t>
  </si>
  <si>
    <t>http://pbs.twimg.com/profile_images/900706238455001088/20iZ_kYd_normal.jpg</t>
  </si>
  <si>
    <t>http://pbs.twimg.com/profile_images/818295744797011969/D1HGsYY3_normal.jpg</t>
  </si>
  <si>
    <t>http://pbs.twimg.com/profile_images/1023961702436679680/9vTgEQvZ_normal.jpg</t>
  </si>
  <si>
    <t>http://pbs.twimg.com/profile_images/1118182475363246081/BxOF1Uha_normal.jpg</t>
  </si>
  <si>
    <t>http://pbs.twimg.com/profile_images/1122313676839538688/FvlyfoiS_normal.png</t>
  </si>
  <si>
    <t>http://pbs.twimg.com/profile_images/1089943508167913481/FMmCv6qD_normal.jpg</t>
  </si>
  <si>
    <t>http://pbs.twimg.com/profile_images/1033885226299273216/6CXBMNlq_normal.jpg</t>
  </si>
  <si>
    <t>http://pbs.twimg.com/profile_images/1042220231924506625/RGFQyPjf_normal.jpg</t>
  </si>
  <si>
    <t>http://pbs.twimg.com/profile_images/499644421575417856/zTwJLThc_normal.jpeg</t>
  </si>
  <si>
    <t>http://pbs.twimg.com/profile_images/1112548009651392513/yrc7SQ4x_normal.jpg</t>
  </si>
  <si>
    <t>http://pbs.twimg.com/profile_images/1087118211731152898/OHQ5Nrb4_normal.jpg</t>
  </si>
  <si>
    <t>http://pbs.twimg.com/profile_images/985761560751587328/7rht9nHY_normal.jpg</t>
  </si>
  <si>
    <t>http://pbs.twimg.com/profile_images/818596835703083010/-aiZYfDX_normal.jpg</t>
  </si>
  <si>
    <t>http://pbs.twimg.com/profile_images/1126168902717849607/NnlBmuX0_normal.jpg</t>
  </si>
  <si>
    <t>http://pbs.twimg.com/profile_images/1846249909/rc_normal.png</t>
  </si>
  <si>
    <t>http://pbs.twimg.com/profile_images/939240603753369602/hYpzIX9D_normal.jpg</t>
  </si>
  <si>
    <t>http://pbs.twimg.com/profile_images/720792775009153025/t8zdnvBM_normal.jpg</t>
  </si>
  <si>
    <t>http://pbs.twimg.com/profile_images/642419159377289216/U6DUe5C4_normal.jpg</t>
  </si>
  <si>
    <t>http://pbs.twimg.com/profile_images/479303922742358016/LR0g9JX-_normal.png</t>
  </si>
  <si>
    <t>http://pbs.twimg.com/profile_images/1107984176454742019/tDdCumjQ_normal.jpg</t>
  </si>
  <si>
    <t>http://pbs.twimg.com/profile_images/936816163169869825/Qh4jZDy2_normal.jpg</t>
  </si>
  <si>
    <t>http://pbs.twimg.com/profile_images/1004748193601654791/i3si2t6r_normal.jpg</t>
  </si>
  <si>
    <t>http://pbs.twimg.com/profile_images/1012741869116129280/iUF3whg9_normal.jpg</t>
  </si>
  <si>
    <t>http://pbs.twimg.com/profile_images/800794851868446720/I7rF-yg2_normal.jpg</t>
  </si>
  <si>
    <t>https://twitter.com/#!/doctormckeever/status/1127066544721268736</t>
  </si>
  <si>
    <t>https://twitter.com/#!/wojdynski/status/1127343180947644416</t>
  </si>
  <si>
    <t>https://twitter.com/#!/nick_mathews/status/1127946434756718594</t>
  </si>
  <si>
    <t>https://twitter.com/#!/megdunk/status/1127989527384088576</t>
  </si>
  <si>
    <t>https://twitter.com/#!/michaelmirer/status/1127989975700602881</t>
  </si>
  <si>
    <t>https://twitter.com/#!/aejhistory/status/1128352806476423168</t>
  </si>
  <si>
    <t>https://twitter.com/#!/erinwhiteside/status/1128380189749256192</t>
  </si>
  <si>
    <t>https://twitter.com/#!/teachguz/status/1128389556435337217</t>
  </si>
  <si>
    <t>https://twitter.com/#!/jennifer_harker/status/1128461797047115776</t>
  </si>
  <si>
    <t>https://twitter.com/#!/eclinicaltrial/status/1128591311773286400</t>
  </si>
  <si>
    <t>https://twitter.com/#!/april_cenyue/status/1128724589859803136</t>
  </si>
  <si>
    <t>https://twitter.com/#!/casteinke2/status/1127553889220333568</t>
  </si>
  <si>
    <t>https://twitter.com/#!/aejmc/status/1127939075208388609</t>
  </si>
  <si>
    <t>https://twitter.com/#!/journoscholar/status/1128510799285227520</t>
  </si>
  <si>
    <t>https://twitter.com/#!/umn_hsjmc/status/1127595458694733826</t>
  </si>
  <si>
    <t>https://twitter.com/#!/idadee17/status/1128639067250397185</t>
  </si>
  <si>
    <t>https://twitter.com/#!/casteinke2/status/1128465839273979905</t>
  </si>
  <si>
    <t>https://twitter.com/#!/ruoyusun07/status/1127291960090333185</t>
  </si>
  <si>
    <t>https://twitter.com/#!/aejmc/status/1127941436584992769</t>
  </si>
  <si>
    <t>https://twitter.com/#!/aejmc/status/1128010589849124865</t>
  </si>
  <si>
    <t>https://twitter.com/#!/aejmc/status/1128725272851775488</t>
  </si>
  <si>
    <t>https://twitter.com/#!/aejmc/status/1128727915573784576</t>
  </si>
  <si>
    <t>https://twitter.com/#!/aejmc/status/1128728239738953730</t>
  </si>
  <si>
    <t>https://twitter.com/#!/monique_luisi/status/1128590203579453441</t>
  </si>
  <si>
    <t>https://twitter.com/#!/aejmc/status/1128728490327650304</t>
  </si>
  <si>
    <t>https://twitter.com/#!/nuttingbh/status/1128625925082492928</t>
  </si>
  <si>
    <t>https://twitter.com/#!/aejmc_nond/status/1128388302745350146</t>
  </si>
  <si>
    <t>https://twitter.com/#!/aejmc/status/1128738891928932353</t>
  </si>
  <si>
    <t>https://twitter.com/#!/ljthornton/status/1128775520491982848</t>
  </si>
  <si>
    <t>https://twitter.com/#!/danielledeavour/status/1128018703096922114</t>
  </si>
  <si>
    <t>https://twitter.com/#!/danielledeavour/status/1128785914761605121</t>
  </si>
  <si>
    <t>https://twitter.com/#!/harrypotterex1/status/1128786961626533889</t>
  </si>
  <si>
    <t>https://twitter.com/#!/g_platenburg/status/1128084949465214977</t>
  </si>
  <si>
    <t>https://twitter.com/#!/g_platenburg/status/1128798042004643841</t>
  </si>
  <si>
    <t>https://twitter.com/#!/mediadiversity/status/1128808519141089283</t>
  </si>
  <si>
    <t>https://twitter.com/#!/deptcmmud/status/1128809912874741762</t>
  </si>
  <si>
    <t>https://twitter.com/#!/chadpainter77/status/1128780891248058368</t>
  </si>
  <si>
    <t>https://twitter.com/#!/kellymerrilljr/status/1128812525540257792</t>
  </si>
  <si>
    <t>https://twitter.com/#!/nikki_feng/status/1128814662571704321</t>
  </si>
  <si>
    <t>https://twitter.com/#!/commstatprof/status/1128824552572772353</t>
  </si>
  <si>
    <t>https://twitter.com/#!/edwards_america/status/1128852140372443136</t>
  </si>
  <si>
    <t>https://twitter.com/#!/aejmcethics/status/1128068449832456192</t>
  </si>
  <si>
    <t>https://twitter.com/#!/aejmcethics/status/1128069290303852545</t>
  </si>
  <si>
    <t>https://twitter.com/#!/aejmcethics/status/1128390218569191424</t>
  </si>
  <si>
    <t>https://twitter.com/#!/aejmc/status/1128739197840429056</t>
  </si>
  <si>
    <t>https://twitter.com/#!/bujougrad1/status/1128857395147476992</t>
  </si>
  <si>
    <t>https://twitter.com/#!/cvsikorski/status/1128873479426781184</t>
  </si>
  <si>
    <t>https://twitter.com/#!/omgjordin/status/1129010346008748032</t>
  </si>
  <si>
    <t>https://twitter.com/#!/parop/status/1129010357933096962</t>
  </si>
  <si>
    <t>https://twitter.com/#!/charisselpree/status/1129058853805613059</t>
  </si>
  <si>
    <t>https://twitter.com/#!/fauscms/status/1129067420973510656</t>
  </si>
  <si>
    <t>https://twitter.com/#!/pattyterhune/status/1129065693259993088</t>
  </si>
  <si>
    <t>https://twitter.com/#!/stacyfernandezb/status/1129082611626848257</t>
  </si>
  <si>
    <t>https://twitter.com/#!/aejmc/status/1128737917176811525</t>
  </si>
  <si>
    <t>https://twitter.com/#!/danikathleen/status/1128752659845009408</t>
  </si>
  <si>
    <t>https://twitter.com/#!/macaejmc/status/1128729316777271296</t>
  </si>
  <si>
    <t>https://twitter.com/#!/macaejmc/status/1129059891916619777</t>
  </si>
  <si>
    <t>https://twitter.com/#!/miamoodyramirez/status/1128822754579365888</t>
  </si>
  <si>
    <t>https://twitter.com/#!/miamoodyramirez/status/1129117611411812352</t>
  </si>
  <si>
    <t>https://twitter.com/#!/abkothari/status/1129122815746162689</t>
  </si>
  <si>
    <t>https://twitter.com/#!/averyholton/status/1129202726015885312</t>
  </si>
  <si>
    <t>https://twitter.com/#!/dr_rjahng/status/1128738833263144960</t>
  </si>
  <si>
    <t>https://twitter.com/#!/dr_rjahng/status/1129475444670181376</t>
  </si>
  <si>
    <t>https://twitter.com/#!/kelseyhusnick/status/1129476437633830913</t>
  </si>
  <si>
    <t>https://twitter.com/#!/guygolan/status/1129564140249526272</t>
  </si>
  <si>
    <t>https://twitter.com/#!/guygolan/status/1128806594379231233</t>
  </si>
  <si>
    <t>https://twitter.com/#!/drmelshemberger/status/1129574927559008256</t>
  </si>
  <si>
    <t>https://twitter.com/#!/rcozma/status/1129596638740307969</t>
  </si>
  <si>
    <t>https://twitter.com/#!/prommer_elli/status/1129639170190790656</t>
  </si>
  <si>
    <t>https://twitter.com/#!/hkoverton/status/1129562412154331136</t>
  </si>
  <si>
    <t>https://twitter.com/#!/psucommgraded/status/1129698771884007424</t>
  </si>
  <si>
    <t>https://twitter.com/#!/csw_aejmc/status/1129021683489300480</t>
  </si>
  <si>
    <t>https://twitter.com/#!/stineeckert/status/1129604924428439552</t>
  </si>
  <si>
    <t>https://twitter.com/#!/advancegeo/status/1129733931878801408</t>
  </si>
  <si>
    <t>https://twitter.com/#!/anneohirsch/status/1127919507740217345</t>
  </si>
  <si>
    <t>https://twitter.com/#!/anneohirsch/status/1128386233254674432</t>
  </si>
  <si>
    <t>https://twitter.com/#!/anneohirsch/status/1129780398614110209</t>
  </si>
  <si>
    <t>https://twitter.com/#!/amandajweed/status/1129881627948212225</t>
  </si>
  <si>
    <t>https://twitter.com/#!/aejmc/status/1127971771272060930</t>
  </si>
  <si>
    <t>https://twitter.com/#!/aejmc/status/1128727699869061120</t>
  </si>
  <si>
    <t>https://twitter.com/#!/kfreberg/status/1129741532997869569</t>
  </si>
  <si>
    <t>https://twitter.com/#!/amandajweed/status/1129925050184765442</t>
  </si>
  <si>
    <t>https://twitter.com/#!/kfreberg/status/1129883178062221314</t>
  </si>
  <si>
    <t>https://twitter.com/#!/amandajweed/status/1128655678434836491</t>
  </si>
  <si>
    <t>https://twitter.com/#!/amandajweed/status/1128864095963373570</t>
  </si>
  <si>
    <t>https://twitter.com/#!/amandajweed/status/1128865425834553344</t>
  </si>
  <si>
    <t>https://twitter.com/#!/kimfoxwosu/status/1126816200418312192</t>
  </si>
  <si>
    <t>https://twitter.com/#!/kimfoxwosu/status/1130043575968903168</t>
  </si>
  <si>
    <t>1127066544721268736</t>
  </si>
  <si>
    <t>1127343180947644416</t>
  </si>
  <si>
    <t>1127946434756718594</t>
  </si>
  <si>
    <t>1127989527384088576</t>
  </si>
  <si>
    <t>1127989975700602881</t>
  </si>
  <si>
    <t>1128352806476423168</t>
  </si>
  <si>
    <t>1128380189749256192</t>
  </si>
  <si>
    <t>1128389556435337217</t>
  </si>
  <si>
    <t>1128461797047115776</t>
  </si>
  <si>
    <t>1128591311773286400</t>
  </si>
  <si>
    <t>1128724589859803136</t>
  </si>
  <si>
    <t>1127553889220333568</t>
  </si>
  <si>
    <t>1127939075208388609</t>
  </si>
  <si>
    <t>1128510799285227520</t>
  </si>
  <si>
    <t>1127595458694733826</t>
  </si>
  <si>
    <t>1128639067250397185</t>
  </si>
  <si>
    <t>1128465839273979905</t>
  </si>
  <si>
    <t>1127291960090333185</t>
  </si>
  <si>
    <t>1127941436584992769</t>
  </si>
  <si>
    <t>1128010589849124865</t>
  </si>
  <si>
    <t>1128725272851775488</t>
  </si>
  <si>
    <t>1128727915573784576</t>
  </si>
  <si>
    <t>1128728239738953730</t>
  </si>
  <si>
    <t>1128590203579453441</t>
  </si>
  <si>
    <t>1128728490327650304</t>
  </si>
  <si>
    <t>1128625925082492928</t>
  </si>
  <si>
    <t>1128388302745350146</t>
  </si>
  <si>
    <t>1128738891928932353</t>
  </si>
  <si>
    <t>1128775520491982848</t>
  </si>
  <si>
    <t>1128018703096922114</t>
  </si>
  <si>
    <t>1128785914761605121</t>
  </si>
  <si>
    <t>1128786961626533889</t>
  </si>
  <si>
    <t>1128084949465214977</t>
  </si>
  <si>
    <t>1128798042004643841</t>
  </si>
  <si>
    <t>1128808519141089283</t>
  </si>
  <si>
    <t>1128809912874741762</t>
  </si>
  <si>
    <t>1128780891248058368</t>
  </si>
  <si>
    <t>1128812525540257792</t>
  </si>
  <si>
    <t>1128814662571704321</t>
  </si>
  <si>
    <t>1128824552572772353</t>
  </si>
  <si>
    <t>1128852140372443136</t>
  </si>
  <si>
    <t>1128068449832456192</t>
  </si>
  <si>
    <t>1128069290303852545</t>
  </si>
  <si>
    <t>1128390218569191424</t>
  </si>
  <si>
    <t>1128739197840429056</t>
  </si>
  <si>
    <t>1128857395147476992</t>
  </si>
  <si>
    <t>1128873479426781184</t>
  </si>
  <si>
    <t>1129010346008748032</t>
  </si>
  <si>
    <t>1129010357933096962</t>
  </si>
  <si>
    <t>1129058853805613059</t>
  </si>
  <si>
    <t>1129067420973510656</t>
  </si>
  <si>
    <t>1129065693259993088</t>
  </si>
  <si>
    <t>1129082611626848257</t>
  </si>
  <si>
    <t>1128737917176811525</t>
  </si>
  <si>
    <t>1128752659845009408</t>
  </si>
  <si>
    <t>1128729316777271296</t>
  </si>
  <si>
    <t>1129059891916619777</t>
  </si>
  <si>
    <t>1128822754579365888</t>
  </si>
  <si>
    <t>1129117611411812352</t>
  </si>
  <si>
    <t>1129122815746162689</t>
  </si>
  <si>
    <t>1129202726015885312</t>
  </si>
  <si>
    <t>1128738833263144960</t>
  </si>
  <si>
    <t>1129475444670181376</t>
  </si>
  <si>
    <t>1129476437633830913</t>
  </si>
  <si>
    <t>1129564140249526272</t>
  </si>
  <si>
    <t>1128806594379231233</t>
  </si>
  <si>
    <t>1129574927559008256</t>
  </si>
  <si>
    <t>1129596638740307969</t>
  </si>
  <si>
    <t>1129639170190790656</t>
  </si>
  <si>
    <t>1129562412154331136</t>
  </si>
  <si>
    <t>1129698771884007424</t>
  </si>
  <si>
    <t>1129021683489300480</t>
  </si>
  <si>
    <t>1129604924428439552</t>
  </si>
  <si>
    <t>1129733931878801408</t>
  </si>
  <si>
    <t>1127919507740217345</t>
  </si>
  <si>
    <t>1128386233254674432</t>
  </si>
  <si>
    <t>1129780398614110209</t>
  </si>
  <si>
    <t>1129881627948212225</t>
  </si>
  <si>
    <t>1127971771272060930</t>
  </si>
  <si>
    <t>1128727699869061120</t>
  </si>
  <si>
    <t>1129741532997869569</t>
  </si>
  <si>
    <t>1129925050184765442</t>
  </si>
  <si>
    <t>1129883178062221314</t>
  </si>
  <si>
    <t>1128655678434836491</t>
  </si>
  <si>
    <t>1128864095963373570</t>
  </si>
  <si>
    <t>1128865425834553344</t>
  </si>
  <si>
    <t>1126816200418312192</t>
  </si>
  <si>
    <t>1130043575968903168</t>
  </si>
  <si>
    <t>1127003402767085568</t>
  </si>
  <si>
    <t>1126851016744419330</t>
  </si>
  <si>
    <t>1127945592288755712</t>
  </si>
  <si>
    <t>1128384246807171072</t>
  </si>
  <si>
    <t>1128013097170558976</t>
  </si>
  <si>
    <t>1128453772391280640</t>
  </si>
  <si>
    <t>1129074988345114624</t>
  </si>
  <si>
    <t>1129893977782718469</t>
  </si>
  <si>
    <t>1126815022901022720</t>
  </si>
  <si>
    <t>1129737693854863362</t>
  </si>
  <si>
    <t>808825040</t>
  </si>
  <si>
    <t>282661518</t>
  </si>
  <si>
    <t>30006718</t>
  </si>
  <si>
    <t/>
  </si>
  <si>
    <t>127303420</t>
  </si>
  <si>
    <t>425042117</t>
  </si>
  <si>
    <t>954535855791722496</t>
  </si>
  <si>
    <t>3807667995</t>
  </si>
  <si>
    <t>188622769</t>
  </si>
  <si>
    <t>376372220</t>
  </si>
  <si>
    <t>500422828</t>
  </si>
  <si>
    <t>14095986</t>
  </si>
  <si>
    <t>136293309</t>
  </si>
  <si>
    <t>19994279</t>
  </si>
  <si>
    <t>236421358</t>
  </si>
  <si>
    <t>en</t>
  </si>
  <si>
    <t>und</t>
  </si>
  <si>
    <t>1128460277354246144</t>
  </si>
  <si>
    <t>1128344425392775168</t>
  </si>
  <si>
    <t>1123972993452003328</t>
  </si>
  <si>
    <t>Twitter for iPhone</t>
  </si>
  <si>
    <t>Twitter Web Client</t>
  </si>
  <si>
    <t>TweetDeck</t>
  </si>
  <si>
    <t>Twitter Web App</t>
  </si>
  <si>
    <t>bot_eclinicaltrial</t>
  </si>
  <si>
    <t>Twitter for Android</t>
  </si>
  <si>
    <t>Instagram</t>
  </si>
  <si>
    <t>Harry Potter Express</t>
  </si>
  <si>
    <t>Twitter for iPad</t>
  </si>
  <si>
    <t>Buffer</t>
  </si>
  <si>
    <t>-76.13533973693848,43.03981842999907 
-76.13533973693848,43.03981842999907 
-76.13533973693848,43.03981842999907 
-76.13533973693848,43.03981842999907</t>
  </si>
  <si>
    <t>-112.0383105,40.6998952 
-111.795741,40.6998952 
-111.795741,40.8317151 
-112.0383105,40.8317151</t>
  </si>
  <si>
    <t>-88.3613256,36.572627 
-88.2879729,36.572627 
-88.2879729,36.652072 
-88.3613256,36.652072</t>
  </si>
  <si>
    <t>United States</t>
  </si>
  <si>
    <t>US</t>
  </si>
  <si>
    <t>S.I. Newhouse School of Public Communications</t>
  </si>
  <si>
    <t>Salt Lake City, UT</t>
  </si>
  <si>
    <t>Murray, KY</t>
  </si>
  <si>
    <t>07d9c955f8083000</t>
  </si>
  <si>
    <t>bd7c511e9f8bc5da</t>
  </si>
  <si>
    <t>ca0d320dd40f586b</t>
  </si>
  <si>
    <t>Salt Lake City</t>
  </si>
  <si>
    <t>Murray</t>
  </si>
  <si>
    <t>poi</t>
  </si>
  <si>
    <t>city</t>
  </si>
  <si>
    <t>https://api.twitter.com/1.1/geo/id/07d9c955f8083000.json</t>
  </si>
  <si>
    <t>https://api.twitter.com/1.1/geo/id/bd7c511e9f8bc5da.json</t>
  </si>
  <si>
    <t>https://api.twitter.com/1.1/geo/id/ca0d320dd40f586b.json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</si>
  <si>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</si>
  <si>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</si>
  <si>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</si>
  <si>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</si>
  <si>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</si>
  <si>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</si>
  <si>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</si>
  <si>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</si>
  <si>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</si>
  <si>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</si>
  <si>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</si>
  <si>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</si>
  <si>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</si>
  <si>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</si>
  <si>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</si>
  <si>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</si>
  <si>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</si>
  <si>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</si>
  <si>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</si>
  <si>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</si>
  <si>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</si>
  <si>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McKeever, Ph.D.</t>
  </si>
  <si>
    <t>Lynette Holman</t>
  </si>
  <si>
    <t>Bart Wojdynski</t>
  </si>
  <si>
    <t>Logan Molyneux</t>
  </si>
  <si>
    <t>Tony Bradley</t>
  </si>
  <si>
    <t>Kaitlyn Tiffany</t>
  </si>
  <si>
    <t>Michelle Amazeen</t>
  </si>
  <si>
    <t>Nick Mathews</t>
  </si>
  <si>
    <t>Tim Vos</t>
  </si>
  <si>
    <t>Megan Duncan</t>
  </si>
  <si>
    <t>Michael Mirer</t>
  </si>
  <si>
    <t>AEJMC History</t>
  </si>
  <si>
    <t>AEJMC Media Ethics Division</t>
  </si>
  <si>
    <t>Erin Whiteside</t>
  </si>
  <si>
    <t>Dr. Andrea L. Guzman, PhD</t>
  </si>
  <si>
    <t>AEJMC GSIG</t>
  </si>
  <si>
    <t>Newspaper &amp; Online News Division of AEJMC</t>
  </si>
  <si>
    <t>Jennifer Harker, Ph.D.</t>
  </si>
  <si>
    <t>Brian Moritz</t>
  </si>
  <si>
    <t>Natalie Devlin</t>
  </si>
  <si>
    <t>eClinicalTrial</t>
  </si>
  <si>
    <t>Brandon H. Nutting _xD83C__xDF3D_</t>
  </si>
  <si>
    <t>Dr. Monique Luisi</t>
  </si>
  <si>
    <t>April Cen Yue</t>
  </si>
  <si>
    <t>Amanda Bradshaw</t>
  </si>
  <si>
    <t>Tom Kelleher</t>
  </si>
  <si>
    <t>Mary Ann Ferguson</t>
  </si>
  <si>
    <t>Allison J. Steinke</t>
  </si>
  <si>
    <t>Jan Lauren Boyles</t>
  </si>
  <si>
    <t>AEJMC</t>
  </si>
  <si>
    <t>Valerie Belair-Gagnon</t>
  </si>
  <si>
    <t>Matt Carlson</t>
  </si>
  <si>
    <t>Hubbard SJMC</t>
  </si>
  <si>
    <t>Ida Darmawan</t>
  </si>
  <si>
    <t>Ruoyu Sun</t>
  </si>
  <si>
    <t>Community Journalism</t>
  </si>
  <si>
    <t>Sean Upshaw, Ph.D.</t>
  </si>
  <si>
    <t>AEJMC Ad Division</t>
  </si>
  <si>
    <t>Ava Francesca Battocchio</t>
  </si>
  <si>
    <t>Tim Hortons</t>
  </si>
  <si>
    <t>AEJMC_ComSHER</t>
  </si>
  <si>
    <t>Leslie-Jean Thornton</t>
  </si>
  <si>
    <t>Danielle Deavours</t>
  </si>
  <si>
    <t>Gheni Platenburg, Ph.D.</t>
  </si>
  <si>
    <t>MAC AEJMC</t>
  </si>
  <si>
    <t>MediaDiversityForum</t>
  </si>
  <si>
    <t>Dept of CMM UD</t>
  </si>
  <si>
    <t>Chad Painter</t>
  </si>
  <si>
    <t>Alex Scherb</t>
  </si>
  <si>
    <t>Kelly</t>
  </si>
  <si>
    <t>Amanda J. Weed, Ph.D. * AD/PR Researcher &amp; Prof.</t>
  </si>
  <si>
    <t>Yayu Feng</t>
  </si>
  <si>
    <t>AEJMC PRD</t>
  </si>
  <si>
    <t>Frank Waddell</t>
  </si>
  <si>
    <t>America Edwards</t>
  </si>
  <si>
    <t>Baylor JPRNM Graduate Program</t>
  </si>
  <si>
    <t>Christian von Sikorski</t>
  </si>
  <si>
    <t>Jordin Howell</t>
  </si>
  <si>
    <t>Dr. Paro Pain</t>
  </si>
  <si>
    <t>Charisse L'Pree, PhD</t>
  </si>
  <si>
    <t>Newhouse School</t>
  </si>
  <si>
    <t>FAU Sch of Comm/Multimedia Stds</t>
  </si>
  <si>
    <t>Christina DeWalt</t>
  </si>
  <si>
    <t>Patty Terhune</t>
  </si>
  <si>
    <t>Stacy Fernandez</t>
  </si>
  <si>
    <t>Kiah Bennett</t>
  </si>
  <si>
    <t>Danielle Kilgo, Ph. D.</t>
  </si>
  <si>
    <t>Mia Moody-Ramirez, Ph.D.</t>
  </si>
  <si>
    <t>Ammina Kothari</t>
  </si>
  <si>
    <t>Emily A. Ehmer</t>
  </si>
  <si>
    <t>Avery Holton</t>
  </si>
  <si>
    <t>J-school at UofSC</t>
  </si>
  <si>
    <t>Denetra Walker</t>
  </si>
  <si>
    <t>Minhee Choi 최민희</t>
  </si>
  <si>
    <t>Brooke W. McKeever, Ph.D.</t>
  </si>
  <si>
    <t>Rosie Jahng</t>
  </si>
  <si>
    <t>CommissionOnWomen</t>
  </si>
  <si>
    <t>Kelsey Husnick</t>
  </si>
  <si>
    <t>Guy Golan</t>
  </si>
  <si>
    <t>Matt Barnidge</t>
  </si>
  <si>
    <t>Mass Comm &amp; Society</t>
  </si>
  <si>
    <t>Melony Shemberger, Ed.D.</t>
  </si>
  <si>
    <t>Raluca Cozma</t>
  </si>
  <si>
    <t>Elizabeth Prommer</t>
  </si>
  <si>
    <t>Stine Eckert</t>
  </si>
  <si>
    <t>Holly Overton, Ph.D.</t>
  </si>
  <si>
    <t>PSU Bellisario COMM Grad Ed</t>
  </si>
  <si>
    <t>ADVANCEGeo</t>
  </si>
  <si>
    <t>Anne Oeldorf-Hirsch</t>
  </si>
  <si>
    <t>Enakshi Roy</t>
  </si>
  <si>
    <t>Karen Freberg, PhD • #SMprof • Author • Consultant</t>
  </si>
  <si>
    <t>Chris McCollough</t>
  </si>
  <si>
    <t>Kim Fox, _xD83C__xDFA7_ The Podcast Professor</t>
  </si>
  <si>
    <t>Carmen Thompson</t>
  </si>
  <si>
    <t>Natalie T. J. Tindall, Ph.D., APR</t>
  </si>
  <si>
    <t>Associate Professor @UofSC_SJMC (Ph.D. from @UNCMJschool) conducting research in the areas of health and science communication</t>
  </si>
  <si>
    <t>Lynette Holman is an associate professor of journalism at Appalachian State University in Boone, N.C. (Tweets are my own and retweets are not endorsements)</t>
  </si>
  <si>
    <t>Assistant Professor @UGAGrady | Information Psychology | Director @DMAClab | media effects / hoops / music / fam</t>
  </si>
  <si>
    <t>Not the greatest newspaperman ever. Professor at @TUKleincollege</t>
  </si>
  <si>
    <t>Sharing and engaging--mostly about #cybersecurity, #cloud, and #technology. Opinions are mine, but you're welcome to borrow them.</t>
  </si>
  <si>
    <t>tech reporter @thegoods | formerly @verge, forever the web's 1 jake gyllenhaal newsletter</t>
  </si>
  <si>
    <t>Assistant Professor of Mass Comm at @COMatBU. Studying resistance to persuasion &amp; the blurred lines between advertising, journalism &amp; politics.</t>
  </si>
  <si>
    <t>Proud native of Pekin, Ill. #MizzouMade undergrad, MA. Soon-to-be PhD student at @UMN_HSJMC. Formerly of @HoustonChron, @DailyProgress, @Daily_Press.</t>
  </si>
  <si>
    <t>MU j-school prof, dad.</t>
  </si>
  <si>
    <t>Soon to be professor, director of Michigan State's School of Journalism; muses about why news turns out the way it does</t>
  </si>
  <si>
    <t>Assistant professor @virginia_tech. News credibility, media effects, partisan and political news, data journalism &amp; news engagement. Formerly @uwjournethics.</t>
  </si>
  <si>
    <t>VAP @JAMS_UWM (previous: @fairmontstate, @uw_sjmc) focusing on sports media, Journalistic professionalism and politics; Detroiter; Brevity is the soul of twit.</t>
  </si>
  <si>
    <t>Founded in 1966, the AEJMC History Division focuses on the research and teaching of journalism/mass communication history. Follow our journal @JHistoryJournal</t>
  </si>
  <si>
    <t>Official Twitter for AEJMC's Media Ethics Division. Chair: Erin Schauster @eschauster</t>
  </si>
  <si>
    <t>Tennessee associate professor, PSU grad, teach sports journalism &amp; media and diversity, research agenda specializes in sports media, diversity.</t>
  </si>
  <si>
    <t>Scholar. Educator. Assistant Prof. Human-Machine Communication. AI. New Media &amp; Journalism. Recovering Journo. Thoughts my own. RT ≠ endorsement.</t>
  </si>
  <si>
    <t>GSIG (Graduate Student Interest Group) is the only AEJMC Interest Group focused entirely on the needs of graduate students.</t>
  </si>
  <si>
    <t>Join our AEJMC division if you're interested in newspaper or online news research. Tweets by NOND officer team. Don't miss our #nond hashtag!</t>
  </si>
  <si>
    <t>Assistant Professor | Reed College of Media, @WestVirginiaU | Alumna: @ASU, @wtamu, @UNC | Researcher of sport communication, stakeholder perceptions, #networks</t>
  </si>
  <si>
    <t>Ph.D. Assistant professor @SUNYOswego. Sports Media Guy. Host of The Other 51/Co-host @FlipSidePod. Nerd. Ellie's dad.</t>
  </si>
  <si>
    <t>I love to talk sports, politics, and analytics.</t>
  </si>
  <si>
    <t>news about clinical trials,</t>
  </si>
  <si>
    <t>Aspiring #triathlete, Media Psychologist; Teach Digital AD/PR, Sports; https://t.co/fdpiHFFO8Y affiliate. Graduate of @OhioState &amp; @TexasTech.</t>
  </si>
  <si>
    <t>Your friendly neighborhood college professor and health message strategy researcher!</t>
  </si>
  <si>
    <t>Public Relations Doctoral Student &amp; Instructor at the University of Florida @ufjschool / alum: @lifeatpurdue @lambschool</t>
  </si>
  <si>
    <t>I am the Public Relations Manager for Preferred Medical Group, which has three Clinics in Alabama. I am also completing my IMC master's degree from WVU.</t>
  </si>
  <si>
    <t>Professor and Chair, Department of Advertising, University of Florida</t>
  </si>
  <si>
    <t>University of Florida college professor who teaches ethics, CSR, PR &amp; research methods and thinks social media is very important to her field</t>
  </si>
  <si>
    <t>Ph.D. Student @UMN_HSJMC, @MNJournalismCtr RA | Contributor @TheSocietyPages | @MedillSchool &amp; @WheatonCollege grad | Wife to @casteinkemusic</t>
  </si>
  <si>
    <t>Asst Prof @IowaStateU. Studies news, data + civic tech. Alumna @pewresearch/@google fellow. Proud West Virginian. Espresso always. Laugh hard, run fast, be kind</t>
  </si>
  <si>
    <t>AEJMC is a nonprofit, educational association of journalism and mass communication educators and media professionals.</t>
  </si>
  <si>
    <t>Prof @UMN_HSJMC &amp; Director @MJC_HSJMC. Affiliated @UMNSociology @YaleISP. Cares about the future of journalism, innovation, social media &amp; public engagement.</t>
  </si>
  <si>
    <t>Assoc. professor at the Hubbard School of Journalism &amp; Mass Comm, University of Minnesota. Author of Journalistic Authority (Columbia, 2017)</t>
  </si>
  <si>
    <t>University of Minnesota Hubbard School of Journalism &amp; Mass Communication. Home to more than 1,000 undergraduate majors &amp; 100 graduate students. 10,000+ alumni.</t>
  </si>
  <si>
    <t>Healthcare marketer turned freelance medical writer | Advertising grad student</t>
  </si>
  <si>
    <t>Strategic Comm Doctoral Student at the University of Miami</t>
  </si>
  <si>
    <t>The official Twitter account for the Community Journalism Interest Group of AEJMC.</t>
  </si>
  <si>
    <t>Ph.D/ Cancer Communication Scholar/Video Game Enthusiast/ NIH Postdoctoral Fellow @ UniversityofUtah instagram:@iamcenteredfocusphd</t>
  </si>
  <si>
    <t>On a mission to serve as a bridge between academia and the professional community, to serve the advertising industry today and tomorrow!</t>
  </si>
  <si>
    <t>COMM Nerd in “serious like” w/ transit, industrial heritage, Canadian history (grains + trains)&amp; advertising.  Grad student @Loyola_SOC RA @SIMLabChicago</t>
  </si>
  <si>
    <t>The official Tim Hortons Twitter Page, where we keep our tweets always fresh. For French language, follow @chezTimHortons. In the US, follow @TimHortonsUS.</t>
  </si>
  <si>
    <t>ComSHER: Communicating Science, Health, Environment and Risk is a Division of the Association for Education in Journalism and Mass Communication (AEJMC).</t>
  </si>
  <si>
    <t>Journalism professor: evolving newsrooms &amp; reports; new media practice &amp; consequences. @ Cronkite School, Arizona State University</t>
  </si>
  <si>
    <t>Child of God, wife and mother, Marketing specialist at UAB Medicine</t>
  </si>
  <si>
    <t>Media + Race Scholar/ Former Journalist / Product of @FAMU_1887 _xD83D__xDC0D_,@UACCIS _xD83D__xDC18_, @LSU _xD83D__xDC2F_ and #Houston /Assistant Professor @Montevallo /
Retweet ≠Agree</t>
  </si>
  <si>
    <t>Minorities and Communication division of the Association for Education in Journalism and Mass Communications @AEJMC</t>
  </si>
  <si>
    <t>This is a twitter page of the Forum on Media Diversity at the Manship School of Mass Communication, Louisiana State University.</t>
  </si>
  <si>
    <t>The mission of the Department of Communication is to provide students with education in the theory, history, ethics and practice of communication.</t>
  </si>
  <si>
    <t>Journalism, ethics, and sometimes sports. Assistant Professor at University of Dayton.</t>
  </si>
  <si>
    <t>Recently graduated. Send help.
Communication (Journalism), Minor Religious Studies.</t>
  </si>
  <si>
    <t>Ph.D. Student at The Ohio State University. Constantly searching for the gaps in the literature. Stand by or Stand UP!</t>
  </si>
  <si>
    <t>Award-Winning Researcher and Educator. Co-Founder of #SMStudentChat. #BrandGeek, #ProudProfessor and #CreativeCulinarian.</t>
  </si>
  <si>
    <t>PhD candidate|University of Illinois at Urbana-Champaign. A journalism school graduate, passionate about ethics theory research. Love and teach #mediaethics</t>
  </si>
  <si>
    <t>We're @AEJMC's PR Division. Tweets by @drsmadden, @adriwall, @aiaddysonzhang, @bryanmingwang, @prbrubaker, @Bhalla_Nandini, @ginaluttrell &amp; @thedrofpr #PRProfs</t>
  </si>
  <si>
    <t>Assistant Professor, College of Journalism and Communications, University of Florida</t>
  </si>
  <si>
    <t>UCF Nicholson School of Communication and Media, MA in progress • • • • • • • • • • • • • • Social Media Manager for ICRCC, CSCA, NCSM</t>
  </si>
  <si>
    <t>This is the official Twitter account for the Baylor Journalism, PR &amp; New Media graduate program and the American Studies Program.</t>
  </si>
  <si>
    <t>Asst Prof Pol Psych, U of Koblenz-Landau @unikold Germany. Before: Post Doc @univienna, Austria. Pol Psych I Pol Com I Media Effects</t>
  </si>
  <si>
    <t>25. Mass Media Designer &amp; Photographer. UofM Grad student. Animal lover. Travel enthusiast. Instagram: https://t.co/nRKWh7gBGJ #DinkFam</t>
  </si>
  <si>
    <t>Assistant Prof UNR. Global media; citizen journalism. Ethnographic evangelist in a Big Data  World. USC Trojan. #Feminist.</t>
  </si>
  <si>
    <t>Assistant Professor at the S.I. Newhouse School of Public Communications at Syracuse University. I also tweet from @charisseiscool.</t>
  </si>
  <si>
    <t>Official Twitter feed of the S.I. Newhouse School of Public Communications at @SyracuseU, the nation's leading communications school</t>
  </si>
  <si>
    <t>School of Communication and Multimedia Studies at Florida Atlantic University.</t>
  </si>
  <si>
    <t>writer/comedian/pleasure to have on payroll @tnyshouts @mcsweeneys @the_belladonnas @weeklyhumorist @pointsincase she, her, hers</t>
  </si>
  <si>
    <t>¡Human exclamation point! _xD83D__xDC83__xD83C__xDFFE_Afro-Latina_xD83C__xDDE9__xD83C__xDDF4_ Se habla Español e Português | #nextgenradio @news21 Fellow | Alum: @dallasnews @TheBuffaloNews @Remezcla she/her #LAL</t>
  </si>
  <si>
    <t>still holding for the laugh. category is aunt chic + PhD student: media, rhetoric, bodies, comedy, labor, identity_xD83D__xDCCD_@csucommstudies | @crsatsu + @umncomm alum</t>
  </si>
  <si>
    <t>Asst. Prof &amp; researcher of marginalized people @ IU. Netflix Marathoner. Director of chaos for two tiny humans. #blacklivesmatter #disabodyposi #lovetrumpshate</t>
  </si>
  <si>
    <t>You can't use up creativity. The more you use, the more you have. -Maya Angelou</t>
  </si>
  <si>
    <t>Journo prof and communication scholar</t>
  </si>
  <si>
    <t>Former ed./reporter, PR professional, teach @txst #SchoolofJournalism&amp;MassComm #Media #Burma/Myanmar #Food #Jazz #Basketball - hey, I'm from #Indiana!</t>
  </si>
  <si>
    <t>PhD. Vice-Presidential Scholar @UUtah. @NatlHumanities Summer Fellow. @OsloMet 2019 Fellow. Researching media,identity,health. Formerly of @UTJSchool @RRExpress</t>
  </si>
  <si>
    <t>Official Twitter page for the School of Journalism and Mass Communications in the @UofSC_CIC at the @UofSC</t>
  </si>
  <si>
    <t>JB's Mommy, Great Content Maker, Will Dance as though no one is watching.     Believer: Greater is Coming</t>
  </si>
  <si>
    <t>Associate Professor @UofSC_SJMC; Ph.D. &amp; HCC from @UNC. Teaching &amp; researching #PR, #Nonprofits, #HealthComm. Love my family, traveling, trying new things.</t>
  </si>
  <si>
    <t>Christian: Mom/Wife: Researcher/professor in social media, activism, crisis comm: Speaks Korean way better than English: My opinions and very likely imperfect.</t>
  </si>
  <si>
    <t>The Commission on the Status of Women encourages diverse research &amp; programming on women in journalism &amp; mass comm education. We're an @AEJMC commission.</t>
  </si>
  <si>
    <t>PhD student/Com instructor @WayneState. @KentState alumna. Freelance writer. Wine and coffee enthusiast. Proud parent of a Shepard pup. She/Her</t>
  </si>
  <si>
    <t>Director, Center for Media &amp; Public Opinion #PublicOpinion #PublicDiplomacy #Politics #InternationalRelations https://t.co/HKmCV7pegf</t>
  </si>
  <si>
    <t>Assistant Professor @ua_jcm | Emerging media and political communication</t>
  </si>
  <si>
    <t>The Mass Communication and Society Division of AEJMC spans traditional and new convergent areas of study in journalism.</t>
  </si>
  <si>
    <t>Christian, wife, mom, Murray State journalism prof with Doctor of Education, running coach, honor society junkie, college hoops fan. Go, Murray State Racers!</t>
  </si>
  <si>
    <t>Journalism prof and director of graduate studies @kstatejmc | Research on foreign news &amp; political communication | Romanian-American | Practical dreamer</t>
  </si>
  <si>
    <t>Professor for communication and media studies at IMF University of Rostock. Media Industry, audiences, gender and mobile media @unirostock</t>
  </si>
  <si>
    <t>Assistant Professor, Wayne State University, researching media, gender &amp; minorities</t>
  </si>
  <si>
    <t>Asst. Prof of Public Relations at @UofSC_SJMC. Ph.D. from PSU. Researches corporate social responsibility &amp; sustainability communication.</t>
  </si>
  <si>
    <t>The MA and PhD programs in the Donald P. Bellisario College of Communications at Penn State.</t>
  </si>
  <si>
    <t>ADVANCEGeo Partnership --   Empowering geoscientists to transform workplace climate (RTs do not imply endorsement) #MeTooSTEM #MeToo #MeTooPhD</t>
  </si>
  <si>
    <t>Asst. Professor of social media &amp; digital communication technology for news, health, science at UConn. Otherwise, probably out for a run.
Tweets are my own</t>
  </si>
  <si>
    <t>Trying to finish my quota of studies.</t>
  </si>
  <si>
    <t>@UofL Associate Prof • @UTKnoxville @USCAnnenberg @UF Alum • @wvuimc prof •@SAGEmedia_comm Author • @Cannes_Lions Edu Summit Co-Chair • @adobeedu leader</t>
  </si>
  <si>
    <t>Associate Professor of Communication (Public Relations) at Columbus State University. Poli Public Sector Communicator. Faculty Senate XO &amp; President. Proud Dad.</t>
  </si>
  <si>
    <t>Journalism Prof, Am Univ in Cairo @AUC in @JRMCAUC. Former reporter/host @WOSU. @scrippsOU alum. @airmedia board. #EhkyYaMasr. More: https://t.co/yJTRHLqFJU</t>
  </si>
  <si>
    <t>Tenured rapporteur. Administratrix. Loveable curmudgeon. Productive writer. Bad knitter. Habitual line stepper. My views are mine alone. She/her/hers.</t>
  </si>
  <si>
    <t>Columbia, SC</t>
  </si>
  <si>
    <t>Athens, GA</t>
  </si>
  <si>
    <t>Philadelphia, PA</t>
  </si>
  <si>
    <t>Houston, TX</t>
  </si>
  <si>
    <t>kaitlyn.tiffany@vox.com</t>
  </si>
  <si>
    <t>Boston, MA</t>
  </si>
  <si>
    <t>Charlottesville, VA</t>
  </si>
  <si>
    <t>Columbia, MO</t>
  </si>
  <si>
    <t>Madison, WI</t>
  </si>
  <si>
    <t>Milwaukee, WI</t>
  </si>
  <si>
    <t>Knoxville, TN</t>
  </si>
  <si>
    <t>Illinois</t>
  </si>
  <si>
    <t>West Virginia University</t>
  </si>
  <si>
    <t>Fairport/Oswego, N.Y.</t>
  </si>
  <si>
    <t>Barcelona &amp; virtual</t>
  </si>
  <si>
    <t>Lincoln, NE</t>
  </si>
  <si>
    <t>Missouri, USA</t>
  </si>
  <si>
    <t>Gainesville, FL</t>
  </si>
  <si>
    <t>Phenix City, AL</t>
  </si>
  <si>
    <t>Minneapolis, MN</t>
  </si>
  <si>
    <t>Ames, IA/Pleasant Valley, WV</t>
  </si>
  <si>
    <t>Saint Louis</t>
  </si>
  <si>
    <t>Twin Cities</t>
  </si>
  <si>
    <t>Chicagoland</t>
  </si>
  <si>
    <t>Coral Gables, FL</t>
  </si>
  <si>
    <t>Canada</t>
  </si>
  <si>
    <t>Phoenix</t>
  </si>
  <si>
    <t>Birmingham</t>
  </si>
  <si>
    <t>Hogwarts</t>
  </si>
  <si>
    <t>Montevallo, AL</t>
  </si>
  <si>
    <t>Baton Rouge, LA</t>
  </si>
  <si>
    <t>University of Dayton</t>
  </si>
  <si>
    <t>Dayton, OH</t>
  </si>
  <si>
    <t>Columbus, OH</t>
  </si>
  <si>
    <t>www.facebook.com/AEJMCPRD</t>
  </si>
  <si>
    <t>Kalamazoo, MI</t>
  </si>
  <si>
    <t>Baylor University</t>
  </si>
  <si>
    <t>Wien, Österreich</t>
  </si>
  <si>
    <t>Memphis, TN</t>
  </si>
  <si>
    <t>Reno, NV</t>
  </si>
  <si>
    <t>Syracuse, NY</t>
  </si>
  <si>
    <t>Boca Raton, FL</t>
  </si>
  <si>
    <t>Chicago, IL</t>
  </si>
  <si>
    <t>Bloomington, IN</t>
  </si>
  <si>
    <t>Waco, TX</t>
  </si>
  <si>
    <t>Rochester, NY</t>
  </si>
  <si>
    <t>Earth</t>
  </si>
  <si>
    <t>South Carolina, USA</t>
  </si>
  <si>
    <t>Detroit, MI</t>
  </si>
  <si>
    <t>Plano, TX</t>
  </si>
  <si>
    <t>Tuscaloosa, AL</t>
  </si>
  <si>
    <t>The World</t>
  </si>
  <si>
    <t>Murray, Kentucky</t>
  </si>
  <si>
    <t>Manhattan, KS</t>
  </si>
  <si>
    <t>Universum</t>
  </si>
  <si>
    <t>Michigan, USA</t>
  </si>
  <si>
    <t>University Park, PA</t>
  </si>
  <si>
    <t>Connecticut</t>
  </si>
  <si>
    <t>Ohio</t>
  </si>
  <si>
    <t>Louisville, KY</t>
  </si>
  <si>
    <t>Columbus, GA</t>
  </si>
  <si>
    <t>Cairo, Egypt</t>
  </si>
  <si>
    <t>Buffalo, NY</t>
  </si>
  <si>
    <t>In a meeting or on a conference call that should have been an email</t>
  </si>
  <si>
    <t>https://t.co/cN0clrjUlZ</t>
  </si>
  <si>
    <t>https://t.co/nL7aiYcU4E</t>
  </si>
  <si>
    <t>https://t.co/e7pwMF7Z7G</t>
  </si>
  <si>
    <t>https://t.co/xYrgP3EdsU</t>
  </si>
  <si>
    <t>https://t.co/z8OoBWBOB6</t>
  </si>
  <si>
    <t>https://t.co/gjjf4fT6gK</t>
  </si>
  <si>
    <t>https://t.co/uyW5UyvkE5</t>
  </si>
  <si>
    <t>https://t.co/iEiihw78Yy</t>
  </si>
  <si>
    <t>https://t.co/nA4gVqqw0z</t>
  </si>
  <si>
    <t>http://t.co/6gUwApdumu</t>
  </si>
  <si>
    <t>https://t.co/CECXMMTI1r</t>
  </si>
  <si>
    <t>https://t.co/FCfvLIt2zw</t>
  </si>
  <si>
    <t>https://t.co/rvqMh2WwTi</t>
  </si>
  <si>
    <t>http://t.co/1PL2lTz2uS</t>
  </si>
  <si>
    <t>https://t.co/ssybdrFKuX</t>
  </si>
  <si>
    <t>https://t.co/mlAny9rXwz</t>
  </si>
  <si>
    <t>http://t.co/fpLCFtaqAZ</t>
  </si>
  <si>
    <t>https://t.co/FCHO8Tb1a9</t>
  </si>
  <si>
    <t>https://t.co/kEKKLWPLWb</t>
  </si>
  <si>
    <t>https://t.co/vUrbeDLMhS</t>
  </si>
  <si>
    <t>https://t.co/3k9ojQ5WLW</t>
  </si>
  <si>
    <t>http://t.co/Z1UwAlYKtN</t>
  </si>
  <si>
    <t>https://t.co/QUNU38cJ1h</t>
  </si>
  <si>
    <t>https://t.co/Zr8GkhC0TW</t>
  </si>
  <si>
    <t>https://t.co/w8uPfeacQB</t>
  </si>
  <si>
    <t>http://t.co/z5JsUGcl5N</t>
  </si>
  <si>
    <t>https://t.co/w4vPvTbuW0</t>
  </si>
  <si>
    <t>https://t.co/YAPI6d6zks</t>
  </si>
  <si>
    <t>http://t.co/2ITsyKhcK6</t>
  </si>
  <si>
    <t>http://t.co/wDfebFUZvQ</t>
  </si>
  <si>
    <t>https://t.co/VyvY40axoD</t>
  </si>
  <si>
    <t>https://t.co/wmrZA6IpDm</t>
  </si>
  <si>
    <t>https://t.co/MzFpFAio2o</t>
  </si>
  <si>
    <t>https://t.co/zO4CnDDlzt</t>
  </si>
  <si>
    <t>https://t.co/S8PXCys5GI</t>
  </si>
  <si>
    <t>https://t.co/VQcqs9IGXU</t>
  </si>
  <si>
    <t>http://t.co/RmUYTZnAaK</t>
  </si>
  <si>
    <t>https://t.co/GCqk60oTlL</t>
  </si>
  <si>
    <t>https://t.co/cyzbZCOwoM</t>
  </si>
  <si>
    <t>https://t.co/0THVIKhsI1</t>
  </si>
  <si>
    <t>https://t.co/0QoNPdPIx6</t>
  </si>
  <si>
    <t>https://t.co/DlE9bGuDuw</t>
  </si>
  <si>
    <t>https://t.co/tbdbCNJNve</t>
  </si>
  <si>
    <t>https://t.co/OmohcyCRvo</t>
  </si>
  <si>
    <t>https://t.co/MVOkBO9XhX</t>
  </si>
  <si>
    <t>http://t.co/ZQFkvOQVHb</t>
  </si>
  <si>
    <t>https://t.co/8J0wpXSf3Z</t>
  </si>
  <si>
    <t>http://t.co/PZ6OH9avTu</t>
  </si>
  <si>
    <t>http://t.co/iILv8PAVDD</t>
  </si>
  <si>
    <t>https://t.co/tLbtX2ln9n</t>
  </si>
  <si>
    <t>https://t.co/kOQIhw5mpj</t>
  </si>
  <si>
    <t>https://t.co/HhLFCZESCk</t>
  </si>
  <si>
    <t>https://t.co/yVodRVXbMs</t>
  </si>
  <si>
    <t>https://t.co/d9ujas3GGJ</t>
  </si>
  <si>
    <t>https://t.co/aNR3vUuCJo</t>
  </si>
  <si>
    <t>https://t.co/NH9mtV6I03</t>
  </si>
  <si>
    <t>https://t.co/n45H0UVu4C</t>
  </si>
  <si>
    <t>https://pbs.twimg.com/profile_banners/19264954/1520923126</t>
  </si>
  <si>
    <t>https://pbs.twimg.com/profile_banners/808825040/1532434506</t>
  </si>
  <si>
    <t>https://pbs.twimg.com/profile_banners/23763863/1557174121</t>
  </si>
  <si>
    <t>https://pbs.twimg.com/profile_banners/14750886/1398280891</t>
  </si>
  <si>
    <t>https://pbs.twimg.com/profile_banners/63831516/1550422190</t>
  </si>
  <si>
    <t>https://pbs.twimg.com/profile_banners/1050389954/1505262669</t>
  </si>
  <si>
    <t>https://pbs.twimg.com/profile_banners/282661518/1529511290</t>
  </si>
  <si>
    <t>https://pbs.twimg.com/profile_banners/30006718/1499798908</t>
  </si>
  <si>
    <t>https://pbs.twimg.com/profile_banners/17393044/1398441544</t>
  </si>
  <si>
    <t>https://pbs.twimg.com/profile_banners/1042793132889460738/1537464824</t>
  </si>
  <si>
    <t>https://pbs.twimg.com/profile_banners/1023945806850805760/1532969378</t>
  </si>
  <si>
    <t>https://pbs.twimg.com/profile_banners/88060423/1539017318</t>
  </si>
  <si>
    <t>https://pbs.twimg.com/profile_banners/2811802825/1439503002</t>
  </si>
  <si>
    <t>https://pbs.twimg.com/profile_banners/744265436/1443695606</t>
  </si>
  <si>
    <t>https://pbs.twimg.com/profile_banners/913366130/1501030692</t>
  </si>
  <si>
    <t>https://pbs.twimg.com/profile_banners/83881940/1479259324</t>
  </si>
  <si>
    <t>https://pbs.twimg.com/profile_banners/18734648/1407003959</t>
  </si>
  <si>
    <t>https://pbs.twimg.com/profile_banners/2370208693/1521578984</t>
  </si>
  <si>
    <t>https://pbs.twimg.com/profile_banners/16453005/1551033587</t>
  </si>
  <si>
    <t>https://pbs.twimg.com/profile_banners/341316794/1446527624</t>
  </si>
  <si>
    <t>https://pbs.twimg.com/profile_banners/127303420/1540478518</t>
  </si>
  <si>
    <t>https://pbs.twimg.com/profile_banners/27266818/1523817068</t>
  </si>
  <si>
    <t>https://pbs.twimg.com/profile_banners/8442592/1412772549</t>
  </si>
  <si>
    <t>https://pbs.twimg.com/profile_banners/47954623/1543345716</t>
  </si>
  <si>
    <t>https://pbs.twimg.com/profile_banners/65491933/1490725739</t>
  </si>
  <si>
    <t>https://pbs.twimg.com/profile_banners/425042117/1547233503</t>
  </si>
  <si>
    <t>https://pbs.twimg.com/profile_banners/908418028785856512/1505421351</t>
  </si>
  <si>
    <t>https://pbs.twimg.com/profile_banners/3807667995/1556904147</t>
  </si>
  <si>
    <t>https://pbs.twimg.com/profile_banners/188622769/1551559446</t>
  </si>
  <si>
    <t>https://pbs.twimg.com/profile_banners/382177545/1557704228</t>
  </si>
  <si>
    <t>https://pbs.twimg.com/profile_banners/1041451392790155269/1539555080</t>
  </si>
  <si>
    <t>https://pbs.twimg.com/profile_banners/7455152/1421042287</t>
  </si>
  <si>
    <t>https://pbs.twimg.com/profile_banners/917682066/1489076195</t>
  </si>
  <si>
    <t>https://pbs.twimg.com/profile_banners/973936872547262464/1521100735</t>
  </si>
  <si>
    <t>https://pbs.twimg.com/profile_banners/484337864/1533740585</t>
  </si>
  <si>
    <t>https://pbs.twimg.com/profile_banners/17918822/1398560145</t>
  </si>
  <si>
    <t>https://pbs.twimg.com/profile_banners/2657639208/1405716740</t>
  </si>
  <si>
    <t>https://pbs.twimg.com/profile_banners/2299872138/1538937427</t>
  </si>
  <si>
    <t>https://pbs.twimg.com/profile_banners/136293309/1530520289</t>
  </si>
  <si>
    <t>https://pbs.twimg.com/profile_banners/387144053/1532966888</t>
  </si>
  <si>
    <t>https://pbs.twimg.com/profile_banners/48711250/1471372874</t>
  </si>
  <si>
    <t>https://pbs.twimg.com/profile_banners/349420966/1502646600</t>
  </si>
  <si>
    <t>https://pbs.twimg.com/profile_banners/712830103965667328/1535080990</t>
  </si>
  <si>
    <t>https://pbs.twimg.com/profile_banners/49600417/1545396360</t>
  </si>
  <si>
    <t>https://pbs.twimg.com/profile_banners/1183694899/1506720563</t>
  </si>
  <si>
    <t>https://pbs.twimg.com/profile_banners/50263754/1556415458</t>
  </si>
  <si>
    <t>https://pbs.twimg.com/profile_banners/345127159/1398534393</t>
  </si>
  <si>
    <t>https://pbs.twimg.com/profile_banners/14295896/1540822058</t>
  </si>
  <si>
    <t>https://pbs.twimg.com/profile_banners/1050813516402307072/1547674255</t>
  </si>
  <si>
    <t>https://pbs.twimg.com/profile_banners/982678783072329729/1523125212</t>
  </si>
  <si>
    <t>https://pbs.twimg.com/profile_banners/381788431/1499279894</t>
  </si>
  <si>
    <t>https://pbs.twimg.com/profile_banners/3642986656/1511283997</t>
  </si>
  <si>
    <t>https://pbs.twimg.com/profile_banners/781840405436461056/1538620732</t>
  </si>
  <si>
    <t>https://pbs.twimg.com/profile_banners/41914043/1492573295</t>
  </si>
  <si>
    <t>https://pbs.twimg.com/profile_banners/72942893/1557863102</t>
  </si>
  <si>
    <t>https://pbs.twimg.com/profile_banners/424318324/1548024224</t>
  </si>
  <si>
    <t>https://pbs.twimg.com/profile_banners/34339828/1515135927</t>
  </si>
  <si>
    <t>https://pbs.twimg.com/profile_banners/144904961/1524836848</t>
  </si>
  <si>
    <t>https://pbs.twimg.com/profile_banners/547269905/1389675001</t>
  </si>
  <si>
    <t>https://pbs.twimg.com/profile_banners/788200405058682880/1533957550</t>
  </si>
  <si>
    <t>https://pbs.twimg.com/profile_banners/500422828/1533670843</t>
  </si>
  <si>
    <t>https://pbs.twimg.com/profile_banners/827822365/1518032533</t>
  </si>
  <si>
    <t>https://pbs.twimg.com/profile_banners/353963097/1403107652</t>
  </si>
  <si>
    <t>https://pbs.twimg.com/profile_banners/1025685182/1553389582</t>
  </si>
  <si>
    <t>https://pbs.twimg.com/profile_banners/406438550/1438697545</t>
  </si>
  <si>
    <t>https://pbs.twimg.com/profile_banners/495100046/1552588614</t>
  </si>
  <si>
    <t>https://pbs.twimg.com/profile_banners/16787085/1399573793</t>
  </si>
  <si>
    <t>https://pbs.twimg.com/profile_banners/382224738/1506881810</t>
  </si>
  <si>
    <t>https://pbs.twimg.com/profile_banners/172493446/1363183237</t>
  </si>
  <si>
    <t>https://pbs.twimg.com/profile_banners/936814156359127041/1512193538</t>
  </si>
  <si>
    <t>https://pbs.twimg.com/profile_banners/242747411/1509515687</t>
  </si>
  <si>
    <t>https://pbs.twimg.com/profile_banners/16255254/1553856567</t>
  </si>
  <si>
    <t>https://pbs.twimg.com/profile_banners/19994279/1438086329</t>
  </si>
  <si>
    <t>https://pbs.twimg.com/profile_banners/24976523/1462685291</t>
  </si>
  <si>
    <t>https://pbs.twimg.com/profile_banners/236421358/1412468845</t>
  </si>
  <si>
    <t>es</t>
  </si>
  <si>
    <t>de</t>
  </si>
  <si>
    <t>http://abs.twimg.com/images/themes/theme1/bg.png</t>
  </si>
  <si>
    <t>http://abs.twimg.com/images/themes/theme15/bg.png</t>
  </si>
  <si>
    <t>http://abs.twimg.com/images/themes/theme14/bg.gif</t>
  </si>
  <si>
    <t>http://abs.twimg.com/images/themes/theme8/bg.gif</t>
  </si>
  <si>
    <t>http://abs.twimg.com/images/themes/theme3/bg.gif</t>
  </si>
  <si>
    <t>http://abs.twimg.com/images/themes/theme17/bg.gif</t>
  </si>
  <si>
    <t>http://abs.twimg.com/images/themes/theme6/bg.gif</t>
  </si>
  <si>
    <t>http://abs.twimg.com/images/themes/theme7/bg.gif</t>
  </si>
  <si>
    <t>http://abs.twimg.com/images/themes/theme12/bg.gif</t>
  </si>
  <si>
    <t>http://abs.twimg.com/images/themes/theme16/bg.gif</t>
  </si>
  <si>
    <t>http://abs.twimg.com/images/themes/theme5/bg.gif</t>
  </si>
  <si>
    <t>http://abs.twimg.com/images/themes/theme13/bg.gif</t>
  </si>
  <si>
    <t>http://abs.twimg.com/images/themes/theme9/bg.gif</t>
  </si>
  <si>
    <t>http://abs.twimg.com/images/themes/theme18/bg.gif</t>
  </si>
  <si>
    <t>http://abs.twimg.com/images/themes/theme2/bg.gif</t>
  </si>
  <si>
    <t>http://abs.twimg.com/images/themes/theme4/bg.gif</t>
  </si>
  <si>
    <t>http://pbs.twimg.com/profile_images/854310799535374338/cy6_6ysP_normal.jpg</t>
  </si>
  <si>
    <t>http://pbs.twimg.com/profile_images/907303463394189312/Oj6gdGJq_normal.jpg</t>
  </si>
  <si>
    <t>http://pbs.twimg.com/profile_images/1097177618737233920/rQ8YaMAD_normal.png</t>
  </si>
  <si>
    <t>http://pbs.twimg.com/profile_images/951489299475611648/z7ooe6gw_normal.jpg</t>
  </si>
  <si>
    <t>http://pbs.twimg.com/profile_images/753331000327999488/lbBjbubx_normal.jpg</t>
  </si>
  <si>
    <t>http://pbs.twimg.com/profile_images/902653346036670465/lK_jo5Mx_normal.jpg</t>
  </si>
  <si>
    <t>http://pbs.twimg.com/profile_images/378800000770878576/097bf62f431863933fbd319ae2b375c3_normal.jpeg</t>
  </si>
  <si>
    <t>http://pbs.twimg.com/profile_images/511586852713680897/RzexnXT5_normal.jpeg</t>
  </si>
  <si>
    <t>http://pbs.twimg.com/profile_images/1058004444162543616/t0HigdQE_normal.jpg</t>
  </si>
  <si>
    <t>http://pbs.twimg.com/profile_images/1049112433560760320/-sosAo36_normal.jpg</t>
  </si>
  <si>
    <t>http://pbs.twimg.com/profile_images/603946916653756416/aHUn2vl__normal.jpg</t>
  </si>
  <si>
    <t>http://pbs.twimg.com/profile_images/125314422/Photo_7_normal.jpg</t>
  </si>
  <si>
    <t>http://pbs.twimg.com/profile_images/411455420/maf_pic_normal.jpg</t>
  </si>
  <si>
    <t>http://pbs.twimg.com/profile_images/1087124485612990464/EABpxgWW_normal.jpg</t>
  </si>
  <si>
    <t>http://pbs.twimg.com/profile_images/846790305634385920/_Tyc8FTx_normal.jpg</t>
  </si>
  <si>
    <t>http://pbs.twimg.com/profile_images/954538863556481024/r5tzL-qF_normal.jpg</t>
  </si>
  <si>
    <t>http://pbs.twimg.com/profile_images/908427027102887937/I9ZPPm6s_normal.jpg</t>
  </si>
  <si>
    <t>http://pbs.twimg.com/profile_images/1110270729667280896/SqEGQU_8_normal.jpg</t>
  </si>
  <si>
    <t>http://pbs.twimg.com/profile_images/1617322794/AEJMC_AdDivision_normal</t>
  </si>
  <si>
    <t>http://pbs.twimg.com/profile_images/1129095879095345152/oG_o4_KA_normal.jpg</t>
  </si>
  <si>
    <t>http://pbs.twimg.com/profile_images/1109088946796011520/F_JBuvdQ_normal.png</t>
  </si>
  <si>
    <t>http://pbs.twimg.com/profile_images/1051596754842345472/0KSrsyF6_normal.jpg</t>
  </si>
  <si>
    <t>http://pbs.twimg.com/profile_images/1129804649836367872/VhgTk3bb_normal.jpg</t>
  </si>
  <si>
    <t>http://pbs.twimg.com/profile_images/969930515854839808/ngqPF6qz_normal.jpg</t>
  </si>
  <si>
    <t>http://pbs.twimg.com/profile_images/1125605883080318978/4pANIq9-_normal.jpg</t>
  </si>
  <si>
    <t>http://pbs.twimg.com/profile_images/621042585432264704/4y_Sk4nM_normal.png</t>
  </si>
  <si>
    <t>http://pbs.twimg.com/profile_images/1074697346536128514/to00Xa-h_normal.jpg</t>
  </si>
  <si>
    <t>http://pbs.twimg.com/profile_images/1129010057000230912/O2VQNi5V_normal.jpg</t>
  </si>
  <si>
    <t>http://pbs.twimg.com/profile_images/507591311356989441/YmIrEh1K_normal.jpeg</t>
  </si>
  <si>
    <t>http://pbs.twimg.com/profile_images/897151502934036480/Sq9brRmm_normal.jpg</t>
  </si>
  <si>
    <t>http://pbs.twimg.com/profile_images/982679818310443008/AB43mrjn_normal.jpg</t>
  </si>
  <si>
    <t>http://pbs.twimg.com/profile_images/1103878379856490497/t27EAJ0q_normal.jpg</t>
  </si>
  <si>
    <t>http://pbs.twimg.com/profile_images/1107105939008704515/fcgIVH6e_normal.jpg</t>
  </si>
  <si>
    <t>http://pbs.twimg.com/profile_images/446774785029046273/9GrZVlq5_normal.jpeg</t>
  </si>
  <si>
    <t>http://pbs.twimg.com/profile_images/1096526073792217090/HStjmrRQ_normal.png</t>
  </si>
  <si>
    <t>http://pbs.twimg.com/profile_images/422910442516647936/yo33KO5i_normal.jpeg</t>
  </si>
  <si>
    <t>http://pbs.twimg.com/profile_images/1032336105838927872/RwyMXqwE_normal.jpg</t>
  </si>
  <si>
    <t>http://pbs.twimg.com/profile_images/1025911047297757184/pFW14JTa_normal.jpg</t>
  </si>
  <si>
    <t>http://pbs.twimg.com/profile_images/1847104547/Golan_normal.jpg</t>
  </si>
  <si>
    <t>http://pbs.twimg.com/profile_images/1079804605846994944/F1zzyouD_normal.jpg</t>
  </si>
  <si>
    <t>http://pbs.twimg.com/profile_images/628263798021844992/Ey2MXAy1_normal.jpg</t>
  </si>
  <si>
    <t>http://pbs.twimg.com/profile_images/871456078734733312/cn1txiSI_normal.jpg</t>
  </si>
  <si>
    <t>http://pbs.twimg.com/profile_images/471139316404453376/JuyaA2bC_normal.jpeg</t>
  </si>
  <si>
    <t>http://pbs.twimg.com/profile_images/1027618182692044801/68aq2byx_normal.jpg</t>
  </si>
  <si>
    <t>http://pbs.twimg.com/profile_images/3368135262/a01dafffd3f21df8031ba83389da035c_normal.jpeg</t>
  </si>
  <si>
    <t>http://pbs.twimg.com/profile_images/1066905242971906048/PD8k-EHw_normal.jpg</t>
  </si>
  <si>
    <t>http://pbs.twimg.com/profile_images/539422626918047745/wX6nftVb_normal.jpeg</t>
  </si>
  <si>
    <t>Open Twitter Page for This Person</t>
  </si>
  <si>
    <t>https://twitter.com/doctormckeever</t>
  </si>
  <si>
    <t>https://twitter.com/holmanlynette</t>
  </si>
  <si>
    <t>https://twitter.com/wojdynski</t>
  </si>
  <si>
    <t>https://twitter.com/loganex</t>
  </si>
  <si>
    <t>https://twitter.com/realtonybradley</t>
  </si>
  <si>
    <t>https://twitter.com/kait_tiffany</t>
  </si>
  <si>
    <t>https://twitter.com/commscholar</t>
  </si>
  <si>
    <t>https://twitter.com/nick_mathews</t>
  </si>
  <si>
    <t>https://twitter.com/warhovert</t>
  </si>
  <si>
    <t>https://twitter.com/tpvos</t>
  </si>
  <si>
    <t>https://twitter.com/megdunk</t>
  </si>
  <si>
    <t>https://twitter.com/michaelmirer</t>
  </si>
  <si>
    <t>https://twitter.com/aejhistory</t>
  </si>
  <si>
    <t>https://twitter.com/aejmcethics</t>
  </si>
  <si>
    <t>https://twitter.com/erinwhiteside</t>
  </si>
  <si>
    <t>https://twitter.com/teachguz</t>
  </si>
  <si>
    <t>https://twitter.com/aejmc_gsig</t>
  </si>
  <si>
    <t>https://twitter.com/aejmc_nond</t>
  </si>
  <si>
    <t>https://twitter.com/jennifer_harker</t>
  </si>
  <si>
    <t>https://twitter.com/bpmoritz</t>
  </si>
  <si>
    <t>https://twitter.com/nataliebdevlin</t>
  </si>
  <si>
    <t>https://twitter.com/eclinicaltrial</t>
  </si>
  <si>
    <t>https://twitter.com/nuttingbh</t>
  </si>
  <si>
    <t>https://twitter.com/monique_luisi</t>
  </si>
  <si>
    <t>https://twitter.com/april_cenyue</t>
  </si>
  <si>
    <t>https://twitter.com/amandalsams</t>
  </si>
  <si>
    <t>https://twitter.com/tkell</t>
  </si>
  <si>
    <t>https://twitter.com/fergi22</t>
  </si>
  <si>
    <t>https://twitter.com/casteinke2</t>
  </si>
  <si>
    <t>https://twitter.com/janlaurenb</t>
  </si>
  <si>
    <t>https://twitter.com/aejmc</t>
  </si>
  <si>
    <t>https://twitter.com/journoscholar</t>
  </si>
  <si>
    <t>https://twitter.com/drmattcarlson</t>
  </si>
  <si>
    <t>https://twitter.com/umn_hsjmc</t>
  </si>
  <si>
    <t>https://twitter.com/idadee17</t>
  </si>
  <si>
    <t>https://twitter.com/ruoyusun07</t>
  </si>
  <si>
    <t>https://twitter.com/aejmccomjig</t>
  </si>
  <si>
    <t>https://twitter.com/blackhealth4men</t>
  </si>
  <si>
    <t>https://twitter.com/addivision</t>
  </si>
  <si>
    <t>https://twitter.com/afbatto</t>
  </si>
  <si>
    <t>https://twitter.com/timhortons</t>
  </si>
  <si>
    <t>https://twitter.com/aejmc_comsher</t>
  </si>
  <si>
    <t>https://twitter.com/ljthornton</t>
  </si>
  <si>
    <t>https://twitter.com/danielledeavour</t>
  </si>
  <si>
    <t>https://twitter.com/harrypotterex1</t>
  </si>
  <si>
    <t>https://twitter.com/g_platenburg</t>
  </si>
  <si>
    <t>https://twitter.com/macaejmc</t>
  </si>
  <si>
    <t>https://twitter.com/mediadiversity</t>
  </si>
  <si>
    <t>https://twitter.com/deptcmmud</t>
  </si>
  <si>
    <t>https://twitter.com/d</t>
  </si>
  <si>
    <t>https://twitter.com/chadpainter77</t>
  </si>
  <si>
    <t>https://twitter.com/sanctusscherbet</t>
  </si>
  <si>
    <t>https://twitter.com/kellymerrilljr</t>
  </si>
  <si>
    <t>https://twitter.com/amandajweed</t>
  </si>
  <si>
    <t>https://twitter.com/nikki_feng</t>
  </si>
  <si>
    <t>https://twitter.com/aejmc_prd</t>
  </si>
  <si>
    <t>https://twitter.com/commstatprof</t>
  </si>
  <si>
    <t>https://twitter.com/edwards_america</t>
  </si>
  <si>
    <t>https://twitter.com/bujougrad1</t>
  </si>
  <si>
    <t>https://twitter.com/cvsikorski</t>
  </si>
  <si>
    <t>https://twitter.com/omgjordin</t>
  </si>
  <si>
    <t>https://twitter.com/parop</t>
  </si>
  <si>
    <t>https://twitter.com/charisselpree</t>
  </si>
  <si>
    <t>https://twitter.com/newhousesu</t>
  </si>
  <si>
    <t>https://twitter.com/fauscms</t>
  </si>
  <si>
    <t>https://twitter.com/drdewalt1</t>
  </si>
  <si>
    <t>https://twitter.com/pattyterhune</t>
  </si>
  <si>
    <t>https://twitter.com/stacyfernandezb</t>
  </si>
  <si>
    <t>https://twitter.com/kiahebennett</t>
  </si>
  <si>
    <t>https://twitter.com/danikathleen</t>
  </si>
  <si>
    <t>https://twitter.com/miamoodyramirez</t>
  </si>
  <si>
    <t>https://twitter.com/abkothari</t>
  </si>
  <si>
    <t>https://twitter.com/emilyehmer</t>
  </si>
  <si>
    <t>https://twitter.com/averyholton</t>
  </si>
  <si>
    <t>https://twitter.com/uofsc_sjmc</t>
  </si>
  <si>
    <t>https://twitter.com/denetrawalker</t>
  </si>
  <si>
    <t>https://twitter.com/mhchoi12</t>
  </si>
  <si>
    <t>https://twitter.com/brookewmckeever</t>
  </si>
  <si>
    <t>https://twitter.com/dr_rjahng</t>
  </si>
  <si>
    <t>https://twitter.com/csw_aejmc</t>
  </si>
  <si>
    <t>https://twitter.com/kelseyhusnick</t>
  </si>
  <si>
    <t>https://twitter.com/guygolan</t>
  </si>
  <si>
    <t>https://twitter.com/mbarni109</t>
  </si>
  <si>
    <t>https://twitter.com/aejmc_mcs</t>
  </si>
  <si>
    <t>https://twitter.com/drmelshemberger</t>
  </si>
  <si>
    <t>https://twitter.com/rcozma</t>
  </si>
  <si>
    <t>https://twitter.com/prommer_elli</t>
  </si>
  <si>
    <t>https://twitter.com/stineeckert</t>
  </si>
  <si>
    <t>https://twitter.com/hkoverton</t>
  </si>
  <si>
    <t>https://twitter.com/psucommgraded</t>
  </si>
  <si>
    <t>https://twitter.com/advancegeo</t>
  </si>
  <si>
    <t>https://twitter.com/anneohirsch</t>
  </si>
  <si>
    <t>https://twitter.com/enakshiroy</t>
  </si>
  <si>
    <t>https://twitter.com/kfreberg</t>
  </si>
  <si>
    <t>https://twitter.com/drmccollough</t>
  </si>
  <si>
    <t>https://twitter.com/kimfoxwosu</t>
  </si>
  <si>
    <t>https://twitter.com/cameo96</t>
  </si>
  <si>
    <t>https://twitter.com/dr_tindall</t>
  </si>
  <si>
    <t>doctormckeever
@HolmanLynette #AEJMC19 - Here
we come!</t>
  </si>
  <si>
    <t xml:space="preserve">holmanlynette
</t>
  </si>
  <si>
    <t>wojdynski
@commscholar @kait_tiffany @RealTonyBradley
We only asked about broader credibility
issues, not “fake news” specifically,
but @loganex and I will have a
paper on effects of chumboxes at
#aejmc19.</t>
  </si>
  <si>
    <t xml:space="preserve">loganex
</t>
  </si>
  <si>
    <t xml:space="preserve">realtonybradley
</t>
  </si>
  <si>
    <t xml:space="preserve">kait_tiffany
</t>
  </si>
  <si>
    <t xml:space="preserve">commscholar
</t>
  </si>
  <si>
    <t>nick_mathews
Thanks to @TPVos and @warhovert
for making this possible! And huge
thanks to @UMN_HSJMC for the support!
I can't wait to present the findings
in Toronto in August. This all
has me even more fired up to start
my PhD course work in Minneapolis
in the fall. #aejmc19 #AcademicTwitter</t>
  </si>
  <si>
    <t xml:space="preserve">warhovert
</t>
  </si>
  <si>
    <t xml:space="preserve">tpvos
</t>
  </si>
  <si>
    <t>megdunk
You've seen the Deadspin video
compiling all the Sinclair . Now,
you can learn its effects on credibility,
parasocial relationships, and perceived
ideology. Only @ #aejmc19 with
@michaelmirer and me. https://t.co/I6tC7Zr9ns</t>
  </si>
  <si>
    <t>michaelmirer
RT @MegDunk: You've seen the Deadspin
video compiling all the Sinclair
. Now, you can learn its effects
on credibility, parasocial relation…</t>
  </si>
  <si>
    <t>aejhistory
RT @AEJMCethics: Coming to the
#aejmc19? Please plan to come to
our theme session: Putting ethics
back in ethics education! Thursday,
Aug 8…</t>
  </si>
  <si>
    <t>aejmcethics
Check out this great pre-conference
at #aejmc19 for Ph.D. students
and early career faculty! https://t.co/KZ4QMrVTMo</t>
  </si>
  <si>
    <t>erinwhiteside
While you wait for your #AEJMC19
notification, consider attending
the pre-conference on doctoral
education! It's an all-star lineup,
with a keynote by Carolyn Kitch
and workshops led by Esther Thorson,
Earnest Perry, Andy Billings &amp;amp;
Carolina Acosta-Alzuru https://t.co/4uaYNwiifF</t>
  </si>
  <si>
    <t>teachguz
RT @aejmc_nond: We're again hosting
a pre-conference at #aejmc19 with
our friends @AEJMC_GSIG for Ph.D.
students and early career faculty.…</t>
  </si>
  <si>
    <t xml:space="preserve">aejmc_gsig
</t>
  </si>
  <si>
    <t>aejmc_nond
We're again hosting a pre-conference
at #aejmc19 with our friends @AEJMC_GSIG
for Ph.D. students and early career
faculty. Deadline is 5/31/19 LINK:
https://t.co/qYcyAGzuFO</t>
  </si>
  <si>
    <t>jennifer_harker
Many thanks to you and @NatalieBDevlin
for all your time and hard work,
@bpmoritz. I am looking forward
to visiting beautiful Toronto,
Canada! #AEJMC19 https://t.co/wZtKhnwVAh</t>
  </si>
  <si>
    <t xml:space="preserve">bpmoritz
</t>
  </si>
  <si>
    <t xml:space="preserve">nataliebdevlin
</t>
  </si>
  <si>
    <t>eclinicaltrial
RT @Monique_Luisi: Delighted! @NuttingBH
and I had our work on framing cancer
clinical trial messages to millennials
accepted by @AEJMC_Com…</t>
  </si>
  <si>
    <t>nuttingbh
RT @Monique_Luisi: Delighted! @NuttingBH
and I had our work on framing cancer
clinical trial messages to millennials
accepted by @AEJMC_Com…</t>
  </si>
  <si>
    <t>monique_luisi
Delighted! @NuttingBH and I had
our work on framing cancer clinical
trial messages to millennials accepted
by @AEJMC_ComSHER @AEJMC! Now I
have a prestigious cover story
for the epic @TimHortons run I'm
about to make! #aejmc19 #Toronto
#canada #timhortons</t>
  </si>
  <si>
    <t>april_cenyue
Going to Toronto for #AEJMC19 with
two papers, one of which got a
Top Open Paper award from @AEJMC_PRD!!!
I'm so thrilled to win this award
with my wonderful mentors @fergi22
and @tkell and my brilliant colleagues
Yoo Jin and @AmandaLSams _xD83E__xDD70__xD83E__xDD70_</t>
  </si>
  <si>
    <t xml:space="preserve">amandalsams
</t>
  </si>
  <si>
    <t xml:space="preserve">tkell
</t>
  </si>
  <si>
    <t xml:space="preserve">fergi22
</t>
  </si>
  <si>
    <t>casteinke2
RT @aejmc_nond: We're again hosting
a pre-conference at #aejmc19 with
our friends @AEJMC_GSIG for Ph.D.
students and early career faculty.…</t>
  </si>
  <si>
    <t xml:space="preserve">janlaurenb
</t>
  </si>
  <si>
    <t>aejmc
RT @AEJMCethics: Coming to the
#aejmc19? Please plan to come to
our theme session: Putting ethics
back in ethics education! Thursday,
Aug 8…</t>
  </si>
  <si>
    <t>journoscholar
RT @aejmc_nond: We're again hosting
a pre-conference at #aejmc19 with
our friends @AEJMC_GSIG for Ph.D.
students and early career faculty.…</t>
  </si>
  <si>
    <t xml:space="preserve">drmattcarlson
</t>
  </si>
  <si>
    <t>umn_hsjmc
RT @casteinke2: I just got my first
@AEJMC acceptance ever &amp;amp; couldn't
be more excited to present my research
about "The Emergence of Social…</t>
  </si>
  <si>
    <t>idadee17
@AEJMC Now that the excitement
has sunk in, I want to thank my
coauthors: Hao Xu and Prof. Jisu
Huh, along with everyone else @UMN_HSJMC
for their support! Thanks to @AdDivision
reviewers too! Excited to be part
of #AEJMC19 _xD83D__xDE42_</t>
  </si>
  <si>
    <t>ruoyusun07
#AEJMC19 I am going to Toronto!
So excited!_xD83E__xDD73_ https://t.co/blHAO9V14S</t>
  </si>
  <si>
    <t xml:space="preserve">aejmccomjig
</t>
  </si>
  <si>
    <t xml:space="preserve">blackhealth4men
</t>
  </si>
  <si>
    <t xml:space="preserve">addivision
</t>
  </si>
  <si>
    <t xml:space="preserve">afbatto
</t>
  </si>
  <si>
    <t xml:space="preserve">timhortons
</t>
  </si>
  <si>
    <t xml:space="preserve">aejmc_comsher
</t>
  </si>
  <si>
    <t>ljthornton
RT @AEJMC: #AEJMC19 https://t.co/qN1vhFYC0G</t>
  </si>
  <si>
    <t>danielledeavour
10 points for #gryffindor! #AEJMC19
#phdlife #potterheads #harrypotter
https://t.co/60V8nWcuY0</t>
  </si>
  <si>
    <t>harrypotterex1
RT @DanielleDeavour: 10 points
for #gryffindor! #AEJMC19 #phdlife
#potterheads #harrypotter https://t.co/60V8nWcuY0</t>
  </si>
  <si>
    <t>g_platenburg
RT @MacAejmc: We are still in need
of discussants and moderators for
August 7th, 8th and 9th of the
conference. If you're available
and wil…</t>
  </si>
  <si>
    <t>macaejmc
RT @danikathleen: Wanted: Discussant
for @MacAejmc #AEJMC19 panel Aug
8, featuring a dynamite panel on
crisis comm and minority research.
h…</t>
  </si>
  <si>
    <t>mediadiversity
RT @MacAejmc: We are still in need
of discussants and moderators for
August 7th, 8th and 9th of the
conference. If you're available
and wil…</t>
  </si>
  <si>
    <t>deptcmmud
RT @ChadPainter77: Will be presenting
"It takes a village: Communitarianism
and Spotlight" with @sanctusscherbet
at #AEJMC19 in Toronto. @D…</t>
  </si>
  <si>
    <t xml:space="preserve">d
</t>
  </si>
  <si>
    <t>chadpainter77
Will be presenting "It takes a
village: Communitarianism and Spotlight"
with @sanctusscherbet at #AEJMC19
in Toronto. @DeptCMMUD @AEJMCethics</t>
  </si>
  <si>
    <t xml:space="preserve">sanctusscherbet
</t>
  </si>
  <si>
    <t>kellymerrilljr
RT @amandajweed: Trying to patiently
wait for #AEJMC19 notifications,
but... https://t.co/JqXTJB4XM1</t>
  </si>
  <si>
    <t>amandajweed
@DrMcCollough @kfreberg @AEJMC_MCS
This is why we need Twitter handles
on our conference badges. Glad
that will be an option this year
for #AEJMC19. I wonder if I can
sneak in a few hashtags, too? #SMStudentChat
#SMProfs #AEJMCFoodFinds _xD83E__xDD14_</t>
  </si>
  <si>
    <t>nikki_feng
Heading to Toronto for #aejmc19
to present my paper to @AEJMCethics!
(A summer Toronto must be 100%
better than Wintertime _xD83E__xDD70_ )</t>
  </si>
  <si>
    <t xml:space="preserve">aejmc_prd
</t>
  </si>
  <si>
    <t>commstatprof
RT @april_cenyue: Going to Toronto
for #AEJMC19 with two papers, one
of which got a Top Open Paper award
from @AEJMC_PRD!!! I'm so thrilled…</t>
  </si>
  <si>
    <t>edwards_america
I waited (not-so) patiently all
day to find out my paper to #AEJMC19
was accepted! Toronto, here we
come!</t>
  </si>
  <si>
    <t>bujougrad1
RT @AEJMCethics: Coming to the
#aejmc19? Please plan to come to
our theme session: Putting ethics
back in ethics education! Thursday,
Aug 8…</t>
  </si>
  <si>
    <t>cvsikorski
RT @amandajweed: Trying to patiently
wait for #AEJMC19 notifications,
but... https://t.co/JqXTJB4XM1</t>
  </si>
  <si>
    <t>omgjordin
So excited! I got accepted and
get to present my research at #AEJMC19
in Toronto! _xD83C__xDDE8__xD83C__xDDE6_ https://t.co/JD1ICM5BSp</t>
  </si>
  <si>
    <t>parop
RT @MacAejmc: We are still in need
of discussants and moderators for
August 7th, 8th and 9th of the
conference. If you're available
and wil…</t>
  </si>
  <si>
    <t>charisselpree
Thanks @KiahEBennett @pattyterhune
@StacyFernandezB and all the students
that made a class on #diversity
and #satire at @NewhouseSU happen!
Dean Branham was excited for this
class and I’m happy to share the
experience at #AEJMC19 in Toronto.
https://t.co/8Mac8KvQQ0 https://t.co/6Fu0F0JaR3</t>
  </si>
  <si>
    <t xml:space="preserve">newhousesu
</t>
  </si>
  <si>
    <t>fauscms
Shout out _xD83D__xDCE3_ to @DrDeWalt1, who
will present her current research
study exploring the ethical dimensions
of organ and tissue donation coverage
this summer at @AEJMC in Toronto
_xD83C__xDDE8__xD83C__xDDE6_ #AEJMC19</t>
  </si>
  <si>
    <t xml:space="preserve">drdewalt1
</t>
  </si>
  <si>
    <t>pattyterhune
RT @charisselpree: Thanks @KiahEBennett
@pattyterhune @StacyFernandezB
and all the students that made
a class on #diversity and #satire
at…</t>
  </si>
  <si>
    <t>stacyfernandezb
RT @charisselpree: Thanks @KiahEBennett
@pattyterhune @StacyFernandezB
and all the students that made
a class on #diversity and #satire
at…</t>
  </si>
  <si>
    <t xml:space="preserve">kiahebennett
</t>
  </si>
  <si>
    <t>danikathleen
Wanted: Discussant for @MacAejmc
#AEJMC19 panel Aug 8, featuring
a dynamite panel on crisis comm
and minority research. https://t.co/u1Lcgpb5xT</t>
  </si>
  <si>
    <t>miamoodyramirez
RT @danikathleen: Wanted: Discussant
for @MacAejmc #AEJMC19 panel Aug
8, featuring a dynamite panel on
crisis comm and minority research.
h…</t>
  </si>
  <si>
    <t>abkothari
Looking forward to presenting our
research on public engagement with
#refugee on social media with @emilyehmer
#AEJMC19</t>
  </si>
  <si>
    <t xml:space="preserve">emilyehmer
</t>
  </si>
  <si>
    <t>averyholton
@BrookeWMcKeever @AEJMC @MHChoi12
@DenetraWalker @DoctorMcKeever
@UofSC_SJMC @AEJMC_ComSHER One
of the most competitive years ever
for @AEJMC_ComSHER featuring more
submissions than ever. Congrats
on the acceptance! #AEJMC19</t>
  </si>
  <si>
    <t xml:space="preserve">uofsc_sjmc
</t>
  </si>
  <si>
    <t xml:space="preserve">denetrawalker
</t>
  </si>
  <si>
    <t xml:space="preserve">mhchoi12
</t>
  </si>
  <si>
    <t xml:space="preserve">brookewmckeever
</t>
  </si>
  <si>
    <t>dr_rjahng
Just learned that @KelseyHusnick
and I have been accepted to present
at #AEJMC19 from @CSW_AEJMC _xD83E__xDD73__xD83E__xDD73__xD83E__xDD73_
Amazing student leading the way
and I am so excited I get to see
her shine in Toronto!!</t>
  </si>
  <si>
    <t>csw_aejmc
Bc ... it's the little things (and
for some of us, this is a big thing).
#SMprofs #PRprofs #aejmc19 https://t.co/hd53n74P86</t>
  </si>
  <si>
    <t>kelseyhusnick
RT @dr_rjahng: Just learned that
@KelseyHusnick and I have been
accepted to present at #AEJMC19
from @CSW_AEJMC _xD83E__xDD73__xD83E__xDD73__xD83E__xDD73_ Amazing
student leading…</t>
  </si>
  <si>
    <t>guygolan
Congrats @CommStatProf and @mbarni109
our HME paper was accepted to #AEJMC19
@AEJMC @AEJMC_MCS https://t.co/sEh0PyiYUp</t>
  </si>
  <si>
    <t xml:space="preserve">mbarni109
</t>
  </si>
  <si>
    <t xml:space="preserve">aejmc_mcs
</t>
  </si>
  <si>
    <t>drmelshemberger
_xD83C__xDDE8__xD83C__xDDE6_ "O Canada" _xD83C__xDDE8__xD83C__xDDE6_ I knew I would
be going to Toronto in early August
to be part of a teaching panel,
but having a research paper accepted
today for #AEJMC19 is the cherry
on top. This conference likely
my last for a long while. Doubly
glad I filed for my passport this
week. https://t.co/0e2q9vRGJ1</t>
  </si>
  <si>
    <t>rcozma
The weekend is off to a great start
with good news from @AEJMC @AEJMC_MCS.
Excited for #AEJMC19 and so many
reunions in Toronto!</t>
  </si>
  <si>
    <t>prommer_elli
RT @StineEckert: Wow! My paper
with my wonderful co-authors won
the Top Paper Award from @CSW_AEJMC
We're thrilled to present "Who
broke it…</t>
  </si>
  <si>
    <t>stineeckert
Wow! My paper with my wonderful
co-authors won the Top Paper Award
from @CSW_AEJMC We're thrilled
to present "Who broke it first?
How news of sexual misconduct in
US academia reaches the public."
Thank you Julie, Madison, Julia,
Bonnie, Maddy &amp;amp; Linda for great
team work! #AEJMC19</t>
  </si>
  <si>
    <t>hkoverton
As #AEJMC19 PRD research co-chair,
it’s been rewarding to see people
celebrating paper acceptances all
week. As a submitter myself, I
can finally celebrate 3 conf paper
&amp;amp; 2 pub acceptances this week.
Good news comes in waves. Very
excited for my colleague and student
co-authors.</t>
  </si>
  <si>
    <t>psucommgraded
RT @hkoverton: As #AEJMC19 PRD
research co-chair, it’s been rewarding
to see people celebrating paper
acceptances all week. As a submitter…</t>
  </si>
  <si>
    <t>advancegeo
RT @StineEckert: Wow! My paper
with my wonderful co-authors won
the Top Paper Award from @CSW_AEJMC
We're thrilled to present "Who
broke it…</t>
  </si>
  <si>
    <t>anneohirsch
Our experiment on the effects of
confirmed/disputed labels on social
media news posts has been accepted
to #aejmc19! Go team!</t>
  </si>
  <si>
    <t xml:space="preserve">enakshiroy
</t>
  </si>
  <si>
    <t>kfreberg
Super excited about this research
project! Honored to be working
with you all. Can't wait to share
these results at #AEJMC19 and be
with some amazing #SMprofs! https://t.co/USlKnJJS3F</t>
  </si>
  <si>
    <t xml:space="preserve">drmccollough
</t>
  </si>
  <si>
    <t>kimfoxwosu
@dr_tindall ... and now I don't
want to go either. #aejmc19 But
seriously, what is the solution
to this so that higher ups know
what is going on? This coupled
w/others incidents = not cool.
https://t.co/wfz4G03Pwc</t>
  </si>
  <si>
    <t xml:space="preserve">cameo96
</t>
  </si>
  <si>
    <t xml:space="preserve">dr_tindall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</si>
  <si>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</si>
  <si>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</si>
  <si>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</si>
  <si>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</si>
  <si>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</si>
  <si>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</si>
  <si>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</si>
  <si>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</si>
  <si>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</si>
  <si>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</si>
  <si>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</si>
  <si>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</si>
  <si>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</si>
  <si>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</si>
  <si>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</si>
  <si>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</si>
  <si>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</si>
  <si>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</si>
  <si>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</si>
  <si>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</si>
  <si>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</si>
  <si>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</si>
  <si>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</si>
  <si>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</si>
  <si>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</si>
  <si>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</si>
  <si>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</si>
  <si>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</si>
  <si>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</si>
  <si>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</si>
  <si>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</si>
  <si>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</si>
  <si>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</si>
  <si>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</si>
  <si>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</si>
  <si>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</si>
  <si>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</si>
  <si>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</si>
  <si>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</si>
  <si>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</si>
  <si>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</si>
  <si>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</si>
  <si>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</si>
  <si>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</si>
  <si>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</si>
  <si>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</si>
  <si>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</si>
  <si>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</si>
  <si>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</si>
  <si>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</si>
  <si>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</si>
  <si>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</si>
  <si>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</si>
  <si>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</si>
  <si>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</si>
  <si>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</si>
  <si>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</si>
  <si>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</si>
  <si>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</si>
  <si>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</si>
  <si>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</si>
  <si>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</si>
  <si>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</si>
  <si>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</si>
  <si>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</si>
  <si>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</si>
  <si>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</si>
  <si>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</si>
  <si>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</si>
  <si>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</si>
  <si>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</si>
  <si>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</si>
  <si>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</si>
  <si>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</si>
  <si>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</si>
  <si>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</si>
  <si>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</si>
  <si>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</si>
  <si>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</si>
  <si>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</si>
  <si>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</si>
  <si>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</si>
  <si>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</si>
  <si>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</si>
  <si>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</si>
  <si>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</si>
  <si>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</si>
  <si>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</si>
  <si>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</si>
  <si>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</si>
  <si>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</si>
  <si>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</si>
  <si>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</si>
  <si>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</si>
  <si>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</si>
  <si>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</si>
  <si>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</si>
  <si>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</si>
  <si>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</si>
  <si>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</si>
  <si>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https://twitter.com/DrKHettinga/status/1128344425392775168 https://www.instagram.com/p/Bxf-Q0xB0sH0sU9mGlni3qVy472NZmwvdThN7g0/?igshid=sw14o3eus3td https://docs.google.com/document/d/1tJcsEOZJpKqQ-p4D7dn1TYjcJpY6HsBEX-c5s3il_5M/edit?usp=sharing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</si>
  <si>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</si>
  <si>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</si>
  <si>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</si>
  <si>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</si>
  <si>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</si>
  <si>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</si>
  <si>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</si>
  <si>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</si>
  <si>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</si>
  <si>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</si>
  <si>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</si>
  <si>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</si>
  <si>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google.com</t>
  </si>
  <si>
    <t>Top Hashtags in Tweet in Entire Graph</t>
  </si>
  <si>
    <t>smprofs</t>
  </si>
  <si>
    <t>diversity</t>
  </si>
  <si>
    <t>satire</t>
  </si>
  <si>
    <t>phdlife</t>
  </si>
  <si>
    <t>prprofs</t>
  </si>
  <si>
    <t>toronto</t>
  </si>
  <si>
    <t>gryffindor</t>
  </si>
  <si>
    <t>potterheads</t>
  </si>
  <si>
    <t>harrypotter</t>
  </si>
  <si>
    <t>Top Hashtags in Tweet in G1</t>
  </si>
  <si>
    <t>aejmccommunity</t>
  </si>
  <si>
    <t>schoolshooting</t>
  </si>
  <si>
    <t>sandyhook</t>
  </si>
  <si>
    <t>journalism</t>
  </si>
  <si>
    <t>Top Hashtags in Tweet in G2</t>
  </si>
  <si>
    <t>smstudentchat</t>
  </si>
  <si>
    <t>aejmcfoodfinds</t>
  </si>
  <si>
    <t>Top Hashtags in Tweet in G3</t>
  </si>
  <si>
    <t>Top Hashtags in Tweet in G4</t>
  </si>
  <si>
    <t>Top Hashtags in Tweet in G5</t>
  </si>
  <si>
    <t>Top Hashtags in Tweet in G6</t>
  </si>
  <si>
    <t>Top Hashtags in Tweet in G7</t>
  </si>
  <si>
    <t>Top Hashtags in Tweet in G8</t>
  </si>
  <si>
    <t>thankful</t>
  </si>
  <si>
    <t>scholarship</t>
  </si>
  <si>
    <t>bookedandbusy</t>
  </si>
  <si>
    <t>Top Hashtags in Tweet in G9</t>
  </si>
  <si>
    <t>Top Hashtags in Tweet in G10</t>
  </si>
  <si>
    <t>Top Hashtags in Tweet</t>
  </si>
  <si>
    <t>aejmc19 phdlife gryffindor potterheads harrypotter aejmccommunity schoolshooting sandyhook journalism toronto</t>
  </si>
  <si>
    <t>aejmc19 smprofs smstudentchat aejmcfoodfinds prprofs</t>
  </si>
  <si>
    <t>aejmc19 toronto thankful scholarship bookedandbusy</t>
  </si>
  <si>
    <t>Top Words in Tweet in Entire Graph</t>
  </si>
  <si>
    <t>Words in Sentiment List#1: Positive</t>
  </si>
  <si>
    <t>Words in Sentiment List#2: Negative</t>
  </si>
  <si>
    <t>Words in Sentiment List#3: Angry/Violent</t>
  </si>
  <si>
    <t>Non-categorized Words</t>
  </si>
  <si>
    <t>Total Words</t>
  </si>
  <si>
    <t>#aejmc19</t>
  </si>
  <si>
    <t>paper</t>
  </si>
  <si>
    <t>conference</t>
  </si>
  <si>
    <t>Top Words in Tweet in G1</t>
  </si>
  <si>
    <t>see</t>
  </si>
  <si>
    <t>work</t>
  </si>
  <si>
    <t>august</t>
  </si>
  <si>
    <t>present</t>
  </si>
  <si>
    <t>now</t>
  </si>
  <si>
    <t>Top Words in Tweet in G2</t>
  </si>
  <si>
    <t>wait</t>
  </si>
  <si>
    <t>excited</t>
  </si>
  <si>
    <t>#smprofs</t>
  </si>
  <si>
    <t>trying</t>
  </si>
  <si>
    <t>patiently</t>
  </si>
  <si>
    <t>notifications</t>
  </si>
  <si>
    <t>w</t>
  </si>
  <si>
    <t>Top Words in Tweet in G3</t>
  </si>
  <si>
    <t>award</t>
  </si>
  <si>
    <t>going</t>
  </si>
  <si>
    <t>two</t>
  </si>
  <si>
    <t>papers</t>
  </si>
  <si>
    <t>one</t>
  </si>
  <si>
    <t>Top Words in Tweet in G4</t>
  </si>
  <si>
    <t>ethics</t>
  </si>
  <si>
    <t>aug</t>
  </si>
  <si>
    <t>coming</t>
  </si>
  <si>
    <t>please</t>
  </si>
  <si>
    <t>plan</t>
  </si>
  <si>
    <t>come</t>
  </si>
  <si>
    <t>theme</t>
  </si>
  <si>
    <t>Top Words in Tweet in G5</t>
  </si>
  <si>
    <t>Top Words in Tweet in G6</t>
  </si>
  <si>
    <t>again</t>
  </si>
  <si>
    <t>hosting</t>
  </si>
  <si>
    <t>pre</t>
  </si>
  <si>
    <t>friends</t>
  </si>
  <si>
    <t>ph</t>
  </si>
  <si>
    <t>Top Words in Tweet in G7</t>
  </si>
  <si>
    <t>wow</t>
  </si>
  <si>
    <t>wonderful</t>
  </si>
  <si>
    <t>co</t>
  </si>
  <si>
    <t>authors</t>
  </si>
  <si>
    <t>won</t>
  </si>
  <si>
    <t>top</t>
  </si>
  <si>
    <t>Top Words in Tweet in G8</t>
  </si>
  <si>
    <t>panel</t>
  </si>
  <si>
    <t>still</t>
  </si>
  <si>
    <t>need</t>
  </si>
  <si>
    <t>discussants</t>
  </si>
  <si>
    <t>moderators</t>
  </si>
  <si>
    <t>7th</t>
  </si>
  <si>
    <t>8th</t>
  </si>
  <si>
    <t>Top Words in Tweet in G9</t>
  </si>
  <si>
    <t>class</t>
  </si>
  <si>
    <t>thanks</t>
  </si>
  <si>
    <t>students</t>
  </si>
  <si>
    <t>made</t>
  </si>
  <si>
    <t>#diversity</t>
  </si>
  <si>
    <t>#satire</t>
  </si>
  <si>
    <t>Top Words in Tweet in G10</t>
  </si>
  <si>
    <t>Top Words in Tweet</t>
  </si>
  <si>
    <t>#aejmc19 toronto aejmc see work august nuttingbh present now umn_hsjmc</t>
  </si>
  <si>
    <t>#aejmc19 aejmc_mcs wait excited #smprofs trying patiently notifications aejmc w</t>
  </si>
  <si>
    <t>#aejmc19 paper award aejmc aejmc_mcs going toronto two papers one</t>
  </si>
  <si>
    <t>#aejmc19 ethics aejmcethics aug toronto coming please plan come theme</t>
  </si>
  <si>
    <t>aejmc_comsher #aejmc19</t>
  </si>
  <si>
    <t>#aejmc19 aejmc_nond again hosting pre conference friends aejmc_gsig ph d</t>
  </si>
  <si>
    <t>paper csw_aejmc present #aejmc19 wow wonderful co authors won top</t>
  </si>
  <si>
    <t>macaejmc panel #aejmc19 still need discussants moderators august 7th 8th</t>
  </si>
  <si>
    <t>class thanks kiahebennett pattyterhune stacyfernandezb students made #diversity #satire charisselpree</t>
  </si>
  <si>
    <t>#aejmc19 accepted conference paper toronto research</t>
  </si>
  <si>
    <t>make #aejmc19 know</t>
  </si>
  <si>
    <t>co paper acceptances week #aejmc19 prd research chair s rewarding</t>
  </si>
  <si>
    <t>seen deadspin video compiling sinclair now learn effects credibility parasocial</t>
  </si>
  <si>
    <t>Top Word Pairs in Tweet in Entire Graph</t>
  </si>
  <si>
    <t>#aejmc19,toronto</t>
  </si>
  <si>
    <t>aug,8</t>
  </si>
  <si>
    <t>toronto,#aejmc19</t>
  </si>
  <si>
    <t>pre,conference</t>
  </si>
  <si>
    <t>paper,award</t>
  </si>
  <si>
    <t>still,need</t>
  </si>
  <si>
    <t>need,discussants</t>
  </si>
  <si>
    <t>discussants,moderators</t>
  </si>
  <si>
    <t>moderators,august</t>
  </si>
  <si>
    <t>august,7th</t>
  </si>
  <si>
    <t>Top Word Pairs in Tweet in G1</t>
  </si>
  <si>
    <t>delighted,nuttingbh</t>
  </si>
  <si>
    <t>nuttingbh,work</t>
  </si>
  <si>
    <t>work,framing</t>
  </si>
  <si>
    <t>framing,cancer</t>
  </si>
  <si>
    <t>cancer,clinical</t>
  </si>
  <si>
    <t>clinical,trial</t>
  </si>
  <si>
    <t>trial,messages</t>
  </si>
  <si>
    <t>messages,millennials</t>
  </si>
  <si>
    <t>millennials,accepted</t>
  </si>
  <si>
    <t>Top Word Pairs in Tweet in G2</t>
  </si>
  <si>
    <t>trying,patiently</t>
  </si>
  <si>
    <t>patiently,wait</t>
  </si>
  <si>
    <t>wait,#aejmc19</t>
  </si>
  <si>
    <t>#aejmc19,notifications</t>
  </si>
  <si>
    <t>super,excited</t>
  </si>
  <si>
    <t>amandajweed,trying</t>
  </si>
  <si>
    <t>Top Word Pairs in Tweet in G3</t>
  </si>
  <si>
    <t>going,toronto</t>
  </si>
  <si>
    <t>#aejmc19,two</t>
  </si>
  <si>
    <t>two,papers</t>
  </si>
  <si>
    <t>papers,one</t>
  </si>
  <si>
    <t>one,top</t>
  </si>
  <si>
    <t>top,open</t>
  </si>
  <si>
    <t>open,paper</t>
  </si>
  <si>
    <t>award,aejmc_prd</t>
  </si>
  <si>
    <t>Top Word Pairs in Tweet in G4</t>
  </si>
  <si>
    <t>coming,#aejmc19</t>
  </si>
  <si>
    <t>#aejmc19,please</t>
  </si>
  <si>
    <t>please,plan</t>
  </si>
  <si>
    <t>plan,come</t>
  </si>
  <si>
    <t>come,theme</t>
  </si>
  <si>
    <t>theme,session</t>
  </si>
  <si>
    <t>session,putting</t>
  </si>
  <si>
    <t>putting,ethics</t>
  </si>
  <si>
    <t>ethics,back</t>
  </si>
  <si>
    <t>back,ethics</t>
  </si>
  <si>
    <t>Top Word Pairs in Tweet in G5</t>
  </si>
  <si>
    <t>Top Word Pairs in Tweet in G6</t>
  </si>
  <si>
    <t>again,hosting</t>
  </si>
  <si>
    <t>hosting,pre</t>
  </si>
  <si>
    <t>conference,#aejmc19</t>
  </si>
  <si>
    <t>#aejmc19,friends</t>
  </si>
  <si>
    <t>friends,aejmc_gsig</t>
  </si>
  <si>
    <t>aejmc_gsig,ph</t>
  </si>
  <si>
    <t>ph,d</t>
  </si>
  <si>
    <t>d,students</t>
  </si>
  <si>
    <t>students,early</t>
  </si>
  <si>
    <t>Top Word Pairs in Tweet in G7</t>
  </si>
  <si>
    <t>wow,paper</t>
  </si>
  <si>
    <t>paper,wonderful</t>
  </si>
  <si>
    <t>wonderful,co</t>
  </si>
  <si>
    <t>co,authors</t>
  </si>
  <si>
    <t>authors,won</t>
  </si>
  <si>
    <t>won,top</t>
  </si>
  <si>
    <t>top,paper</t>
  </si>
  <si>
    <t>award,csw_aejmc</t>
  </si>
  <si>
    <t>csw_aejmc,thrilled</t>
  </si>
  <si>
    <t>Top Word Pairs in Tweet in G8</t>
  </si>
  <si>
    <t>7th,8th</t>
  </si>
  <si>
    <t>8th,9th</t>
  </si>
  <si>
    <t>9th,conference</t>
  </si>
  <si>
    <t>conference,available</t>
  </si>
  <si>
    <t>macaejmc,still</t>
  </si>
  <si>
    <t>Top Word Pairs in Tweet in G9</t>
  </si>
  <si>
    <t>thanks,kiahebennett</t>
  </si>
  <si>
    <t>kiahebennett,pattyterhune</t>
  </si>
  <si>
    <t>pattyterhune,stacyfernandezb</t>
  </si>
  <si>
    <t>stacyfernandezb,students</t>
  </si>
  <si>
    <t>students,made</t>
  </si>
  <si>
    <t>made,class</t>
  </si>
  <si>
    <t>class,#diversity</t>
  </si>
  <si>
    <t>#diversity,#satire</t>
  </si>
  <si>
    <t>charisselpree,thanks</t>
  </si>
  <si>
    <t>Top Word Pairs in Tweet in G10</t>
  </si>
  <si>
    <t>Top Word Pairs in Tweet</t>
  </si>
  <si>
    <t>toronto,#aejmc19  delighted,nuttingbh  nuttingbh,work  work,framing  framing,cancer  cancer,clinical  clinical,trial  trial,messages  messages,millennials  millennials,accepted</t>
  </si>
  <si>
    <t>trying,patiently  patiently,wait  wait,#aejmc19  #aejmc19,notifications  super,excited  amandajweed,trying</t>
  </si>
  <si>
    <t>going,toronto  toronto,#aejmc19  #aejmc19,two  two,papers  papers,one  one,top  top,open  open,paper  paper,award  award,aejmc_prd</t>
  </si>
  <si>
    <t>coming,#aejmc19  #aejmc19,please  please,plan  plan,come  come,theme  theme,session  session,putting  putting,ethics  ethics,back  back,ethics</t>
  </si>
  <si>
    <t>again,hosting  hosting,pre  pre,conference  conference,#aejmc19  #aejmc19,friends  friends,aejmc_gsig  aejmc_gsig,ph  ph,d  d,students  students,early</t>
  </si>
  <si>
    <t>wow,paper  paper,wonderful  wonderful,co  co,authors  authors,won  won,top  top,paper  paper,award  award,csw_aejmc  csw_aejmc,thrilled</t>
  </si>
  <si>
    <t>still,need  need,discussants  discussants,moderators  moderators,august  august,7th  7th,8th  8th,9th  9th,conference  conference,available  macaejmc,still</t>
  </si>
  <si>
    <t>thanks,kiahebennett  kiahebennett,pattyterhune  pattyterhune,stacyfernandezb  stacyfernandezb,students  students,made  made,class  class,#diversity  #diversity,#satire  charisselpree,thanks</t>
  </si>
  <si>
    <t>acceptances,week  #aejmc19,prd  prd,research  research,co  co,chair  chair,s  s,rewarding  rewarding,see  see,people  people,celebrating</t>
  </si>
  <si>
    <t>seen,deadspin  deadspin,video  video,compiling  compiling,sinclair  sinclair,now  now,learn  learn,effects  effects,credibility  credibility,parasocial</t>
  </si>
  <si>
    <t>Top Replied-To in Entire Graph</t>
  </si>
  <si>
    <t>Top Mentioned in Entire Graph</t>
  </si>
  <si>
    <t>Top Replied-To in G1</t>
  </si>
  <si>
    <t>Top Replied-To in G2</t>
  </si>
  <si>
    <t>Top Mentioned in G1</t>
  </si>
  <si>
    <t>aejmc_com</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</si>
  <si>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</si>
  <si>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</si>
  <si>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</si>
  <si>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</si>
  <si>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</si>
  <si>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</si>
  <si>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</si>
  <si>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</si>
  <si>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</si>
  <si>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</si>
  <si>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</si>
  <si>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</si>
  <si>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</si>
  <si>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</si>
  <si>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</si>
  <si>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</si>
  <si>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</si>
  <si>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</si>
  <si>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casteinke2 idadee17 ruoyusun07 nick_mathews afbatto monique_luisi blackhealth4men aejmc</t>
  </si>
  <si>
    <t>brookewmckeever holmanlynette</t>
  </si>
  <si>
    <t>Top Mentioned in Tweet</t>
  </si>
  <si>
    <t>aejmc nuttingbh umn_hsjmc macaejmc aejmc_nond addivision aejmc_comsher timhortons monique_luisi aejmc_com</t>
  </si>
  <si>
    <t>aejmc_mcs amandajweed kfreberg aejmc drmccollough enakshiroy</t>
  </si>
  <si>
    <t>aejmc aejmc_mcs aejmc_prd commstatprof mbarni109 april_cenyue fergi22 tkell amandalsams</t>
  </si>
  <si>
    <t>aejmcethics sanctusscherbet aejmc chadpainter77 d deptcmmud</t>
  </si>
  <si>
    <t>aejmc mhchoi12 denetrawalker doctormckeever uofsc_sjmc aejmc_comsher</t>
  </si>
  <si>
    <t>aejmc_nond aejmc_gsig aejmc umn_hsjmc drmattcarlson journoscholar janlaurenb</t>
  </si>
  <si>
    <t>csw_aejmc stineeckert kelseyhusnick dr_rjahng aejmc_prd</t>
  </si>
  <si>
    <t>macaejmc danikathleen</t>
  </si>
  <si>
    <t>kiahebennett pattyterhune stacyfernandezb charisselpree newhousesu</t>
  </si>
  <si>
    <t>kait_tiffany realtonybradley loganex</t>
  </si>
  <si>
    <t>nataliebdevlin bpmoritz</t>
  </si>
  <si>
    <t>megdunk michaelmirer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</si>
  <si>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</si>
  <si>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</si>
  <si>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</si>
  <si>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</si>
  <si>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</si>
  <si>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</si>
  <si>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</si>
  <si>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</si>
  <si>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</si>
  <si>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</si>
  <si>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</si>
  <si>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</si>
  <si>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timhortons harrypotterex1 nick_mathews ljthornton aejmc nuttingbh eclinicaltrial danielledeavour umn_hsjmc afbatto</t>
  </si>
  <si>
    <t>kfreberg drmccollough rcozma amandajweed aejmc_mcs cvsikorski enakshiroy kellymerrilljr</t>
  </si>
  <si>
    <t>guygolan aejmc_prd tkell fergi22 commstatprof mbarni109 april_cenyue amandalsams</t>
  </si>
  <si>
    <t>chadpainter77 deptcmmud bujougrad1 sanctusscherbet aejhistory aejmcethics nikki_feng d</t>
  </si>
  <si>
    <t>averyholton doctormckeever brookewmckeever uofsc_sjmc holmanlynette denetrawalker mhchoi12</t>
  </si>
  <si>
    <t>teachguz journoscholar casteinke2 janlaurenb drmattcarlson aejmc_nond aejmc_gsig</t>
  </si>
  <si>
    <t>stineeckert csw_aejmc advancegeo prommer_elli dr_rjahng kelseyhusnick</t>
  </si>
  <si>
    <t>parop miamoodyramirez danikathleen mediadiversity g_platenburg macaejmc</t>
  </si>
  <si>
    <t>newhousesu pattyterhune stacyfernandezb kiahebennett charisselpree</t>
  </si>
  <si>
    <t>realtonybradley kait_tiffany loganex wojdynski commscholar</t>
  </si>
  <si>
    <t>edwards_america drmelshemberger anneohirsch erinwhiteside omgjordin</t>
  </si>
  <si>
    <t>dr_tindall kimfoxwosu cameo96</t>
  </si>
  <si>
    <t>bpmoritz nataliebdevlin jennifer_harker</t>
  </si>
  <si>
    <t>psucommgraded hkoverton</t>
  </si>
  <si>
    <t>abkothari emilyehmer</t>
  </si>
  <si>
    <t>michaelmirer megdunk</t>
  </si>
  <si>
    <t>Top URLs in Tweet by Count</t>
  </si>
  <si>
    <t>https://twitter.com/DrKHettinga/status/1128344425392775168 https://docs.google.com/document/d/1tJcsEOZJpKqQ-p4D7dn1TYjcJpY6HsBEX-c5s3il_5M/edit?usp=sharing</t>
  </si>
  <si>
    <t>Top URLs in Tweet by Salience</t>
  </si>
  <si>
    <t>Top Domains in Tweet by Count</t>
  </si>
  <si>
    <t>twitter.com google.com</t>
  </si>
  <si>
    <t>Top Domains in Tweet by Salience</t>
  </si>
  <si>
    <t>Top Hashtags in Tweet by Count</t>
  </si>
  <si>
    <t>aejmc19 aejmccommunity</t>
  </si>
  <si>
    <t>aejmc19 phdlife gryffindor potterheads harrypotter schoolshooting sandyhook journalism</t>
  </si>
  <si>
    <t>Top Hashtags in Tweet by Salience</t>
  </si>
  <si>
    <t>gryffindor potterheads harrypotter schoolshooting sandyhook journalism aejmc19 phdlife</t>
  </si>
  <si>
    <t>toronto aejmc19</t>
  </si>
  <si>
    <t>smstudentchat smprofs aejmcfoodfinds aejmc19</t>
  </si>
  <si>
    <t>prprofs aejmc19 smprofs</t>
  </si>
  <si>
    <t>Top Words in Tweet by Count</t>
  </si>
  <si>
    <t>holmanlynette here come</t>
  </si>
  <si>
    <t>commscholar kait_tiffany realtonybradley asked broader credibility issues fake news specifically</t>
  </si>
  <si>
    <t>thanks tpvos warhovert making possible huge umn_hsjmc support wait present</t>
  </si>
  <si>
    <t>megdunk seen deadspin video compiling sinclair now learn effects credibility</t>
  </si>
  <si>
    <t>ethics aejmcethics coming please plan come theme session putting back</t>
  </si>
  <si>
    <t>aug ethics aejmc join spj google news storytelling workshop media</t>
  </si>
  <si>
    <t>wait notification consider attending pre conference doctoral education star lineup</t>
  </si>
  <si>
    <t>aejmc_nond again hosting pre conference friends aejmc_gsig ph d students</t>
  </si>
  <si>
    <t>again hosting pre conference friends aejmc_gsig ph d students early</t>
  </si>
  <si>
    <t>many thanks nataliebdevlin time hard work bpmoritz looking forward visiting</t>
  </si>
  <si>
    <t>monique_luisi delighted nuttingbh work framing cancer clinical trial messages millennials</t>
  </si>
  <si>
    <t>delighted nuttingbh work framing cancer clinical trial messages millennials accepted</t>
  </si>
  <si>
    <t>award going toronto two papers one top open paper aejmc_prd</t>
  </si>
  <si>
    <t>aejmc_nond first aejmc acceptance more excited present research emergence social</t>
  </si>
  <si>
    <t>see toronto congrats macaejmc august conference woohoo aejmc_nond aug ethics</t>
  </si>
  <si>
    <t>casteinke2 first aejmc acceptance more excited present research emergence social</t>
  </si>
  <si>
    <t>aejmc now excitement sunk want thank coauthors hao xu prof</t>
  </si>
  <si>
    <t>going toronto excited</t>
  </si>
  <si>
    <t>#phdlife 10 points #gryffindor #potterheads #harrypotter m honored learn research</t>
  </si>
  <si>
    <t>danielledeavour 10 points #gryffindor #phdlife #potterheads #harrypotter</t>
  </si>
  <si>
    <t>paper macaejmc still need discussants moderators august 7th 8th 9th</t>
  </si>
  <si>
    <t>danikathleen panel wanted discussant macaejmc aug 8 featuring dynamite crisis</t>
  </si>
  <si>
    <t>macaejmc still need discussants moderators august 7th 8th 9th conference</t>
  </si>
  <si>
    <t>chadpainter77 presenting takes village communitarianism spotlight sanctusscherbet toronto d</t>
  </si>
  <si>
    <t>presenting takes village communitarianism spotlight sanctusscherbet toronto deptcmmud aejmcethics</t>
  </si>
  <si>
    <t>amandajweed trying patiently wait notifications</t>
  </si>
  <si>
    <t>drmccollough kfreberg aejmc_mcs aejmc waiting need twitter handles conference badges</t>
  </si>
  <si>
    <t>toronto heading present paper aejmcethics summer 100 better wintertime</t>
  </si>
  <si>
    <t>april_cenyue going toronto two papers one top open paper award</t>
  </si>
  <si>
    <t>waited patiently day find out paper accepted toronto here come</t>
  </si>
  <si>
    <t>excited accepted present research toronto</t>
  </si>
  <si>
    <t>class thanks kiahebennett pattyterhune stacyfernandezb students made #diversity #satire newhousesu</t>
  </si>
  <si>
    <t>shout out drdewalt1 present current research study exploring ethical dimensions</t>
  </si>
  <si>
    <t>charisselpree thanks kiahebennett pattyterhune stacyfernandezb students made class #diversity #satire</t>
  </si>
  <si>
    <t>panel wanted discussant macaejmc aug 8 featuring dynamite crisis comm</t>
  </si>
  <si>
    <t>macaejmc panel danikathleen wanted discussant aug 8 featuring dynamite crisis</t>
  </si>
  <si>
    <t>looking forward presenting research public engagement #refugee social media emilyehmer</t>
  </si>
  <si>
    <t>aejmc_comsher brookewmckeever aejmc mhchoi12 denetrawalker doctormckeever uofsc_sjmc one competitive years</t>
  </si>
  <si>
    <t>learned kelseyhusnick accepted present csw_aejmc amazing student leading way excited</t>
  </si>
  <si>
    <t>bc little things big thing #smprofs #prprofs</t>
  </si>
  <si>
    <t>dr_rjahng learned kelseyhusnick accepted present csw_aejmc amazing student leading</t>
  </si>
  <si>
    <t>aejmc aejmc_mcs congrats commstatprof mbarni109 hme paper accepted hello</t>
  </si>
  <si>
    <t>o canada knew going toronto early august part teaching panel</t>
  </si>
  <si>
    <t>weekend great start good news aejmc aejmc_mcs excited many reunions</t>
  </si>
  <si>
    <t>paper stineeckert wow wonderful co authors won top award csw_aejmc</t>
  </si>
  <si>
    <t>paper wow wonderful co authors won top award csw_aejmc thrilled</t>
  </si>
  <si>
    <t>co paper acceptances week prd research chair s rewarding see</t>
  </si>
  <si>
    <t>hkoverton prd research co chair s rewarding see people celebrating</t>
  </si>
  <si>
    <t>accepted experiment effects confirmed disputed labels social media news posts</t>
  </si>
  <si>
    <t>super excited #smprofs w research project honored working wait share</t>
  </si>
  <si>
    <t>make know dr_tindall now want go seriously solution higher ups</t>
  </si>
  <si>
    <t>Top Words in Tweet by Salience</t>
  </si>
  <si>
    <t>ethics aejmc join spj google news storytelling workshop media researchers</t>
  </si>
  <si>
    <t>first aejmc acceptance more excited present research emergence social justice</t>
  </si>
  <si>
    <t>ethics toronto see congrats macaejmc august conference woohoo aejmc_nond aug</t>
  </si>
  <si>
    <t>10 points #gryffindor #potterheads #harrypotter m honored learn research #schoolshooting</t>
  </si>
  <si>
    <t>aejmc drmccollough kfreberg aejmc_mcs waiting need twitter handles conference badges</t>
  </si>
  <si>
    <t>panel danikathleen wanted discussant aug 8 featuring dynamite crisis comm</t>
  </si>
  <si>
    <t>congrats commstatprof mbarni109 hme paper accepted hello aejmc aejmc_mcs</t>
  </si>
  <si>
    <t>experiment effects confirmed disputed labels social media news posts go</t>
  </si>
  <si>
    <t>w research project honored working wait share results amazing exciting</t>
  </si>
  <si>
    <t>make dr_tindall now want go seriously solution higher ups going</t>
  </si>
  <si>
    <t>Top Word Pairs in Tweet by Count</t>
  </si>
  <si>
    <t>holmanlynette,#aejmc19  #aejmc19,here  here,come</t>
  </si>
  <si>
    <t>commscholar,kait_tiffany  kait_tiffany,realtonybradley  realtonybradley,asked  asked,broader  broader,credibility  credibility,issues  issues,fake  fake,news  news,specifically  specifically,loganex</t>
  </si>
  <si>
    <t>thanks,tpvos  tpvos,warhovert  warhovert,making  making,possible  possible,huge  huge,thanks  thanks,umn_hsjmc  umn_hsjmc,support  support,wait  wait,present</t>
  </si>
  <si>
    <t>seen,deadspin  deadspin,video  video,compiling  compiling,sinclair  sinclair,now  now,learn  learn,effects  effects,credibility  credibility,parasocial  parasocial,relationships</t>
  </si>
  <si>
    <t>megdunk,seen  seen,deadspin  deadspin,video  video,compiling  compiling,sinclair  sinclair,now  now,learn  learn,effects  effects,credibility  credibility,parasocial</t>
  </si>
  <si>
    <t>aejmcethics,coming  coming,#aejmc19  #aejmc19,please  please,plan  plan,come  come,theme  theme,session  session,putting  putting,ethics  ethics,back</t>
  </si>
  <si>
    <t>aejmc,join  join,spj  spj,google  google,news  news,storytelling  storytelling,workshop  workshop,media  media,researchers  researchers,educators  educators,led</t>
  </si>
  <si>
    <t>wait,#aejmc19  #aejmc19,notification  notification,consider  consider,attending  attending,pre  pre,conference  conference,doctoral  doctoral,education  education,star  star,lineup</t>
  </si>
  <si>
    <t>aejmc_nond,again  again,hosting  hosting,pre  pre,conference  conference,#aejmc19  #aejmc19,friends  friends,aejmc_gsig  aejmc_gsig,ph  ph,d  d,students</t>
  </si>
  <si>
    <t>many,thanks  thanks,nataliebdevlin  nataliebdevlin,time  time,hard  hard,work  work,bpmoritz  bpmoritz,looking  looking,forward  forward,visiting  visiting,beautiful</t>
  </si>
  <si>
    <t>monique_luisi,delighted  delighted,nuttingbh  nuttingbh,work  work,framing  framing,cancer  cancer,clinical  clinical,trial  trial,messages  messages,millennials  millennials,accepted</t>
  </si>
  <si>
    <t>delighted,nuttingbh  nuttingbh,work  work,framing  framing,cancer  cancer,clinical  clinical,trial  trial,messages  messages,millennials  millennials,accepted  accepted,aejmc_comsher</t>
  </si>
  <si>
    <t>first,aejmc  aejmc,acceptance  acceptance,more  more,excited  excited,present  present,research  research,emergence  emergence,social  social,justice  justice,journalism</t>
  </si>
  <si>
    <t>see,#aejmc19  congrats,see  #aejmc19,toronto  see,toronto  toronto,#aejmc19  macaejmc,still  still,need  need,discussants  discussants,moderators  moderators,august</t>
  </si>
  <si>
    <t>casteinke2,first  first,aejmc  aejmc,acceptance  acceptance,more  more,excited  excited,present  present,research  research,emergence  emergence,social</t>
  </si>
  <si>
    <t>aejmc,now  now,excitement  excitement,sunk  sunk,want  want,thank  thank,coauthors  coauthors,hao  hao,xu  xu,prof  prof,jisu</t>
  </si>
  <si>
    <t>#aejmc19,going  going,toronto  toronto,excited</t>
  </si>
  <si>
    <t>aejmc,#aejmc19</t>
  </si>
  <si>
    <t>10,points  points,#gryffindor  #gryffindor,#aejmc19  #aejmc19,#phdlife  #phdlife,#potterheads  #potterheads,#harrypotter  m,honored  honored,learn  learn,research  research,#schoolshooting</t>
  </si>
  <si>
    <t>danielledeavour,10  10,points  points,#gryffindor  #gryffindor,#aejmc19  #aejmc19,#phdlife  #phdlife,#potterheads  #potterheads,#harrypotter</t>
  </si>
  <si>
    <t>macaejmc,still  still,need  need,discussants  discussants,moderators  moderators,august  august,7th  7th,8th  8th,9th  9th,conference  conference,available</t>
  </si>
  <si>
    <t>danikathleen,wanted  wanted,discussant  discussant,macaejmc  macaejmc,#aejmc19  #aejmc19,panel  panel,aug  aug,8  8,featuring  featuring,dynamite  dynamite,panel</t>
  </si>
  <si>
    <t>chadpainter77,presenting  presenting,takes  takes,village  village,communitarianism  communitarianism,spotlight  spotlight,sanctusscherbet  sanctusscherbet,#aejmc19  #aejmc19,toronto  toronto,d</t>
  </si>
  <si>
    <t>presenting,takes  takes,village  village,communitarianism  communitarianism,spotlight  spotlight,sanctusscherbet  sanctusscherbet,#aejmc19  #aejmc19,toronto  toronto,deptcmmud  deptcmmud,aejmcethics</t>
  </si>
  <si>
    <t>amandajweed,trying  trying,patiently  patiently,wait  wait,#aejmc19  #aejmc19,notifications</t>
  </si>
  <si>
    <t>drmccollough,kfreberg  kfreberg,aejmc_mcs  aejmc_mcs,need  need,twitter  twitter,handles  handles,conference  conference,badges  badges,glad  glad,option  option,year</t>
  </si>
  <si>
    <t>heading,toronto  toronto,#aejmc19  #aejmc19,present  present,paper  paper,aejmcethics  aejmcethics,summer  summer,toronto  toronto,100  100,better  better,wintertime</t>
  </si>
  <si>
    <t>april_cenyue,going  going,toronto  toronto,#aejmc19  #aejmc19,two  two,papers  papers,one  one,top  top,open  open,paper  paper,award</t>
  </si>
  <si>
    <t>waited,patiently  patiently,day  day,find  find,out  out,paper  paper,#aejmc19  #aejmc19,accepted  accepted,toronto  toronto,here  here,come</t>
  </si>
  <si>
    <t>excited,accepted  accepted,present  present,research  research,#aejmc19  #aejmc19,toronto</t>
  </si>
  <si>
    <t>thanks,kiahebennett  kiahebennett,pattyterhune  pattyterhune,stacyfernandezb  stacyfernandezb,students  students,made  made,class  class,#diversity  #diversity,#satire  #satire,newhousesu  newhousesu,happen</t>
  </si>
  <si>
    <t>shout,out  out,drdewalt1  drdewalt1,present  present,current  current,research  research,study  study,exploring  exploring,ethical  ethical,dimensions  dimensions,organ</t>
  </si>
  <si>
    <t>charisselpree,thanks  thanks,kiahebennett  kiahebennett,pattyterhune  pattyterhune,stacyfernandezb  stacyfernandezb,students  students,made  made,class  class,#diversity  #diversity,#satire</t>
  </si>
  <si>
    <t>wanted,discussant  discussant,macaejmc  macaejmc,#aejmc19  #aejmc19,panel  panel,aug  aug,8  8,featuring  featuring,dynamite  dynamite,panel  panel,crisis</t>
  </si>
  <si>
    <t>looking,forward  forward,presenting  presenting,research  research,public  public,engagement  engagement,#refugee  #refugee,social  social,media  media,emilyehmer  emilyehmer,#aejmc19</t>
  </si>
  <si>
    <t>brookewmckeever,aejmc  aejmc,mhchoi12  mhchoi12,denetrawalker  denetrawalker,doctormckeever  doctormckeever,uofsc_sjmc  uofsc_sjmc,aejmc_comsher  aejmc_comsher,one  one,competitive  competitive,years  years,aejmc_comsher</t>
  </si>
  <si>
    <t>learned,kelseyhusnick  kelseyhusnick,accepted  accepted,present  present,#aejmc19  #aejmc19,csw_aejmc  csw_aejmc,amazing  amazing,student  student,leading  leading,way  way,excited</t>
  </si>
  <si>
    <t>bc,little  little,things  things,big  big,thing  thing,#smprofs  #smprofs,#prprofs  #prprofs,#aejmc19</t>
  </si>
  <si>
    <t>dr_rjahng,learned  learned,kelseyhusnick  kelseyhusnick,accepted  accepted,present  present,#aejmc19  #aejmc19,csw_aejmc  csw_aejmc,amazing  amazing,student  student,leading</t>
  </si>
  <si>
    <t>congrats,commstatprof  commstatprof,mbarni109  mbarni109,hme  hme,paper  paper,accepted  accepted,#aejmc19  #aejmc19,aejmc  aejmc,aejmc_mcs  hello,aejmc_mcs  aejmc_mcs,aejmc</t>
  </si>
  <si>
    <t>o,canada  canada,knew  knew,going  going,toronto  toronto,early  early,august  august,part  part,teaching  teaching,panel  panel,having</t>
  </si>
  <si>
    <t>weekend,great  great,start  start,good  good,news  news,aejmc  aejmc,aejmc_mcs  aejmc_mcs,excited  excited,#aejmc19  #aejmc19,many  many,reunions</t>
  </si>
  <si>
    <t>stineeckert,wow  wow,paper  paper,wonderful  wonderful,co  co,authors  authors,won  won,top  top,paper  paper,award  award,csw_aejmc</t>
  </si>
  <si>
    <t>hkoverton,#aejmc19  #aejmc19,prd  prd,research  research,co  co,chair  chair,s  s,rewarding  rewarding,see  see,people  people,celebrating</t>
  </si>
  <si>
    <t>experiment,effects  effects,confirmed  confirmed,disputed  disputed,labels  labels,social  social,media  media,news  news,posts  posts,accepted  accepted,#aejmc19</t>
  </si>
  <si>
    <t>super,excited  excited,research  research,project  project,honored  honored,working  working,wait  wait,share  share,results  results,#aejmc19  #aejmc19,amazing</t>
  </si>
  <si>
    <t>dr_tindall,now  now,want  want,go  go,#aejmc19  #aejmc19,seriously  seriously,solution  solution,higher  higher,ups  ups,know  know,going</t>
  </si>
  <si>
    <t>Top Word Pairs in Tweet by Salience</t>
  </si>
  <si>
    <t>excited,research  research,project  project,honored  honored,working  working,wait  wait,share  share,results  results,#aejmc19  #aejmc19,amazing  amazing,#smprofs</t>
  </si>
  <si>
    <t>Word</t>
  </si>
  <si>
    <t>research</t>
  </si>
  <si>
    <t>accepted</t>
  </si>
  <si>
    <t>news</t>
  </si>
  <si>
    <t>early</t>
  </si>
  <si>
    <t>8</t>
  </si>
  <si>
    <t>faculty</t>
  </si>
  <si>
    <t>more</t>
  </si>
  <si>
    <t>congrats</t>
  </si>
  <si>
    <t>9th</t>
  </si>
  <si>
    <t>available</t>
  </si>
  <si>
    <t>career</t>
  </si>
  <si>
    <t>social</t>
  </si>
  <si>
    <t>media</t>
  </si>
  <si>
    <t>acceptances</t>
  </si>
  <si>
    <t>thrilled</t>
  </si>
  <si>
    <t>wil</t>
  </si>
  <si>
    <t>education</t>
  </si>
  <si>
    <t>make</t>
  </si>
  <si>
    <t>amazing</t>
  </si>
  <si>
    <t>presenting</t>
  </si>
  <si>
    <t>effects</t>
  </si>
  <si>
    <t>acceptance</t>
  </si>
  <si>
    <t>week</t>
  </si>
  <si>
    <t>student</t>
  </si>
  <si>
    <t>featuring</t>
  </si>
  <si>
    <t>session</t>
  </si>
  <si>
    <t>putting</t>
  </si>
  <si>
    <t>back</t>
  </si>
  <si>
    <t>thursday</t>
  </si>
  <si>
    <t>go</t>
  </si>
  <si>
    <t>glad</t>
  </si>
  <si>
    <t>summer</t>
  </si>
  <si>
    <t>broke</t>
  </si>
  <si>
    <t>good</t>
  </si>
  <si>
    <t>first</t>
  </si>
  <si>
    <t>thank</t>
  </si>
  <si>
    <t>great</t>
  </si>
  <si>
    <t>part</t>
  </si>
  <si>
    <t>waiting</t>
  </si>
  <si>
    <t>wanted</t>
  </si>
  <si>
    <t>discussant</t>
  </si>
  <si>
    <t>dynamite</t>
  </si>
  <si>
    <t>crisis</t>
  </si>
  <si>
    <t>comm</t>
  </si>
  <si>
    <t>minority</t>
  </si>
  <si>
    <t>out</t>
  </si>
  <si>
    <t>up</t>
  </si>
  <si>
    <t>#phdlife</t>
  </si>
  <si>
    <t>learn</t>
  </si>
  <si>
    <t>delighted</t>
  </si>
  <si>
    <t>framing</t>
  </si>
  <si>
    <t>cancer</t>
  </si>
  <si>
    <t>clinical</t>
  </si>
  <si>
    <t>trial</t>
  </si>
  <si>
    <t>messages</t>
  </si>
  <si>
    <t>millennials</t>
  </si>
  <si>
    <t>led</t>
  </si>
  <si>
    <t>credibility</t>
  </si>
  <si>
    <t>want</t>
  </si>
  <si>
    <t>know</t>
  </si>
  <si>
    <t>others</t>
  </si>
  <si>
    <t>cool</t>
  </si>
  <si>
    <t>working</t>
  </si>
  <si>
    <t>2</t>
  </si>
  <si>
    <t>way</t>
  </si>
  <si>
    <t>attending</t>
  </si>
  <si>
    <t>happen</t>
  </si>
  <si>
    <t>notification</t>
  </si>
  <si>
    <t>study</t>
  </si>
  <si>
    <t>super</t>
  </si>
  <si>
    <t>honored</t>
  </si>
  <si>
    <t>share</t>
  </si>
  <si>
    <t>division</t>
  </si>
  <si>
    <t>both</t>
  </si>
  <si>
    <t>let's</t>
  </si>
  <si>
    <t>#prprofs</t>
  </si>
  <si>
    <t>team</t>
  </si>
  <si>
    <t>prd</t>
  </si>
  <si>
    <t>chair</t>
  </si>
  <si>
    <t>s</t>
  </si>
  <si>
    <t>rewarding</t>
  </si>
  <si>
    <t>people</t>
  </si>
  <si>
    <t>celebrating</t>
  </si>
  <si>
    <t>submitter</t>
  </si>
  <si>
    <t>public</t>
  </si>
  <si>
    <t>start</t>
  </si>
  <si>
    <t>many</t>
  </si>
  <si>
    <t>canada</t>
  </si>
  <si>
    <t>learned</t>
  </si>
  <si>
    <t>leading</t>
  </si>
  <si>
    <t>looking</t>
  </si>
  <si>
    <t>forward</t>
  </si>
  <si>
    <t>h</t>
  </si>
  <si>
    <t>#toronto</t>
  </si>
  <si>
    <t>m</t>
  </si>
  <si>
    <t>happy</t>
  </si>
  <si>
    <t>coverage</t>
  </si>
  <si>
    <t>here</t>
  </si>
  <si>
    <t>open</t>
  </si>
  <si>
    <t>heading</t>
  </si>
  <si>
    <t>takes</t>
  </si>
  <si>
    <t>village</t>
  </si>
  <si>
    <t>communitarianism</t>
  </si>
  <si>
    <t>spotlight</t>
  </si>
  <si>
    <t>woohoo</t>
  </si>
  <si>
    <t>10</t>
  </si>
  <si>
    <t>points</t>
  </si>
  <si>
    <t>#gryffindor</t>
  </si>
  <si>
    <t>#potterheads</t>
  </si>
  <si>
    <t>#harrypotter</t>
  </si>
  <si>
    <t>support</t>
  </si>
  <si>
    <t>emergence</t>
  </si>
  <si>
    <t>making</t>
  </si>
  <si>
    <t>possible</t>
  </si>
  <si>
    <t>join</t>
  </si>
  <si>
    <t>spj</t>
  </si>
  <si>
    <t>google</t>
  </si>
  <si>
    <t>storytelling</t>
  </si>
  <si>
    <t>workshop</t>
  </si>
  <si>
    <t>researchers</t>
  </si>
  <si>
    <t>educators</t>
  </si>
  <si>
    <t>renowned</t>
  </si>
  <si>
    <t>experts</t>
  </si>
  <si>
    <t>seen</t>
  </si>
  <si>
    <t>deadspin</t>
  </si>
  <si>
    <t>video</t>
  </si>
  <si>
    <t>compiling</t>
  </si>
  <si>
    <t>sinclair</t>
  </si>
  <si>
    <t>parasocial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</si>
  <si>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</si>
  <si>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</si>
  <si>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</si>
  <si>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</si>
  <si>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</si>
  <si>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</si>
  <si>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</si>
  <si>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</si>
  <si>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</si>
  <si>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</si>
  <si>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</si>
  <si>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</si>
  <si>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</si>
  <si>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</si>
  <si>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</si>
  <si>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</si>
  <si>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</si>
  <si>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</si>
  <si>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</si>
  <si>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</si>
  <si>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</si>
  <si>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</si>
  <si>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</si>
  <si>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</si>
  <si>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</si>
  <si>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</si>
  <si>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</si>
  <si>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</si>
  <si>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</si>
  <si>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131, 62, 0</t>
  </si>
  <si>
    <t>Red</t>
  </si>
  <si>
    <t>G1: #aejmc19 toronto aejmc see work august nuttingbh present now umn_hsjmc</t>
  </si>
  <si>
    <t>G2: #aejmc19 aejmc_mcs wait excited #smprofs trying patiently notifications aejmc w</t>
  </si>
  <si>
    <t>G3: #aejmc19 paper award aejmc aejmc_mcs going toronto two papers one</t>
  </si>
  <si>
    <t>G4: #aejmc19 ethics aejmcethics aug toronto coming please plan come theme</t>
  </si>
  <si>
    <t>G5: aejmc_comsher #aejmc19</t>
  </si>
  <si>
    <t>G6: #aejmc19 aejmc_nond again hosting pre conference friends aejmc_gsig ph d</t>
  </si>
  <si>
    <t>G7: paper csw_aejmc present #aejmc19 wow wonderful co authors won top</t>
  </si>
  <si>
    <t>G8: macaejmc panel #aejmc19 still need discussants moderators august 7th 8th</t>
  </si>
  <si>
    <t>G9: class thanks kiahebennett pattyterhune stacyfernandezb students made #diversity #satire charisselpree</t>
  </si>
  <si>
    <t>G11: #aejmc19 accepted conference paper toronto research</t>
  </si>
  <si>
    <t>G12: make #aejmc19 know</t>
  </si>
  <si>
    <t>G14: co paper acceptances week #aejmc19 prd research chair s rewarding</t>
  </si>
  <si>
    <t>G16: seen deadspin video compiling sinclair now learn effects credibility parasocial</t>
  </si>
  <si>
    <t>Autofill Workbook Results</t>
  </si>
  <si>
    <t>Edge Weight▓1▓3▓0▓True▓Green▓Red▓▓Edge Weight▓1▓1▓0▓3▓10▓False▓Edge Weight▓1▓3▓0▓32▓6▓False▓▓0▓0▓0▓True▓Black▓Black▓▓Followers▓1▓24768▓0▓162▓1000▓False▓Followers▓1▓648038▓0▓100▓70▓False▓▓0▓0▓0▓0▓0▓False▓▓0▓0▓0▓0▓0▓False</t>
  </si>
  <si>
    <t>Subgraph</t>
  </si>
  <si>
    <t>GraphSource░TwitterSearch▓GraphTerm░#AEJMC19▓ImportDescription░The graph represents a network of 98 Twitter users whose recent tweets contained "#AEJMC19", or who were replied to or mentioned in those tweets, taken from a data set limited to a maximum of 18,000 tweets.  The network was obtained from Twitter on Sunday, 19 May 2019 at 16:47 UTC.
The tweets in the network were tweeted over the 8-day, 21-hour, 44-minute period from Friday, 10 May 2019 at 11:48 UTC to Sunday, 19 May 2019 at 09:32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</si>
</sst>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956711"/>
        <c:axId val="19957216"/>
      </c:barChart>
      <c:catAx>
        <c:axId val="46956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957216"/>
        <c:crosses val="autoZero"/>
        <c:auto val="1"/>
        <c:lblOffset val="100"/>
        <c:noMultiLvlLbl val="0"/>
      </c:catAx>
      <c:valAx>
        <c:axId val="19957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6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397217"/>
        <c:axId val="5921770"/>
      </c:barChart>
      <c:catAx>
        <c:axId val="453972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1770"/>
        <c:crosses val="autoZero"/>
        <c:auto val="1"/>
        <c:lblOffset val="100"/>
        <c:noMultiLvlLbl val="0"/>
      </c:catAx>
      <c:valAx>
        <c:axId val="592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7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295931"/>
        <c:axId val="9901332"/>
      </c:barChart>
      <c:catAx>
        <c:axId val="532959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01332"/>
        <c:crosses val="autoZero"/>
        <c:auto val="1"/>
        <c:lblOffset val="100"/>
        <c:noMultiLvlLbl val="0"/>
      </c:catAx>
      <c:valAx>
        <c:axId val="990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5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003125"/>
        <c:axId val="63810398"/>
      </c:barChart>
      <c:catAx>
        <c:axId val="22003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10398"/>
        <c:crosses val="autoZero"/>
        <c:auto val="1"/>
        <c:lblOffset val="100"/>
        <c:noMultiLvlLbl val="0"/>
      </c:catAx>
      <c:valAx>
        <c:axId val="63810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03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422671"/>
        <c:axId val="1259720"/>
      </c:barChart>
      <c:catAx>
        <c:axId val="374226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59720"/>
        <c:crosses val="autoZero"/>
        <c:auto val="1"/>
        <c:lblOffset val="100"/>
        <c:noMultiLvlLbl val="0"/>
      </c:catAx>
      <c:valAx>
        <c:axId val="125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2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337481"/>
        <c:axId val="34928466"/>
      </c:barChart>
      <c:catAx>
        <c:axId val="113374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28466"/>
        <c:crosses val="autoZero"/>
        <c:auto val="1"/>
        <c:lblOffset val="100"/>
        <c:noMultiLvlLbl val="0"/>
      </c:catAx>
      <c:valAx>
        <c:axId val="34928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7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920739"/>
        <c:axId val="10633468"/>
      </c:barChart>
      <c:catAx>
        <c:axId val="459207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33468"/>
        <c:crosses val="autoZero"/>
        <c:auto val="1"/>
        <c:lblOffset val="100"/>
        <c:noMultiLvlLbl val="0"/>
      </c:catAx>
      <c:valAx>
        <c:axId val="10633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20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592349"/>
        <c:axId val="56004550"/>
      </c:barChart>
      <c:catAx>
        <c:axId val="285923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004550"/>
        <c:crosses val="autoZero"/>
        <c:auto val="1"/>
        <c:lblOffset val="100"/>
        <c:noMultiLvlLbl val="0"/>
      </c:catAx>
      <c:valAx>
        <c:axId val="5600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2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278903"/>
        <c:axId val="40074672"/>
      </c:barChart>
      <c:catAx>
        <c:axId val="34278903"/>
        <c:scaling>
          <c:orientation val="minMax"/>
        </c:scaling>
        <c:axPos val="b"/>
        <c:delete val="1"/>
        <c:majorTickMark val="out"/>
        <c:minorTickMark val="none"/>
        <c:tickLblPos val="none"/>
        <c:crossAx val="40074672"/>
        <c:crosses val="autoZero"/>
        <c:auto val="1"/>
        <c:lblOffset val="100"/>
        <c:noMultiLvlLbl val="0"/>
      </c:catAx>
      <c:valAx>
        <c:axId val="40074672"/>
        <c:scaling>
          <c:orientation val="minMax"/>
        </c:scaling>
        <c:axPos val="l"/>
        <c:delete val="1"/>
        <c:majorTickMark val="out"/>
        <c:minorTickMark val="none"/>
        <c:tickLblPos val="none"/>
        <c:crossAx val="34278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octormckeev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olmanlynet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wojdynsk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ogane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ealtonybrad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kait_tiffan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ommschola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nick_math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warhover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pv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egdun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michaelmir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ejhistor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ejmcethic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rinwhitesid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eachgu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ejmc_gsi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ejmc_no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ennifer_hark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bpmorit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ataliebdevli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clinicaltri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nuttingb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onique_luis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pril_cenyu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mandalsam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k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fergi2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casteinke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anlauren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ejm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ournoschola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rmattcarls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umn_hsjm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idadee17"/>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ruoyusun07"/>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ejmccomji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lackhealth4me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ddivisi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fbatt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imhorton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ejmc_comsh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ljthornto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anielledeavou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arrypotterex1"/>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_platenbur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caejm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ediadiversit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eptcmmu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hadpainter77"/>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anctusscherb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kellymerrillj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mandajwee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nikki_fe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ejmc_pr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ommstatprof"/>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dwards_ameri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bujougrad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vsikorsk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omgjord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arop"/>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harisselpree"/>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newhouses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fauscm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rdewalt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pattyterhun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tacyfernandezb"/>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iahebennet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danikathle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iamoodyramirez"/>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bkothar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emilyehm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averyholto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uofsc_sjm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enetrawalk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hchoi1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rookewmckeev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dr_rjahng"/>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csw_aejmc"/>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kelseyhusnic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guygola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barni10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ejmc_mc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drmelshemberg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rcozm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prommer_ell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stineecker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hkoverton"/>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psucommgraded"/>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dvancegeo"/>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anneohirsch"/>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enakshiroy"/>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kfreberg"/>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rmccollough"/>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kimfoxwosu"/>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cameo96"/>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dr_tindall"/>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62" totalsRowShown="0" headerRowDxfId="427" dataDxfId="426">
  <autoFilter ref="A2:BL162"/>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297" dataDxfId="296">
  <autoFilter ref="A2:C28"/>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0" totalsRowShown="0" headerRowDxfId="266" dataDxfId="265">
  <autoFilter ref="A14:V20"/>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V33" totalsRowShown="0" headerRowDxfId="242" dataDxfId="241">
  <autoFilter ref="A23:V33"/>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V46" totalsRowShown="0" headerRowDxfId="217" dataDxfId="216">
  <autoFilter ref="A36:V46"/>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V59" totalsRowShown="0" headerRowDxfId="192" dataDxfId="191">
  <autoFilter ref="A49:V59"/>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V72" totalsRowShown="0" headerRowDxfId="167" dataDxfId="166">
  <autoFilter ref="A62:V72"/>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5:V85" totalsRowShown="0" headerRowDxfId="164" dataDxfId="163">
  <autoFilter ref="A75:V85"/>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8:V98" totalsRowShown="0" headerRowDxfId="117" dataDxfId="116">
  <autoFilter ref="A88:V98"/>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0" totalsRowShown="0" headerRowDxfId="374" dataDxfId="373">
  <autoFilter ref="A2:BT100"/>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427" totalsRowShown="0" headerRowDxfId="82" dataDxfId="81">
  <autoFilter ref="A1:G42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46" totalsRowShown="0" headerRowDxfId="73" dataDxfId="72">
  <autoFilter ref="A1:L34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31">
  <autoFilter ref="A2:AO18"/>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328" dataDxfId="327">
  <autoFilter ref="A1:C9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_fHfgU8oMSo&amp;feature=youtu.be" TargetMode="External" /><Relationship Id="rId2" Type="http://schemas.openxmlformats.org/officeDocument/2006/relationships/hyperlink" Target="http://aejmc.org/events/toronto19/registration/" TargetMode="External" /><Relationship Id="rId3" Type="http://schemas.openxmlformats.org/officeDocument/2006/relationships/hyperlink" Target="https://twitter.com/bpmoritz/status/1128460277354246144" TargetMode="External" /><Relationship Id="rId4" Type="http://schemas.openxmlformats.org/officeDocument/2006/relationships/hyperlink" Target="https://twitter.com/bpmoritz/status/1128460277354246144" TargetMode="External" /><Relationship Id="rId5" Type="http://schemas.openxmlformats.org/officeDocument/2006/relationships/hyperlink" Target="https://docs.google.com/forms/d/e/1FAIpQLSei-Oj17dRfjYCUbljnMrUKtYMBG_GkAD8e6VkJ5z5xruMhsQ/viewform" TargetMode="External" /><Relationship Id="rId6" Type="http://schemas.openxmlformats.org/officeDocument/2006/relationships/hyperlink" Target="https://twitter.com/DrKHettinga/status/1128344425392775168" TargetMode="External" /><Relationship Id="rId7" Type="http://schemas.openxmlformats.org/officeDocument/2006/relationships/hyperlink" Target="https://www.instagram.com/p/Bxf-Q0xB0sH0sU9mGlni3qVy472NZmwvdThN7g0/?igshid=sw14o3eus3td" TargetMode="External" /><Relationship Id="rId8" Type="http://schemas.openxmlformats.org/officeDocument/2006/relationships/hyperlink" Target="https://www.instagram.com/p/Bxf-Q0xB0sH0sU9mGlni3qVy472NZmwvdThN7g0/?igshid=sw14o3eus3td" TargetMode="External" /><Relationship Id="rId9" Type="http://schemas.openxmlformats.org/officeDocument/2006/relationships/hyperlink" Target="https://twitter.com/aejmc_nond/status/1128388302745350146" TargetMode="External" /><Relationship Id="rId10" Type="http://schemas.openxmlformats.org/officeDocument/2006/relationships/hyperlink" Target="https://charisselpree.me/2019/05/16/teaching-diversity-through-satire-literacy-at-aejmc2019-in-toronto/" TargetMode="External" /><Relationship Id="rId11" Type="http://schemas.openxmlformats.org/officeDocument/2006/relationships/hyperlink" Target="https://charisselpree.me/2019/05/16/teaching-diversity-through-satire-literacy-at-aejmc2019-in-toronto/" TargetMode="External" /><Relationship Id="rId12" Type="http://schemas.openxmlformats.org/officeDocument/2006/relationships/hyperlink" Target="https://charisselpree.me/2019/05/16/teaching-diversity-through-satire-literacy-at-aejmc2019-in-toronto/" TargetMode="External" /><Relationship Id="rId13" Type="http://schemas.openxmlformats.org/officeDocument/2006/relationships/hyperlink" Target="https://charisselpree.me/2019/05/16/teaching-diversity-through-satire-literacy-at-aejmc2019-in-toronto/" TargetMode="External" /><Relationship Id="rId14" Type="http://schemas.openxmlformats.org/officeDocument/2006/relationships/hyperlink" Target="https://twitter.com/AEJMC/status/1123972993452003328" TargetMode="External" /><Relationship Id="rId15" Type="http://schemas.openxmlformats.org/officeDocument/2006/relationships/hyperlink" Target="https://docs.google.com/document/d/1tJcsEOZJpKqQ-p4D7dn1TYjcJpY6HsBEX-c5s3il_5M/edit?usp=sharing" TargetMode="External" /><Relationship Id="rId16" Type="http://schemas.openxmlformats.org/officeDocument/2006/relationships/hyperlink" Target="https://twitter.com/DrKHettinga/status/1128344425392775168" TargetMode="External" /><Relationship Id="rId17" Type="http://schemas.openxmlformats.org/officeDocument/2006/relationships/hyperlink" Target="https://twitter.com/amandajweed/status/1129881627948212225" TargetMode="External" /><Relationship Id="rId18" Type="http://schemas.openxmlformats.org/officeDocument/2006/relationships/hyperlink" Target="https://pbs.twimg.com/media/D6TyDnVXoAIBWXm.jpg" TargetMode="External" /><Relationship Id="rId19" Type="http://schemas.openxmlformats.org/officeDocument/2006/relationships/hyperlink" Target="https://pbs.twimg.com/tweet_video_thumb/D6oMBRZWAAcR8Aq.jpg" TargetMode="External" /><Relationship Id="rId20" Type="http://schemas.openxmlformats.org/officeDocument/2006/relationships/hyperlink" Target="https://pbs.twimg.com/tweet_video_thumb/D6oMWEAXkAEdrUA.jpg" TargetMode="External" /><Relationship Id="rId21" Type="http://schemas.openxmlformats.org/officeDocument/2006/relationships/hyperlink" Target="https://pbs.twimg.com/tweet_video_thumb/D6oMWEAXkAEdrUA.jpg" TargetMode="External" /><Relationship Id="rId22" Type="http://schemas.openxmlformats.org/officeDocument/2006/relationships/hyperlink" Target="https://pbs.twimg.com/media/D6eHCAeWsAAEbRz.jpg" TargetMode="External" /><Relationship Id="rId23" Type="http://schemas.openxmlformats.org/officeDocument/2006/relationships/hyperlink" Target="https://pbs.twimg.com/media/D6fDRofWkAAjpAi.jpg" TargetMode="External" /><Relationship Id="rId24" Type="http://schemas.openxmlformats.org/officeDocument/2006/relationships/hyperlink" Target="https://pbs.twimg.com/tweet_video_thumb/D6nKWTHWsAA3eyz.jpg" TargetMode="External" /><Relationship Id="rId25" Type="http://schemas.openxmlformats.org/officeDocument/2006/relationships/hyperlink" Target="https://pbs.twimg.com/media/D6e1CgHX4AIazfA.jpg" TargetMode="External" /><Relationship Id="rId26" Type="http://schemas.openxmlformats.org/officeDocument/2006/relationships/hyperlink" Target="https://pbs.twimg.com/tweet_video_thumb/D6nKWTHWsAA3eyz.jpg" TargetMode="External" /><Relationship Id="rId27" Type="http://schemas.openxmlformats.org/officeDocument/2006/relationships/hyperlink" Target="https://pbs.twimg.com/media/D6sM7CuXkAAcejr.jpg" TargetMode="External" /><Relationship Id="rId28" Type="http://schemas.openxmlformats.org/officeDocument/2006/relationships/hyperlink" Target="https://pbs.twimg.com/media/D6s5CupW4AARLCH.jpg" TargetMode="External" /><Relationship Id="rId29" Type="http://schemas.openxmlformats.org/officeDocument/2006/relationships/hyperlink" Target="https://pbs.twimg.com/media/D6s5CupW4AARLCH.jpg" TargetMode="External" /><Relationship Id="rId30" Type="http://schemas.openxmlformats.org/officeDocument/2006/relationships/hyperlink" Target="https://pbs.twimg.com/media/D6s5CupW4AARLCH.jpg" TargetMode="External" /><Relationship Id="rId31" Type="http://schemas.openxmlformats.org/officeDocument/2006/relationships/hyperlink" Target="https://pbs.twimg.com/media/D6s5CupW4AARLCH.jpg" TargetMode="External" /><Relationship Id="rId32" Type="http://schemas.openxmlformats.org/officeDocument/2006/relationships/hyperlink" Target="https://pbs.twimg.com/tweet_video_thumb/D6oiaXWXsAMebvC.jpg" TargetMode="External" /><Relationship Id="rId33" Type="http://schemas.openxmlformats.org/officeDocument/2006/relationships/hyperlink" Target="https://pbs.twimg.com/media/D6oV7j2X4AIwUzA.jpg" TargetMode="External" /><Relationship Id="rId34" Type="http://schemas.openxmlformats.org/officeDocument/2006/relationships/hyperlink" Target="https://pbs.twimg.com/tweet_video_thumb/D60Ely7XYAEv2ja.jpg" TargetMode="External" /><Relationship Id="rId35" Type="http://schemas.openxmlformats.org/officeDocument/2006/relationships/hyperlink" Target="https://pbs.twimg.com/tweet_video_thumb/D60Ely7XYAEv2ja.jpg" TargetMode="External" /><Relationship Id="rId36" Type="http://schemas.openxmlformats.org/officeDocument/2006/relationships/hyperlink" Target="https://pbs.twimg.com/tweet_video_thumb/D6pTnFZWsAArgJJ.jpg" TargetMode="External" /><Relationship Id="rId37" Type="http://schemas.openxmlformats.org/officeDocument/2006/relationships/hyperlink" Target="https://pbs.twimg.com/tweet_video_thumb/D6pTnFZWsAArgJJ.jpg" TargetMode="External" /><Relationship Id="rId38" Type="http://schemas.openxmlformats.org/officeDocument/2006/relationships/hyperlink" Target="https://pbs.twimg.com/tweet_video_thumb/D60Ely7XYAEv2ja.jpg" TargetMode="External" /><Relationship Id="rId39" Type="http://schemas.openxmlformats.org/officeDocument/2006/relationships/hyperlink" Target="https://pbs.twimg.com/tweet_video_thumb/D60Ely7XYAEv2ja.jpg" TargetMode="External" /><Relationship Id="rId40" Type="http://schemas.openxmlformats.org/officeDocument/2006/relationships/hyperlink" Target="https://pbs.twimg.com/media/D60OZ5FW4AI380_.jpg" TargetMode="External" /><Relationship Id="rId41" Type="http://schemas.openxmlformats.org/officeDocument/2006/relationships/hyperlink" Target="https://pbs.twimg.com/tweet_video_thumb/D6csybsWsAE1xxO.jpg" TargetMode="External" /><Relationship Id="rId42" Type="http://schemas.openxmlformats.org/officeDocument/2006/relationships/hyperlink" Target="https://pbs.twimg.com/tweet_video_thumb/D64kCAMX4AABzYY.jpg" TargetMode="External" /><Relationship Id="rId43" Type="http://schemas.openxmlformats.org/officeDocument/2006/relationships/hyperlink" Target="https://pbs.twimg.com/media/D6dcWRTWAAUZ6KF.jpg" TargetMode="External" /><Relationship Id="rId44" Type="http://schemas.openxmlformats.org/officeDocument/2006/relationships/hyperlink" Target="https://pbs.twimg.com/tweet_video_thumb/D64kCAMX4AABzYY.jpg" TargetMode="External" /><Relationship Id="rId45" Type="http://schemas.openxmlformats.org/officeDocument/2006/relationships/hyperlink" Target="https://pbs.twimg.com/tweet_video_thumb/D62l7beX4Acgdfs.jpg" TargetMode="External" /><Relationship Id="rId46" Type="http://schemas.openxmlformats.org/officeDocument/2006/relationships/hyperlink" Target="https://pbs.twimg.com/tweet_video_thumb/D64kCAMX4AABzYY.jpg" TargetMode="External" /><Relationship Id="rId47" Type="http://schemas.openxmlformats.org/officeDocument/2006/relationships/hyperlink" Target="https://pbs.twimg.com/tweet_video_thumb/D62l7beX4Acgdfs.jpg" TargetMode="External" /><Relationship Id="rId48" Type="http://schemas.openxmlformats.org/officeDocument/2006/relationships/hyperlink" Target="https://pbs.twimg.com/tweet_video_thumb/D64kCAMX4AABzYY.jpg" TargetMode="External" /><Relationship Id="rId49" Type="http://schemas.openxmlformats.org/officeDocument/2006/relationships/hyperlink" Target="https://pbs.twimg.com/tweet_video_thumb/D64kCAMX4AABzYY.jpg" TargetMode="External" /><Relationship Id="rId50" Type="http://schemas.openxmlformats.org/officeDocument/2006/relationships/hyperlink" Target="https://pbs.twimg.com/tweet_video_thumb/D6nKWTHWsAA3eyz.jpg" TargetMode="External" /><Relationship Id="rId51" Type="http://schemas.openxmlformats.org/officeDocument/2006/relationships/hyperlink" Target="https://pbs.twimg.com/tweet_video_thumb/D6qJHP1XYAEyLcM.jpg" TargetMode="External" /><Relationship Id="rId52" Type="http://schemas.openxmlformats.org/officeDocument/2006/relationships/hyperlink" Target="https://pbs.twimg.com/tweet_video_thumb/D6NA8dzW0AA89L4.jpg" TargetMode="External" /><Relationship Id="rId53" Type="http://schemas.openxmlformats.org/officeDocument/2006/relationships/hyperlink" Target="https://pbs.twimg.com/tweet_video_thumb/D664D63W0AUAcKX.jpg" TargetMode="External" /><Relationship Id="rId54" Type="http://schemas.openxmlformats.org/officeDocument/2006/relationships/hyperlink" Target="http://pbs.twimg.com/profile_images/1028535272835670019/HUTwOrh2_normal.jpg" TargetMode="External" /><Relationship Id="rId55" Type="http://schemas.openxmlformats.org/officeDocument/2006/relationships/hyperlink" Target="http://pbs.twimg.com/profile_images/1126909803819876354/EKhsTD61_normal.png" TargetMode="External" /><Relationship Id="rId56" Type="http://schemas.openxmlformats.org/officeDocument/2006/relationships/hyperlink" Target="http://pbs.twimg.com/profile_images/1126909803819876354/EKhsTD61_normal.png" TargetMode="External" /><Relationship Id="rId57" Type="http://schemas.openxmlformats.org/officeDocument/2006/relationships/hyperlink" Target="http://pbs.twimg.com/profile_images/1126909803819876354/EKhsTD61_normal.png" TargetMode="External" /><Relationship Id="rId58" Type="http://schemas.openxmlformats.org/officeDocument/2006/relationships/hyperlink" Target="http://pbs.twimg.com/profile_images/1126909803819876354/EKhsTD61_normal.png" TargetMode="External" /><Relationship Id="rId59" Type="http://schemas.openxmlformats.org/officeDocument/2006/relationships/hyperlink" Target="http://pbs.twimg.com/profile_images/823559231181910020/5kxwq7Bo_normal.jpg" TargetMode="External" /><Relationship Id="rId60" Type="http://schemas.openxmlformats.org/officeDocument/2006/relationships/hyperlink" Target="http://pbs.twimg.com/profile_images/823559231181910020/5kxwq7Bo_normal.jpg" TargetMode="External" /><Relationship Id="rId61" Type="http://schemas.openxmlformats.org/officeDocument/2006/relationships/hyperlink" Target="http://pbs.twimg.com/profile_images/910542353584345088/N3qfITuw_normal.jpg" TargetMode="External" /><Relationship Id="rId62" Type="http://schemas.openxmlformats.org/officeDocument/2006/relationships/hyperlink" Target="http://pbs.twimg.com/profile_images/705075632670011393/KmWGaf9q_normal.jpg" TargetMode="External" /><Relationship Id="rId63" Type="http://schemas.openxmlformats.org/officeDocument/2006/relationships/hyperlink" Target="http://pbs.twimg.com/profile_images/1042832169431818240/Z-4nMASK_normal.jpg" TargetMode="External" /><Relationship Id="rId64" Type="http://schemas.openxmlformats.org/officeDocument/2006/relationships/hyperlink" Target="http://pbs.twimg.com/profile_images/433310028020203521/4GZnF0cN_normal.jpeg" TargetMode="External" /><Relationship Id="rId65" Type="http://schemas.openxmlformats.org/officeDocument/2006/relationships/hyperlink" Target="http://pbs.twimg.com/profile_images/800141790552604672/4Tee3ltG_normal.jpg" TargetMode="External" /><Relationship Id="rId66" Type="http://schemas.openxmlformats.org/officeDocument/2006/relationships/hyperlink" Target="http://pbs.twimg.com/profile_images/800141790552604672/4Tee3ltG_normal.jpg" TargetMode="External" /><Relationship Id="rId67" Type="http://schemas.openxmlformats.org/officeDocument/2006/relationships/hyperlink" Target="http://pbs.twimg.com/profile_images/1037808064311844864/qm_o_Lyf_normal.jpg" TargetMode="External" /><Relationship Id="rId68" Type="http://schemas.openxmlformats.org/officeDocument/2006/relationships/hyperlink" Target="http://pbs.twimg.com/profile_images/1037808064311844864/qm_o_Lyf_normal.jpg" TargetMode="External" /><Relationship Id="rId69" Type="http://schemas.openxmlformats.org/officeDocument/2006/relationships/hyperlink" Target="http://pbs.twimg.com/profile_images/976199382738579456/PxQhEEYP_normal.jpg" TargetMode="External" /><Relationship Id="rId70" Type="http://schemas.openxmlformats.org/officeDocument/2006/relationships/hyperlink" Target="http://pbs.twimg.com/profile_images/976199382738579456/PxQhEEYP_normal.jpg" TargetMode="External" /><Relationship Id="rId71" Type="http://schemas.openxmlformats.org/officeDocument/2006/relationships/hyperlink" Target="http://pbs.twimg.com/profile_images/1125103562474835973/i-FXQQP1_normal.jpg" TargetMode="External" /><Relationship Id="rId72" Type="http://schemas.openxmlformats.org/officeDocument/2006/relationships/hyperlink" Target="http://pbs.twimg.com/profile_images/1125103562474835973/i-FXQQP1_normal.jpg" TargetMode="External" /><Relationship Id="rId73" Type="http://schemas.openxmlformats.org/officeDocument/2006/relationships/hyperlink" Target="http://pbs.twimg.com/profile_images/1125103562474835973/i-FXQQP1_normal.jpg" TargetMode="External" /><Relationship Id="rId74" Type="http://schemas.openxmlformats.org/officeDocument/2006/relationships/hyperlink" Target="http://pbs.twimg.com/profile_images/1055469079237144576/gLD79hW6_normal.jpg" TargetMode="External" /><Relationship Id="rId75" Type="http://schemas.openxmlformats.org/officeDocument/2006/relationships/hyperlink" Target="http://pbs.twimg.com/profile_images/1778555235/aejmctwitter_normal.png" TargetMode="External" /><Relationship Id="rId76" Type="http://schemas.openxmlformats.org/officeDocument/2006/relationships/hyperlink" Target="http://pbs.twimg.com/profile_images/1055469079237144576/gLD79hW6_normal.jpg" TargetMode="External" /><Relationship Id="rId77" Type="http://schemas.openxmlformats.org/officeDocument/2006/relationships/hyperlink" Target="http://pbs.twimg.com/profile_images/1017169798952710144/MEXhEKiD_normal.jpg" TargetMode="External" /><Relationship Id="rId78" Type="http://schemas.openxmlformats.org/officeDocument/2006/relationships/hyperlink" Target="http://pbs.twimg.com/profile_images/1017169798952710144/MEXhEKiD_normal.jpg" TargetMode="External" /><Relationship Id="rId79" Type="http://schemas.openxmlformats.org/officeDocument/2006/relationships/hyperlink" Target="http://pbs.twimg.com/profile_images/1778555235/aejmctwitter_normal.png" TargetMode="External" /><Relationship Id="rId80" Type="http://schemas.openxmlformats.org/officeDocument/2006/relationships/hyperlink" Target="http://pbs.twimg.com/profile_images/1055469079237144576/gLD79hW6_normal.jpg" TargetMode="External" /><Relationship Id="rId81" Type="http://schemas.openxmlformats.org/officeDocument/2006/relationships/hyperlink" Target="http://pbs.twimg.com/profile_images/1778555235/aejmctwitter_normal.png" TargetMode="External" /><Relationship Id="rId82" Type="http://schemas.openxmlformats.org/officeDocument/2006/relationships/hyperlink" Target="http://pbs.twimg.com/profile_images/880415935839862785/F_dSwlat_normal.jpg" TargetMode="External" /><Relationship Id="rId83" Type="http://schemas.openxmlformats.org/officeDocument/2006/relationships/hyperlink" Target="http://pbs.twimg.com/profile_images/880415935839862785/F_dSwlat_normal.jpg" TargetMode="External" /><Relationship Id="rId84" Type="http://schemas.openxmlformats.org/officeDocument/2006/relationships/hyperlink" Target="http://pbs.twimg.com/profile_images/823559231181910020/5kxwq7Bo_normal.jpg" TargetMode="External" /><Relationship Id="rId85" Type="http://schemas.openxmlformats.org/officeDocument/2006/relationships/hyperlink" Target="http://pbs.twimg.com/profile_images/1055469079237144576/gLD79hW6_normal.jpg" TargetMode="External" /><Relationship Id="rId86" Type="http://schemas.openxmlformats.org/officeDocument/2006/relationships/hyperlink" Target="http://pbs.twimg.com/profile_images/967177177929150464/BskHHXVo_normal.jpg" TargetMode="External" /><Relationship Id="rId87" Type="http://schemas.openxmlformats.org/officeDocument/2006/relationships/hyperlink" Target="http://pbs.twimg.com/profile_images/1778555235/aejmctwitter_normal.png" TargetMode="External" /><Relationship Id="rId88" Type="http://schemas.openxmlformats.org/officeDocument/2006/relationships/hyperlink" Target="http://pbs.twimg.com/profile_images/1055469079237144576/gLD79hW6_normal.jpg" TargetMode="External" /><Relationship Id="rId89" Type="http://schemas.openxmlformats.org/officeDocument/2006/relationships/hyperlink" Target="http://pbs.twimg.com/profile_images/1055469079237144576/gLD79hW6_normal.jpg" TargetMode="External" /><Relationship Id="rId90" Type="http://schemas.openxmlformats.org/officeDocument/2006/relationships/hyperlink" Target="http://pbs.twimg.com/profile_images/1055469079237144576/gLD79hW6_normal.jpg" TargetMode="External" /><Relationship Id="rId91" Type="http://schemas.openxmlformats.org/officeDocument/2006/relationships/hyperlink" Target="http://pbs.twimg.com/profile_images/1055469079237144576/gLD79hW6_normal.jpg" TargetMode="External" /><Relationship Id="rId92" Type="http://schemas.openxmlformats.org/officeDocument/2006/relationships/hyperlink" Target="http://pbs.twimg.com/profile_images/1778555235/aejmctwitter_normal.png" TargetMode="External" /><Relationship Id="rId93" Type="http://schemas.openxmlformats.org/officeDocument/2006/relationships/hyperlink" Target="https://pbs.twimg.com/media/D6TyDnVXoAIBWXm.jpg" TargetMode="External" /><Relationship Id="rId94" Type="http://schemas.openxmlformats.org/officeDocument/2006/relationships/hyperlink" Target="http://pbs.twimg.com/profile_images/1778555235/aejmctwitter_normal.png" TargetMode="External" /><Relationship Id="rId95" Type="http://schemas.openxmlformats.org/officeDocument/2006/relationships/hyperlink" Target="http://pbs.twimg.com/profile_images/1778555235/aejmctwitter_normal.png" TargetMode="External" /><Relationship Id="rId96" Type="http://schemas.openxmlformats.org/officeDocument/2006/relationships/hyperlink" Target="http://pbs.twimg.com/profile_images/1778555235/aejmctwitter_normal.png" TargetMode="External" /><Relationship Id="rId97" Type="http://schemas.openxmlformats.org/officeDocument/2006/relationships/hyperlink" Target="http://pbs.twimg.com/profile_images/1778555235/aejmctwitter_normal.png" TargetMode="External" /><Relationship Id="rId98" Type="http://schemas.openxmlformats.org/officeDocument/2006/relationships/hyperlink" Target="http://pbs.twimg.com/profile_images/967177177929150464/BskHHXVo_normal.jpg" TargetMode="External" /><Relationship Id="rId99" Type="http://schemas.openxmlformats.org/officeDocument/2006/relationships/hyperlink" Target="http://pbs.twimg.com/profile_images/967177177929150464/BskHHXVo_normal.jpg" TargetMode="External" /><Relationship Id="rId100" Type="http://schemas.openxmlformats.org/officeDocument/2006/relationships/hyperlink" Target="https://pbs.twimg.com/tweet_video_thumb/D6oMBRZWAAcR8Aq.jpg" TargetMode="External" /><Relationship Id="rId101" Type="http://schemas.openxmlformats.org/officeDocument/2006/relationships/hyperlink" Target="https://pbs.twimg.com/tweet_video_thumb/D6oMWEAXkAEdrUA.jpg" TargetMode="External" /><Relationship Id="rId102" Type="http://schemas.openxmlformats.org/officeDocument/2006/relationships/hyperlink" Target="https://pbs.twimg.com/tweet_video_thumb/D6oMWEAXkAEdrUA.jpg" TargetMode="External" /><Relationship Id="rId103" Type="http://schemas.openxmlformats.org/officeDocument/2006/relationships/hyperlink" Target="http://pbs.twimg.com/profile_images/1034855053847216129/DwIl-wfo_normal.jpg" TargetMode="External" /><Relationship Id="rId104" Type="http://schemas.openxmlformats.org/officeDocument/2006/relationships/hyperlink" Target="http://pbs.twimg.com/profile_images/1778555235/aejmctwitter_normal.png" TargetMode="External" /><Relationship Id="rId105" Type="http://schemas.openxmlformats.org/officeDocument/2006/relationships/hyperlink" Target="http://pbs.twimg.com/profile_images/1034855053847216129/DwIl-wfo_normal.jpg" TargetMode="External" /><Relationship Id="rId106" Type="http://schemas.openxmlformats.org/officeDocument/2006/relationships/hyperlink" Target="http://pbs.twimg.com/profile_images/996848050827157505/v6XSpNon_normal.jpg" TargetMode="External" /><Relationship Id="rId107" Type="http://schemas.openxmlformats.org/officeDocument/2006/relationships/hyperlink" Target="http://pbs.twimg.com/profile_images/1778555235/aejmctwitter_normal.png" TargetMode="External" /><Relationship Id="rId108" Type="http://schemas.openxmlformats.org/officeDocument/2006/relationships/hyperlink" Target="http://pbs.twimg.com/profile_images/1034855053847216129/DwIl-wfo_normal.jpg" TargetMode="External" /><Relationship Id="rId109" Type="http://schemas.openxmlformats.org/officeDocument/2006/relationships/hyperlink" Target="http://pbs.twimg.com/profile_images/1034855053847216129/DwIl-wfo_normal.jpg" TargetMode="External" /><Relationship Id="rId110" Type="http://schemas.openxmlformats.org/officeDocument/2006/relationships/hyperlink" Target="http://pbs.twimg.com/profile_images/1778555235/aejmctwitter_normal.png" TargetMode="External" /><Relationship Id="rId111" Type="http://schemas.openxmlformats.org/officeDocument/2006/relationships/hyperlink" Target="http://pbs.twimg.com/profile_images/884110390493425664/HGSOS2S8_normal.jpg" TargetMode="External" /><Relationship Id="rId112" Type="http://schemas.openxmlformats.org/officeDocument/2006/relationships/hyperlink" Target="http://pbs.twimg.com/profile_images/1778555235/aejmctwitter_normal.png" TargetMode="External" /><Relationship Id="rId113" Type="http://schemas.openxmlformats.org/officeDocument/2006/relationships/hyperlink" Target="http://pbs.twimg.com/profile_images/1778555235/aejmctwitter_normal.png" TargetMode="External" /><Relationship Id="rId114" Type="http://schemas.openxmlformats.org/officeDocument/2006/relationships/hyperlink" Target="http://pbs.twimg.com/profile_images/1778555235/aejmctwitter_normal.png" TargetMode="External" /><Relationship Id="rId115" Type="http://schemas.openxmlformats.org/officeDocument/2006/relationships/hyperlink" Target="http://pbs.twimg.com/profile_images/93395882/fresco_normal.jpg" TargetMode="External" /><Relationship Id="rId116" Type="http://schemas.openxmlformats.org/officeDocument/2006/relationships/hyperlink" Target="https://pbs.twimg.com/media/D6eHCAeWsAAEbRz.jpg" TargetMode="External" /><Relationship Id="rId117" Type="http://schemas.openxmlformats.org/officeDocument/2006/relationships/hyperlink" Target="http://pbs.twimg.com/profile_images/2790463447/ed7fc9049787bf61d3ceef2c88133aea_normal.jpeg" TargetMode="External" /><Relationship Id="rId118" Type="http://schemas.openxmlformats.org/officeDocument/2006/relationships/hyperlink" Target="http://pbs.twimg.com/profile_images/974193215157907457/FkAqPgqB_normal.jpg" TargetMode="External" /><Relationship Id="rId119" Type="http://schemas.openxmlformats.org/officeDocument/2006/relationships/hyperlink" Target="https://pbs.twimg.com/media/D6fDRofWkAAjpAi.jpg" TargetMode="External" /><Relationship Id="rId120" Type="http://schemas.openxmlformats.org/officeDocument/2006/relationships/hyperlink" Target="http://pbs.twimg.com/profile_images/1027206073529327618/7UuZYsqa_normal.jpg" TargetMode="External" /><Relationship Id="rId121" Type="http://schemas.openxmlformats.org/officeDocument/2006/relationships/hyperlink" Target="http://pbs.twimg.com/profile_images/520846571848486912/Y7fTyzhu_normal.jpeg" TargetMode="External" /><Relationship Id="rId122" Type="http://schemas.openxmlformats.org/officeDocument/2006/relationships/hyperlink" Target="http://pbs.twimg.com/profile_images/490235649253847040/qHCCVm2c_normal.jpeg" TargetMode="External" /><Relationship Id="rId123" Type="http://schemas.openxmlformats.org/officeDocument/2006/relationships/hyperlink" Target="http://pbs.twimg.com/profile_images/612813916062617601/QtnRIGCl_normal.jpg" TargetMode="External" /><Relationship Id="rId124" Type="http://schemas.openxmlformats.org/officeDocument/2006/relationships/hyperlink" Target="http://pbs.twimg.com/profile_images/490235649253847040/qHCCVm2c_normal.jpeg" TargetMode="External" /><Relationship Id="rId125" Type="http://schemas.openxmlformats.org/officeDocument/2006/relationships/hyperlink" Target="http://pbs.twimg.com/profile_images/612813916062617601/QtnRIGCl_normal.jpg" TargetMode="External" /><Relationship Id="rId126" Type="http://schemas.openxmlformats.org/officeDocument/2006/relationships/hyperlink" Target="http://pbs.twimg.com/profile_images/612813916062617601/QtnRIGCl_normal.jpg" TargetMode="External" /><Relationship Id="rId127" Type="http://schemas.openxmlformats.org/officeDocument/2006/relationships/hyperlink" Target="http://pbs.twimg.com/profile_images/490235649253847040/qHCCVm2c_normal.jpeg" TargetMode="External" /><Relationship Id="rId128" Type="http://schemas.openxmlformats.org/officeDocument/2006/relationships/hyperlink" Target="https://pbs.twimg.com/tweet_video_thumb/D6nKWTHWsAA3eyz.jpg" TargetMode="External" /><Relationship Id="rId129" Type="http://schemas.openxmlformats.org/officeDocument/2006/relationships/hyperlink" Target="http://pbs.twimg.com/profile_images/1026959278744260608/OvhPHT5P_normal.jpg" TargetMode="External" /><Relationship Id="rId130" Type="http://schemas.openxmlformats.org/officeDocument/2006/relationships/hyperlink" Target="http://pbs.twimg.com/profile_images/1125103562474835973/i-FXQQP1_normal.jpg" TargetMode="External" /><Relationship Id="rId131" Type="http://schemas.openxmlformats.org/officeDocument/2006/relationships/hyperlink" Target="http://pbs.twimg.com/profile_images/900706238455001088/20iZ_kYd_normal.jpg" TargetMode="External" /><Relationship Id="rId132" Type="http://schemas.openxmlformats.org/officeDocument/2006/relationships/hyperlink" Target="http://pbs.twimg.com/profile_images/818295744797011969/D1HGsYY3_normal.jpg" TargetMode="External" /><Relationship Id="rId133" Type="http://schemas.openxmlformats.org/officeDocument/2006/relationships/hyperlink" Target="http://pbs.twimg.com/profile_images/1023961702436679680/9vTgEQvZ_normal.jpg" TargetMode="External" /><Relationship Id="rId134" Type="http://schemas.openxmlformats.org/officeDocument/2006/relationships/hyperlink" Target="https://pbs.twimg.com/media/D6e1CgHX4AIazfA.jpg" TargetMode="External" /><Relationship Id="rId135" Type="http://schemas.openxmlformats.org/officeDocument/2006/relationships/hyperlink" Target="http://pbs.twimg.com/profile_images/1023961702436679680/9vTgEQvZ_normal.jpg" TargetMode="External" /><Relationship Id="rId136" Type="http://schemas.openxmlformats.org/officeDocument/2006/relationships/hyperlink" Target="http://pbs.twimg.com/profile_images/1778555235/aejmctwitter_normal.png" TargetMode="External" /><Relationship Id="rId137" Type="http://schemas.openxmlformats.org/officeDocument/2006/relationships/hyperlink" Target="http://pbs.twimg.com/profile_images/1118182475363246081/BxOF1Uha_normal.jpg" TargetMode="External" /><Relationship Id="rId138" Type="http://schemas.openxmlformats.org/officeDocument/2006/relationships/hyperlink" Target="https://pbs.twimg.com/tweet_video_thumb/D6nKWTHWsAA3eyz.jpg" TargetMode="External" /><Relationship Id="rId139" Type="http://schemas.openxmlformats.org/officeDocument/2006/relationships/hyperlink" Target="https://pbs.twimg.com/media/D6sM7CuXkAAcejr.jpg" TargetMode="External" /><Relationship Id="rId140" Type="http://schemas.openxmlformats.org/officeDocument/2006/relationships/hyperlink" Target="http://pbs.twimg.com/profile_images/1122313676839538688/FvlyfoiS_normal.png" TargetMode="External" /><Relationship Id="rId141" Type="http://schemas.openxmlformats.org/officeDocument/2006/relationships/hyperlink" Target="https://pbs.twimg.com/media/D6s5CupW4AARLCH.jpg" TargetMode="External" /><Relationship Id="rId142" Type="http://schemas.openxmlformats.org/officeDocument/2006/relationships/hyperlink" Target="http://pbs.twimg.com/profile_images/1089943508167913481/FMmCv6qD_normal.jpg" TargetMode="External" /><Relationship Id="rId143" Type="http://schemas.openxmlformats.org/officeDocument/2006/relationships/hyperlink" Target="http://pbs.twimg.com/profile_images/1089943508167913481/FMmCv6qD_normal.jpg" TargetMode="External" /><Relationship Id="rId144" Type="http://schemas.openxmlformats.org/officeDocument/2006/relationships/hyperlink" Target="https://pbs.twimg.com/media/D6s5CupW4AARLCH.jpg" TargetMode="External" /><Relationship Id="rId145" Type="http://schemas.openxmlformats.org/officeDocument/2006/relationships/hyperlink" Target="http://pbs.twimg.com/profile_images/1033885226299273216/6CXBMNlq_normal.jpg" TargetMode="External" /><Relationship Id="rId146" Type="http://schemas.openxmlformats.org/officeDocument/2006/relationships/hyperlink" Target="http://pbs.twimg.com/profile_images/1033885226299273216/6CXBMNlq_normal.jpg" TargetMode="External" /><Relationship Id="rId147" Type="http://schemas.openxmlformats.org/officeDocument/2006/relationships/hyperlink" Target="http://pbs.twimg.com/profile_images/1033885226299273216/6CXBMNlq_normal.jpg" TargetMode="External" /><Relationship Id="rId148" Type="http://schemas.openxmlformats.org/officeDocument/2006/relationships/hyperlink" Target="http://pbs.twimg.com/profile_images/1042220231924506625/RGFQyPjf_normal.jpg" TargetMode="External" /><Relationship Id="rId149" Type="http://schemas.openxmlformats.org/officeDocument/2006/relationships/hyperlink" Target="https://pbs.twimg.com/media/D6s5CupW4AARLCH.jpg" TargetMode="External" /><Relationship Id="rId150" Type="http://schemas.openxmlformats.org/officeDocument/2006/relationships/hyperlink" Target="http://pbs.twimg.com/profile_images/1042220231924506625/RGFQyPjf_normal.jpg" TargetMode="External" /><Relationship Id="rId151" Type="http://schemas.openxmlformats.org/officeDocument/2006/relationships/hyperlink" Target="https://pbs.twimg.com/media/D6s5CupW4AARLCH.jpg" TargetMode="External" /><Relationship Id="rId152" Type="http://schemas.openxmlformats.org/officeDocument/2006/relationships/hyperlink" Target="http://pbs.twimg.com/profile_images/1042220231924506625/RGFQyPjf_normal.jpg" TargetMode="External" /><Relationship Id="rId153" Type="http://schemas.openxmlformats.org/officeDocument/2006/relationships/hyperlink" Target="http://pbs.twimg.com/profile_images/1778555235/aejmctwitter_normal.png" TargetMode="External" /><Relationship Id="rId154" Type="http://schemas.openxmlformats.org/officeDocument/2006/relationships/hyperlink" Target="http://pbs.twimg.com/profile_images/1778555235/aejmctwitter_normal.png" TargetMode="External" /><Relationship Id="rId155" Type="http://schemas.openxmlformats.org/officeDocument/2006/relationships/hyperlink" Target="https://pbs.twimg.com/tweet_video_thumb/D6oiaXWXsAMebvC.jpg" TargetMode="External" /><Relationship Id="rId156" Type="http://schemas.openxmlformats.org/officeDocument/2006/relationships/hyperlink" Target="http://pbs.twimg.com/profile_images/499644421575417856/zTwJLThc_normal.jpeg" TargetMode="External" /><Relationship Id="rId157" Type="http://schemas.openxmlformats.org/officeDocument/2006/relationships/hyperlink" Target="http://pbs.twimg.com/profile_images/499644421575417856/zTwJLThc_normal.jpeg" TargetMode="External" /><Relationship Id="rId158" Type="http://schemas.openxmlformats.org/officeDocument/2006/relationships/hyperlink" Target="http://pbs.twimg.com/profile_images/1112548009651392513/yrc7SQ4x_normal.jpg" TargetMode="External" /><Relationship Id="rId159" Type="http://schemas.openxmlformats.org/officeDocument/2006/relationships/hyperlink" Target="http://pbs.twimg.com/profile_images/1112548009651392513/yrc7SQ4x_normal.jpg" TargetMode="External" /><Relationship Id="rId160" Type="http://schemas.openxmlformats.org/officeDocument/2006/relationships/hyperlink" Target="http://pbs.twimg.com/profile_images/1112548009651392513/yrc7SQ4x_normal.jpg" TargetMode="External" /><Relationship Id="rId161" Type="http://schemas.openxmlformats.org/officeDocument/2006/relationships/hyperlink" Target="http://pbs.twimg.com/profile_images/1087118211731152898/OHQ5Nrb4_normal.jpg" TargetMode="External" /><Relationship Id="rId162" Type="http://schemas.openxmlformats.org/officeDocument/2006/relationships/hyperlink" Target="http://pbs.twimg.com/profile_images/1778555235/aejmctwitter_normal.png" TargetMode="External" /><Relationship Id="rId163" Type="http://schemas.openxmlformats.org/officeDocument/2006/relationships/hyperlink" Target="http://pbs.twimg.com/profile_images/985761560751587328/7rht9nHY_normal.jpg" TargetMode="External" /><Relationship Id="rId164" Type="http://schemas.openxmlformats.org/officeDocument/2006/relationships/hyperlink" Target="http://pbs.twimg.com/profile_images/985761560751587328/7rht9nHY_normal.jpg" TargetMode="External" /><Relationship Id="rId165" Type="http://schemas.openxmlformats.org/officeDocument/2006/relationships/hyperlink" Target="http://pbs.twimg.com/profile_images/985761560751587328/7rht9nHY_normal.jpg" TargetMode="External" /><Relationship Id="rId166" Type="http://schemas.openxmlformats.org/officeDocument/2006/relationships/hyperlink" Target="http://pbs.twimg.com/profile_images/985761560751587328/7rht9nHY_normal.jpg" TargetMode="External" /><Relationship Id="rId167" Type="http://schemas.openxmlformats.org/officeDocument/2006/relationships/hyperlink" Target="http://pbs.twimg.com/profile_images/985761560751587328/7rht9nHY_normal.jpg" TargetMode="External" /><Relationship Id="rId168" Type="http://schemas.openxmlformats.org/officeDocument/2006/relationships/hyperlink" Target="http://pbs.twimg.com/profile_images/985761560751587328/7rht9nHY_normal.jpg" TargetMode="External" /><Relationship Id="rId169" Type="http://schemas.openxmlformats.org/officeDocument/2006/relationships/hyperlink" Target="http://pbs.twimg.com/profile_images/985761560751587328/7rht9nHY_normal.jpg" TargetMode="External" /><Relationship Id="rId170" Type="http://schemas.openxmlformats.org/officeDocument/2006/relationships/hyperlink" Target="http://pbs.twimg.com/profile_images/900706238455001088/20iZ_kYd_normal.jpg" TargetMode="External" /><Relationship Id="rId171" Type="http://schemas.openxmlformats.org/officeDocument/2006/relationships/hyperlink" Target="https://pbs.twimg.com/media/D6oV7j2X4AIwUzA.jpg" TargetMode="External" /><Relationship Id="rId172" Type="http://schemas.openxmlformats.org/officeDocument/2006/relationships/hyperlink" Target="http://pbs.twimg.com/profile_images/818596835703083010/-aiZYfDX_normal.jpg" TargetMode="External" /><Relationship Id="rId173" Type="http://schemas.openxmlformats.org/officeDocument/2006/relationships/hyperlink" Target="http://pbs.twimg.com/profile_images/818596835703083010/-aiZYfDX_normal.jpg" TargetMode="External" /><Relationship Id="rId174" Type="http://schemas.openxmlformats.org/officeDocument/2006/relationships/hyperlink" Target="http://pbs.twimg.com/profile_images/1126168902717849607/NnlBmuX0_normal.jpg" TargetMode="External" /><Relationship Id="rId175" Type="http://schemas.openxmlformats.org/officeDocument/2006/relationships/hyperlink" Target="http://pbs.twimg.com/profile_images/1126168902717849607/NnlBmuX0_normal.jpg" TargetMode="External" /><Relationship Id="rId176" Type="http://schemas.openxmlformats.org/officeDocument/2006/relationships/hyperlink" Target="https://pbs.twimg.com/tweet_video_thumb/D60Ely7XYAEv2ja.jpg" TargetMode="External" /><Relationship Id="rId177" Type="http://schemas.openxmlformats.org/officeDocument/2006/relationships/hyperlink" Target="https://pbs.twimg.com/tweet_video_thumb/D60Ely7XYAEv2ja.jpg" TargetMode="External" /><Relationship Id="rId178" Type="http://schemas.openxmlformats.org/officeDocument/2006/relationships/hyperlink" Target="https://pbs.twimg.com/tweet_video_thumb/D6pTnFZWsAArgJJ.jpg" TargetMode="External" /><Relationship Id="rId179" Type="http://schemas.openxmlformats.org/officeDocument/2006/relationships/hyperlink" Target="https://pbs.twimg.com/tweet_video_thumb/D6pTnFZWsAArgJJ.jpg" TargetMode="External" /><Relationship Id="rId180" Type="http://schemas.openxmlformats.org/officeDocument/2006/relationships/hyperlink" Target="https://pbs.twimg.com/tweet_video_thumb/D60Ely7XYAEv2ja.jpg" TargetMode="External" /><Relationship Id="rId181" Type="http://schemas.openxmlformats.org/officeDocument/2006/relationships/hyperlink" Target="https://pbs.twimg.com/tweet_video_thumb/D60Ely7XYAEv2ja.jpg" TargetMode="External" /><Relationship Id="rId182" Type="http://schemas.openxmlformats.org/officeDocument/2006/relationships/hyperlink" Target="https://pbs.twimg.com/media/D60OZ5FW4AI380_.jpg" TargetMode="External" /><Relationship Id="rId183" Type="http://schemas.openxmlformats.org/officeDocument/2006/relationships/hyperlink" Target="http://pbs.twimg.com/profile_images/1846249909/rc_normal.png" TargetMode="External" /><Relationship Id="rId184" Type="http://schemas.openxmlformats.org/officeDocument/2006/relationships/hyperlink" Target="http://pbs.twimg.com/profile_images/1846249909/rc_normal.png" TargetMode="External" /><Relationship Id="rId185" Type="http://schemas.openxmlformats.org/officeDocument/2006/relationships/hyperlink" Target="http://pbs.twimg.com/profile_images/939240603753369602/hYpzIX9D_normal.jpg" TargetMode="External" /><Relationship Id="rId186" Type="http://schemas.openxmlformats.org/officeDocument/2006/relationships/hyperlink" Target="http://pbs.twimg.com/profile_images/939240603753369602/hYpzIX9D_normal.jpg" TargetMode="External" /><Relationship Id="rId187" Type="http://schemas.openxmlformats.org/officeDocument/2006/relationships/hyperlink" Target="http://pbs.twimg.com/profile_images/720792775009153025/t8zdnvBM_normal.jpg" TargetMode="External" /><Relationship Id="rId188" Type="http://schemas.openxmlformats.org/officeDocument/2006/relationships/hyperlink" Target="http://pbs.twimg.com/profile_images/642419159377289216/U6DUe5C4_normal.jpg" TargetMode="External" /><Relationship Id="rId189" Type="http://schemas.openxmlformats.org/officeDocument/2006/relationships/hyperlink" Target="http://pbs.twimg.com/profile_images/479303922742358016/LR0g9JX-_normal.png" TargetMode="External" /><Relationship Id="rId190" Type="http://schemas.openxmlformats.org/officeDocument/2006/relationships/hyperlink" Target="http://pbs.twimg.com/profile_images/1107984176454742019/tDdCumjQ_normal.jpg" TargetMode="External" /><Relationship Id="rId191" Type="http://schemas.openxmlformats.org/officeDocument/2006/relationships/hyperlink" Target="http://pbs.twimg.com/profile_images/936816163169869825/Qh4jZDy2_normal.jpg" TargetMode="External" /><Relationship Id="rId192" Type="http://schemas.openxmlformats.org/officeDocument/2006/relationships/hyperlink" Target="http://pbs.twimg.com/profile_images/936816163169869825/Qh4jZDy2_normal.jpg" TargetMode="External" /><Relationship Id="rId193" Type="http://schemas.openxmlformats.org/officeDocument/2006/relationships/hyperlink" Target="https://pbs.twimg.com/tweet_video_thumb/D6csybsWsAE1xxO.jpg" TargetMode="External" /><Relationship Id="rId194" Type="http://schemas.openxmlformats.org/officeDocument/2006/relationships/hyperlink" Target="http://pbs.twimg.com/profile_images/1004748193601654791/i3si2t6r_normal.jpg" TargetMode="External" /><Relationship Id="rId195" Type="http://schemas.openxmlformats.org/officeDocument/2006/relationships/hyperlink" Target="http://pbs.twimg.com/profile_images/1004748193601654791/i3si2t6r_normal.jpg" TargetMode="External" /><Relationship Id="rId196" Type="http://schemas.openxmlformats.org/officeDocument/2006/relationships/hyperlink" Target="https://pbs.twimg.com/tweet_video_thumb/D64kCAMX4AABzYY.jpg" TargetMode="External" /><Relationship Id="rId197" Type="http://schemas.openxmlformats.org/officeDocument/2006/relationships/hyperlink" Target="https://pbs.twimg.com/media/D6dcWRTWAAUZ6KF.jpg" TargetMode="External" /><Relationship Id="rId198" Type="http://schemas.openxmlformats.org/officeDocument/2006/relationships/hyperlink" Target="http://pbs.twimg.com/profile_images/1778555235/aejmctwitter_normal.png" TargetMode="External" /><Relationship Id="rId199" Type="http://schemas.openxmlformats.org/officeDocument/2006/relationships/hyperlink" Target="https://pbs.twimg.com/tweet_video_thumb/D64kCAMX4AABzYY.jpg" TargetMode="External" /><Relationship Id="rId200" Type="http://schemas.openxmlformats.org/officeDocument/2006/relationships/hyperlink" Target="https://pbs.twimg.com/tweet_video_thumb/D62l7beX4Acgdfs.jpg" TargetMode="External" /><Relationship Id="rId201" Type="http://schemas.openxmlformats.org/officeDocument/2006/relationships/hyperlink" Target="https://pbs.twimg.com/tweet_video_thumb/D64kCAMX4AABzYY.jpg" TargetMode="External" /><Relationship Id="rId202" Type="http://schemas.openxmlformats.org/officeDocument/2006/relationships/hyperlink" Target="http://pbs.twimg.com/profile_images/1012741869116129280/iUF3whg9_normal.jpg" TargetMode="External" /><Relationship Id="rId203" Type="http://schemas.openxmlformats.org/officeDocument/2006/relationships/hyperlink" Target="https://pbs.twimg.com/tweet_video_thumb/D62l7beX4Acgdfs.jpg" TargetMode="External" /><Relationship Id="rId204" Type="http://schemas.openxmlformats.org/officeDocument/2006/relationships/hyperlink" Target="http://pbs.twimg.com/profile_images/800794851868446720/I7rF-yg2_normal.jpg" TargetMode="External" /><Relationship Id="rId205" Type="http://schemas.openxmlformats.org/officeDocument/2006/relationships/hyperlink" Target="https://pbs.twimg.com/tweet_video_thumb/D64kCAMX4AABzYY.jpg" TargetMode="External" /><Relationship Id="rId206" Type="http://schemas.openxmlformats.org/officeDocument/2006/relationships/hyperlink" Target="http://pbs.twimg.com/profile_images/1012741869116129280/iUF3whg9_normal.jpg" TargetMode="External" /><Relationship Id="rId207" Type="http://schemas.openxmlformats.org/officeDocument/2006/relationships/hyperlink" Target="https://pbs.twimg.com/tweet_video_thumb/D64kCAMX4AABzYY.jpg" TargetMode="External" /><Relationship Id="rId208" Type="http://schemas.openxmlformats.org/officeDocument/2006/relationships/hyperlink" Target="http://pbs.twimg.com/profile_images/1012741869116129280/iUF3whg9_normal.jpg" TargetMode="External" /><Relationship Id="rId209" Type="http://schemas.openxmlformats.org/officeDocument/2006/relationships/hyperlink" Target="https://pbs.twimg.com/tweet_video_thumb/D6nKWTHWsAA3eyz.jpg" TargetMode="External" /><Relationship Id="rId210" Type="http://schemas.openxmlformats.org/officeDocument/2006/relationships/hyperlink" Target="http://pbs.twimg.com/profile_images/1012741869116129280/iUF3whg9_normal.jpg" TargetMode="External" /><Relationship Id="rId211" Type="http://schemas.openxmlformats.org/officeDocument/2006/relationships/hyperlink" Target="https://pbs.twimg.com/tweet_video_thumb/D6qJHP1XYAEyLcM.jpg" TargetMode="External" /><Relationship Id="rId212" Type="http://schemas.openxmlformats.org/officeDocument/2006/relationships/hyperlink" Target="https://pbs.twimg.com/tweet_video_thumb/D6NA8dzW0AA89L4.jpg" TargetMode="External" /><Relationship Id="rId213" Type="http://schemas.openxmlformats.org/officeDocument/2006/relationships/hyperlink" Target="https://pbs.twimg.com/tweet_video_thumb/D664D63W0AUAcKX.jpg" TargetMode="External" /><Relationship Id="rId214" Type="http://schemas.openxmlformats.org/officeDocument/2006/relationships/hyperlink" Target="https://twitter.com/#!/doctormckeever/status/1127066544721268736" TargetMode="External" /><Relationship Id="rId215" Type="http://schemas.openxmlformats.org/officeDocument/2006/relationships/hyperlink" Target="https://twitter.com/#!/wojdynski/status/1127343180947644416" TargetMode="External" /><Relationship Id="rId216" Type="http://schemas.openxmlformats.org/officeDocument/2006/relationships/hyperlink" Target="https://twitter.com/#!/wojdynski/status/1127343180947644416" TargetMode="External" /><Relationship Id="rId217" Type="http://schemas.openxmlformats.org/officeDocument/2006/relationships/hyperlink" Target="https://twitter.com/#!/wojdynski/status/1127343180947644416" TargetMode="External" /><Relationship Id="rId218" Type="http://schemas.openxmlformats.org/officeDocument/2006/relationships/hyperlink" Target="https://twitter.com/#!/wojdynski/status/1127343180947644416" TargetMode="External" /><Relationship Id="rId219" Type="http://schemas.openxmlformats.org/officeDocument/2006/relationships/hyperlink" Target="https://twitter.com/#!/nick_mathews/status/1127946434756718594" TargetMode="External" /><Relationship Id="rId220" Type="http://schemas.openxmlformats.org/officeDocument/2006/relationships/hyperlink" Target="https://twitter.com/#!/nick_mathews/status/1127946434756718594" TargetMode="External" /><Relationship Id="rId221" Type="http://schemas.openxmlformats.org/officeDocument/2006/relationships/hyperlink" Target="https://twitter.com/#!/megdunk/status/1127989527384088576" TargetMode="External" /><Relationship Id="rId222" Type="http://schemas.openxmlformats.org/officeDocument/2006/relationships/hyperlink" Target="https://twitter.com/#!/michaelmirer/status/1127989975700602881" TargetMode="External" /><Relationship Id="rId223" Type="http://schemas.openxmlformats.org/officeDocument/2006/relationships/hyperlink" Target="https://twitter.com/#!/aejhistory/status/1128352806476423168" TargetMode="External" /><Relationship Id="rId224" Type="http://schemas.openxmlformats.org/officeDocument/2006/relationships/hyperlink" Target="https://twitter.com/#!/erinwhiteside/status/1128380189749256192" TargetMode="External" /><Relationship Id="rId225" Type="http://schemas.openxmlformats.org/officeDocument/2006/relationships/hyperlink" Target="https://twitter.com/#!/teachguz/status/1128389556435337217" TargetMode="External" /><Relationship Id="rId226" Type="http://schemas.openxmlformats.org/officeDocument/2006/relationships/hyperlink" Target="https://twitter.com/#!/teachguz/status/1128389556435337217" TargetMode="External" /><Relationship Id="rId227" Type="http://schemas.openxmlformats.org/officeDocument/2006/relationships/hyperlink" Target="https://twitter.com/#!/jennifer_harker/status/1128461797047115776" TargetMode="External" /><Relationship Id="rId228" Type="http://schemas.openxmlformats.org/officeDocument/2006/relationships/hyperlink" Target="https://twitter.com/#!/jennifer_harker/status/1128461797047115776" TargetMode="External" /><Relationship Id="rId229" Type="http://schemas.openxmlformats.org/officeDocument/2006/relationships/hyperlink" Target="https://twitter.com/#!/eclinicaltrial/status/1128591311773286400" TargetMode="External" /><Relationship Id="rId230" Type="http://schemas.openxmlformats.org/officeDocument/2006/relationships/hyperlink" Target="https://twitter.com/#!/eclinicaltrial/status/1128591311773286400" TargetMode="External" /><Relationship Id="rId231" Type="http://schemas.openxmlformats.org/officeDocument/2006/relationships/hyperlink" Target="https://twitter.com/#!/april_cenyue/status/1128724589859803136" TargetMode="External" /><Relationship Id="rId232" Type="http://schemas.openxmlformats.org/officeDocument/2006/relationships/hyperlink" Target="https://twitter.com/#!/april_cenyue/status/1128724589859803136" TargetMode="External" /><Relationship Id="rId233" Type="http://schemas.openxmlformats.org/officeDocument/2006/relationships/hyperlink" Target="https://twitter.com/#!/april_cenyue/status/1128724589859803136" TargetMode="External" /><Relationship Id="rId234" Type="http://schemas.openxmlformats.org/officeDocument/2006/relationships/hyperlink" Target="https://twitter.com/#!/casteinke2/status/1127553889220333568" TargetMode="External" /><Relationship Id="rId235" Type="http://schemas.openxmlformats.org/officeDocument/2006/relationships/hyperlink" Target="https://twitter.com/#!/aejmc/status/1127939075208388609" TargetMode="External" /><Relationship Id="rId236" Type="http://schemas.openxmlformats.org/officeDocument/2006/relationships/hyperlink" Target="https://twitter.com/#!/casteinke2/status/1127553889220333568" TargetMode="External" /><Relationship Id="rId237" Type="http://schemas.openxmlformats.org/officeDocument/2006/relationships/hyperlink" Target="https://twitter.com/#!/journoscholar/status/1128510799285227520" TargetMode="External" /><Relationship Id="rId238" Type="http://schemas.openxmlformats.org/officeDocument/2006/relationships/hyperlink" Target="https://twitter.com/#!/journoscholar/status/1128510799285227520" TargetMode="External" /><Relationship Id="rId239" Type="http://schemas.openxmlformats.org/officeDocument/2006/relationships/hyperlink" Target="https://twitter.com/#!/aejmc/status/1127939075208388609" TargetMode="External" /><Relationship Id="rId240" Type="http://schemas.openxmlformats.org/officeDocument/2006/relationships/hyperlink" Target="https://twitter.com/#!/casteinke2/status/1127553889220333568" TargetMode="External" /><Relationship Id="rId241" Type="http://schemas.openxmlformats.org/officeDocument/2006/relationships/hyperlink" Target="https://twitter.com/#!/aejmc/status/1127939075208388609" TargetMode="External" /><Relationship Id="rId242" Type="http://schemas.openxmlformats.org/officeDocument/2006/relationships/hyperlink" Target="https://twitter.com/#!/umn_hsjmc/status/1127595458694733826" TargetMode="External" /><Relationship Id="rId243" Type="http://schemas.openxmlformats.org/officeDocument/2006/relationships/hyperlink" Target="https://twitter.com/#!/umn_hsjmc/status/1127595458694733826" TargetMode="External" /><Relationship Id="rId244" Type="http://schemas.openxmlformats.org/officeDocument/2006/relationships/hyperlink" Target="https://twitter.com/#!/nick_mathews/status/1127946434756718594" TargetMode="External" /><Relationship Id="rId245" Type="http://schemas.openxmlformats.org/officeDocument/2006/relationships/hyperlink" Target="https://twitter.com/#!/casteinke2/status/1127553889220333568" TargetMode="External" /><Relationship Id="rId246" Type="http://schemas.openxmlformats.org/officeDocument/2006/relationships/hyperlink" Target="https://twitter.com/#!/idadee17/status/1128639067250397185" TargetMode="External" /><Relationship Id="rId247" Type="http://schemas.openxmlformats.org/officeDocument/2006/relationships/hyperlink" Target="https://twitter.com/#!/aejmc/status/1127939075208388609" TargetMode="External" /><Relationship Id="rId248" Type="http://schemas.openxmlformats.org/officeDocument/2006/relationships/hyperlink" Target="https://twitter.com/#!/casteinke2/status/1127553889220333568" TargetMode="External" /><Relationship Id="rId249" Type="http://schemas.openxmlformats.org/officeDocument/2006/relationships/hyperlink" Target="https://twitter.com/#!/casteinke2/status/1127553889220333568" TargetMode="External" /><Relationship Id="rId250" Type="http://schemas.openxmlformats.org/officeDocument/2006/relationships/hyperlink" Target="https://twitter.com/#!/casteinke2/status/1128465839273979905" TargetMode="External" /><Relationship Id="rId251" Type="http://schemas.openxmlformats.org/officeDocument/2006/relationships/hyperlink" Target="https://twitter.com/#!/casteinke2/status/1128465839273979905" TargetMode="External" /><Relationship Id="rId252" Type="http://schemas.openxmlformats.org/officeDocument/2006/relationships/hyperlink" Target="https://twitter.com/#!/aejmc/status/1127939075208388609" TargetMode="External" /><Relationship Id="rId253" Type="http://schemas.openxmlformats.org/officeDocument/2006/relationships/hyperlink" Target="https://twitter.com/#!/ruoyusun07/status/1127291960090333185" TargetMode="External" /><Relationship Id="rId254" Type="http://schemas.openxmlformats.org/officeDocument/2006/relationships/hyperlink" Target="https://twitter.com/#!/aejmc/status/1127941436584992769" TargetMode="External" /><Relationship Id="rId255" Type="http://schemas.openxmlformats.org/officeDocument/2006/relationships/hyperlink" Target="https://twitter.com/#!/aejmc/status/1128010589849124865" TargetMode="External" /><Relationship Id="rId256" Type="http://schemas.openxmlformats.org/officeDocument/2006/relationships/hyperlink" Target="https://twitter.com/#!/aejmc/status/1128010589849124865" TargetMode="External" /><Relationship Id="rId257" Type="http://schemas.openxmlformats.org/officeDocument/2006/relationships/hyperlink" Target="https://twitter.com/#!/aejmc/status/1128725272851775488" TargetMode="External" /><Relationship Id="rId258" Type="http://schemas.openxmlformats.org/officeDocument/2006/relationships/hyperlink" Target="https://twitter.com/#!/idadee17/status/1128639067250397185" TargetMode="External" /><Relationship Id="rId259" Type="http://schemas.openxmlformats.org/officeDocument/2006/relationships/hyperlink" Target="https://twitter.com/#!/idadee17/status/1128639067250397185" TargetMode="External" /><Relationship Id="rId260" Type="http://schemas.openxmlformats.org/officeDocument/2006/relationships/hyperlink" Target="https://twitter.com/#!/aejmc/status/1128727915573784576" TargetMode="External" /><Relationship Id="rId261" Type="http://schemas.openxmlformats.org/officeDocument/2006/relationships/hyperlink" Target="https://twitter.com/#!/aejmc/status/1128728239738953730" TargetMode="External" /><Relationship Id="rId262" Type="http://schemas.openxmlformats.org/officeDocument/2006/relationships/hyperlink" Target="https://twitter.com/#!/aejmc/status/1128728239738953730" TargetMode="External" /><Relationship Id="rId263" Type="http://schemas.openxmlformats.org/officeDocument/2006/relationships/hyperlink" Target="https://twitter.com/#!/monique_luisi/status/1128590203579453441" TargetMode="External" /><Relationship Id="rId264" Type="http://schemas.openxmlformats.org/officeDocument/2006/relationships/hyperlink" Target="https://twitter.com/#!/aejmc/status/1128728490327650304" TargetMode="External" /><Relationship Id="rId265" Type="http://schemas.openxmlformats.org/officeDocument/2006/relationships/hyperlink" Target="https://twitter.com/#!/monique_luisi/status/1128590203579453441" TargetMode="External" /><Relationship Id="rId266" Type="http://schemas.openxmlformats.org/officeDocument/2006/relationships/hyperlink" Target="https://twitter.com/#!/nuttingbh/status/1128625925082492928" TargetMode="External" /><Relationship Id="rId267" Type="http://schemas.openxmlformats.org/officeDocument/2006/relationships/hyperlink" Target="https://twitter.com/#!/aejmc/status/1128728490327650304" TargetMode="External" /><Relationship Id="rId268" Type="http://schemas.openxmlformats.org/officeDocument/2006/relationships/hyperlink" Target="https://twitter.com/#!/monique_luisi/status/1128590203579453441" TargetMode="External" /><Relationship Id="rId269" Type="http://schemas.openxmlformats.org/officeDocument/2006/relationships/hyperlink" Target="https://twitter.com/#!/monique_luisi/status/1128590203579453441" TargetMode="External" /><Relationship Id="rId270" Type="http://schemas.openxmlformats.org/officeDocument/2006/relationships/hyperlink" Target="https://twitter.com/#!/aejmc/status/1128728490327650304" TargetMode="External" /><Relationship Id="rId271" Type="http://schemas.openxmlformats.org/officeDocument/2006/relationships/hyperlink" Target="https://twitter.com/#!/aejmc_nond/status/1128388302745350146" TargetMode="External" /><Relationship Id="rId272" Type="http://schemas.openxmlformats.org/officeDocument/2006/relationships/hyperlink" Target="https://twitter.com/#!/aejmc/status/1128738891928932353" TargetMode="External" /><Relationship Id="rId273" Type="http://schemas.openxmlformats.org/officeDocument/2006/relationships/hyperlink" Target="https://twitter.com/#!/aejmc/status/1127939075208388609" TargetMode="External" /><Relationship Id="rId274" Type="http://schemas.openxmlformats.org/officeDocument/2006/relationships/hyperlink" Target="https://twitter.com/#!/aejmc/status/1128738891928932353" TargetMode="External" /><Relationship Id="rId275" Type="http://schemas.openxmlformats.org/officeDocument/2006/relationships/hyperlink" Target="https://twitter.com/#!/ljthornton/status/1128775520491982848" TargetMode="External" /><Relationship Id="rId276" Type="http://schemas.openxmlformats.org/officeDocument/2006/relationships/hyperlink" Target="https://twitter.com/#!/danielledeavour/status/1128018703096922114" TargetMode="External" /><Relationship Id="rId277" Type="http://schemas.openxmlformats.org/officeDocument/2006/relationships/hyperlink" Target="https://twitter.com/#!/danielledeavour/status/1128785914761605121" TargetMode="External" /><Relationship Id="rId278" Type="http://schemas.openxmlformats.org/officeDocument/2006/relationships/hyperlink" Target="https://twitter.com/#!/harrypotterex1/status/1128786961626533889" TargetMode="External" /><Relationship Id="rId279" Type="http://schemas.openxmlformats.org/officeDocument/2006/relationships/hyperlink" Target="https://twitter.com/#!/g_platenburg/status/1128084949465214977" TargetMode="External" /><Relationship Id="rId280" Type="http://schemas.openxmlformats.org/officeDocument/2006/relationships/hyperlink" Target="https://twitter.com/#!/g_platenburg/status/1128798042004643841" TargetMode="External" /><Relationship Id="rId281" Type="http://schemas.openxmlformats.org/officeDocument/2006/relationships/hyperlink" Target="https://twitter.com/#!/mediadiversity/status/1128808519141089283" TargetMode="External" /><Relationship Id="rId282" Type="http://schemas.openxmlformats.org/officeDocument/2006/relationships/hyperlink" Target="https://twitter.com/#!/deptcmmud/status/1128809912874741762" TargetMode="External" /><Relationship Id="rId283" Type="http://schemas.openxmlformats.org/officeDocument/2006/relationships/hyperlink" Target="https://twitter.com/#!/chadpainter77/status/1128780891248058368" TargetMode="External" /><Relationship Id="rId284" Type="http://schemas.openxmlformats.org/officeDocument/2006/relationships/hyperlink" Target="https://twitter.com/#!/deptcmmud/status/1128809912874741762" TargetMode="External" /><Relationship Id="rId285" Type="http://schemas.openxmlformats.org/officeDocument/2006/relationships/hyperlink" Target="https://twitter.com/#!/chadpainter77/status/1128780891248058368" TargetMode="External" /><Relationship Id="rId286" Type="http://schemas.openxmlformats.org/officeDocument/2006/relationships/hyperlink" Target="https://twitter.com/#!/chadpainter77/status/1128780891248058368" TargetMode="External" /><Relationship Id="rId287" Type="http://schemas.openxmlformats.org/officeDocument/2006/relationships/hyperlink" Target="https://twitter.com/#!/deptcmmud/status/1128809912874741762" TargetMode="External" /><Relationship Id="rId288" Type="http://schemas.openxmlformats.org/officeDocument/2006/relationships/hyperlink" Target="https://twitter.com/#!/kellymerrilljr/status/1128812525540257792" TargetMode="External" /><Relationship Id="rId289" Type="http://schemas.openxmlformats.org/officeDocument/2006/relationships/hyperlink" Target="https://twitter.com/#!/nikki_feng/status/1128814662571704321" TargetMode="External" /><Relationship Id="rId290" Type="http://schemas.openxmlformats.org/officeDocument/2006/relationships/hyperlink" Target="https://twitter.com/#!/april_cenyue/status/1128724589859803136" TargetMode="External" /><Relationship Id="rId291" Type="http://schemas.openxmlformats.org/officeDocument/2006/relationships/hyperlink" Target="https://twitter.com/#!/commstatprof/status/1128824552572772353" TargetMode="External" /><Relationship Id="rId292" Type="http://schemas.openxmlformats.org/officeDocument/2006/relationships/hyperlink" Target="https://twitter.com/#!/edwards_america/status/1128852140372443136" TargetMode="External" /><Relationship Id="rId293" Type="http://schemas.openxmlformats.org/officeDocument/2006/relationships/hyperlink" Target="https://twitter.com/#!/aejmcethics/status/1128068449832456192" TargetMode="External" /><Relationship Id="rId294" Type="http://schemas.openxmlformats.org/officeDocument/2006/relationships/hyperlink" Target="https://twitter.com/#!/aejmcethics/status/1128069290303852545" TargetMode="External" /><Relationship Id="rId295" Type="http://schemas.openxmlformats.org/officeDocument/2006/relationships/hyperlink" Target="https://twitter.com/#!/aejmcethics/status/1128390218569191424" TargetMode="External" /><Relationship Id="rId296" Type="http://schemas.openxmlformats.org/officeDocument/2006/relationships/hyperlink" Target="https://twitter.com/#!/aejmc/status/1128739197840429056" TargetMode="External" /><Relationship Id="rId297" Type="http://schemas.openxmlformats.org/officeDocument/2006/relationships/hyperlink" Target="https://twitter.com/#!/bujougrad1/status/1128857395147476992" TargetMode="External" /><Relationship Id="rId298" Type="http://schemas.openxmlformats.org/officeDocument/2006/relationships/hyperlink" Target="https://twitter.com/#!/cvsikorski/status/1128873479426781184" TargetMode="External" /><Relationship Id="rId299" Type="http://schemas.openxmlformats.org/officeDocument/2006/relationships/hyperlink" Target="https://twitter.com/#!/omgjordin/status/1129010346008748032" TargetMode="External" /><Relationship Id="rId300" Type="http://schemas.openxmlformats.org/officeDocument/2006/relationships/hyperlink" Target="https://twitter.com/#!/parop/status/1129010357933096962" TargetMode="External" /><Relationship Id="rId301" Type="http://schemas.openxmlformats.org/officeDocument/2006/relationships/hyperlink" Target="https://twitter.com/#!/charisselpree/status/1129058853805613059" TargetMode="External" /><Relationship Id="rId302" Type="http://schemas.openxmlformats.org/officeDocument/2006/relationships/hyperlink" Target="https://twitter.com/#!/fauscms/status/1129067420973510656" TargetMode="External" /><Relationship Id="rId303" Type="http://schemas.openxmlformats.org/officeDocument/2006/relationships/hyperlink" Target="https://twitter.com/#!/fauscms/status/1129067420973510656" TargetMode="External" /><Relationship Id="rId304" Type="http://schemas.openxmlformats.org/officeDocument/2006/relationships/hyperlink" Target="https://twitter.com/#!/charisselpree/status/1129058853805613059" TargetMode="External" /><Relationship Id="rId305" Type="http://schemas.openxmlformats.org/officeDocument/2006/relationships/hyperlink" Target="https://twitter.com/#!/pattyterhune/status/1129065693259993088" TargetMode="External" /><Relationship Id="rId306" Type="http://schemas.openxmlformats.org/officeDocument/2006/relationships/hyperlink" Target="https://twitter.com/#!/pattyterhune/status/1129065693259993088" TargetMode="External" /><Relationship Id="rId307" Type="http://schemas.openxmlformats.org/officeDocument/2006/relationships/hyperlink" Target="https://twitter.com/#!/pattyterhune/status/1129065693259993088" TargetMode="External" /><Relationship Id="rId308" Type="http://schemas.openxmlformats.org/officeDocument/2006/relationships/hyperlink" Target="https://twitter.com/#!/stacyfernandezb/status/1129082611626848257" TargetMode="External" /><Relationship Id="rId309" Type="http://schemas.openxmlformats.org/officeDocument/2006/relationships/hyperlink" Target="https://twitter.com/#!/charisselpree/status/1129058853805613059" TargetMode="External" /><Relationship Id="rId310" Type="http://schemas.openxmlformats.org/officeDocument/2006/relationships/hyperlink" Target="https://twitter.com/#!/stacyfernandezb/status/1129082611626848257" TargetMode="External" /><Relationship Id="rId311" Type="http://schemas.openxmlformats.org/officeDocument/2006/relationships/hyperlink" Target="https://twitter.com/#!/charisselpree/status/1129058853805613059" TargetMode="External" /><Relationship Id="rId312" Type="http://schemas.openxmlformats.org/officeDocument/2006/relationships/hyperlink" Target="https://twitter.com/#!/stacyfernandezb/status/1129082611626848257" TargetMode="External" /><Relationship Id="rId313" Type="http://schemas.openxmlformats.org/officeDocument/2006/relationships/hyperlink" Target="https://twitter.com/#!/aejmc/status/1128725272851775488" TargetMode="External" /><Relationship Id="rId314" Type="http://schemas.openxmlformats.org/officeDocument/2006/relationships/hyperlink" Target="https://twitter.com/#!/aejmc/status/1128737917176811525" TargetMode="External" /><Relationship Id="rId315" Type="http://schemas.openxmlformats.org/officeDocument/2006/relationships/hyperlink" Target="https://twitter.com/#!/danikathleen/status/1128752659845009408" TargetMode="External" /><Relationship Id="rId316" Type="http://schemas.openxmlformats.org/officeDocument/2006/relationships/hyperlink" Target="https://twitter.com/#!/macaejmc/status/1128729316777271296" TargetMode="External" /><Relationship Id="rId317" Type="http://schemas.openxmlformats.org/officeDocument/2006/relationships/hyperlink" Target="https://twitter.com/#!/macaejmc/status/1129059891916619777" TargetMode="External" /><Relationship Id="rId318" Type="http://schemas.openxmlformats.org/officeDocument/2006/relationships/hyperlink" Target="https://twitter.com/#!/miamoodyramirez/status/1128822754579365888" TargetMode="External" /><Relationship Id="rId319" Type="http://schemas.openxmlformats.org/officeDocument/2006/relationships/hyperlink" Target="https://twitter.com/#!/miamoodyramirez/status/1129117611411812352" TargetMode="External" /><Relationship Id="rId320" Type="http://schemas.openxmlformats.org/officeDocument/2006/relationships/hyperlink" Target="https://twitter.com/#!/miamoodyramirez/status/1129117611411812352" TargetMode="External" /><Relationship Id="rId321" Type="http://schemas.openxmlformats.org/officeDocument/2006/relationships/hyperlink" Target="https://twitter.com/#!/abkothari/status/1129122815746162689" TargetMode="External" /><Relationship Id="rId322" Type="http://schemas.openxmlformats.org/officeDocument/2006/relationships/hyperlink" Target="https://twitter.com/#!/aejmc/status/1128728490327650304" TargetMode="External" /><Relationship Id="rId323" Type="http://schemas.openxmlformats.org/officeDocument/2006/relationships/hyperlink" Target="https://twitter.com/#!/averyholton/status/1129202726015885312" TargetMode="External" /><Relationship Id="rId324" Type="http://schemas.openxmlformats.org/officeDocument/2006/relationships/hyperlink" Target="https://twitter.com/#!/averyholton/status/1129202726015885312" TargetMode="External" /><Relationship Id="rId325" Type="http://schemas.openxmlformats.org/officeDocument/2006/relationships/hyperlink" Target="https://twitter.com/#!/averyholton/status/1129202726015885312" TargetMode="External" /><Relationship Id="rId326" Type="http://schemas.openxmlformats.org/officeDocument/2006/relationships/hyperlink" Target="https://twitter.com/#!/averyholton/status/1129202726015885312" TargetMode="External" /><Relationship Id="rId327" Type="http://schemas.openxmlformats.org/officeDocument/2006/relationships/hyperlink" Target="https://twitter.com/#!/averyholton/status/1129202726015885312" TargetMode="External" /><Relationship Id="rId328" Type="http://schemas.openxmlformats.org/officeDocument/2006/relationships/hyperlink" Target="https://twitter.com/#!/averyholton/status/1129202726015885312" TargetMode="External" /><Relationship Id="rId329" Type="http://schemas.openxmlformats.org/officeDocument/2006/relationships/hyperlink" Target="https://twitter.com/#!/averyholton/status/1129202726015885312" TargetMode="External" /><Relationship Id="rId330" Type="http://schemas.openxmlformats.org/officeDocument/2006/relationships/hyperlink" Target="https://twitter.com/#!/commstatprof/status/1128824552572772353" TargetMode="External" /><Relationship Id="rId331" Type="http://schemas.openxmlformats.org/officeDocument/2006/relationships/hyperlink" Target="https://twitter.com/#!/dr_rjahng/status/1128738833263144960" TargetMode="External" /><Relationship Id="rId332" Type="http://schemas.openxmlformats.org/officeDocument/2006/relationships/hyperlink" Target="https://twitter.com/#!/dr_rjahng/status/1129475444670181376" TargetMode="External" /><Relationship Id="rId333" Type="http://schemas.openxmlformats.org/officeDocument/2006/relationships/hyperlink" Target="https://twitter.com/#!/dr_rjahng/status/1129475444670181376" TargetMode="External" /><Relationship Id="rId334" Type="http://schemas.openxmlformats.org/officeDocument/2006/relationships/hyperlink" Target="https://twitter.com/#!/kelseyhusnick/status/1129476437633830913" TargetMode="External" /><Relationship Id="rId335" Type="http://schemas.openxmlformats.org/officeDocument/2006/relationships/hyperlink" Target="https://twitter.com/#!/kelseyhusnick/status/1129476437633830913" TargetMode="External" /><Relationship Id="rId336" Type="http://schemas.openxmlformats.org/officeDocument/2006/relationships/hyperlink" Target="https://twitter.com/#!/guygolan/status/1129564140249526272" TargetMode="External" /><Relationship Id="rId337" Type="http://schemas.openxmlformats.org/officeDocument/2006/relationships/hyperlink" Target="https://twitter.com/#!/guygolan/status/1129564140249526272" TargetMode="External" /><Relationship Id="rId338" Type="http://schemas.openxmlformats.org/officeDocument/2006/relationships/hyperlink" Target="https://twitter.com/#!/guygolan/status/1128806594379231233" TargetMode="External" /><Relationship Id="rId339" Type="http://schemas.openxmlformats.org/officeDocument/2006/relationships/hyperlink" Target="https://twitter.com/#!/guygolan/status/1128806594379231233" TargetMode="External" /><Relationship Id="rId340" Type="http://schemas.openxmlformats.org/officeDocument/2006/relationships/hyperlink" Target="https://twitter.com/#!/guygolan/status/1129564140249526272" TargetMode="External" /><Relationship Id="rId341" Type="http://schemas.openxmlformats.org/officeDocument/2006/relationships/hyperlink" Target="https://twitter.com/#!/guygolan/status/1129564140249526272" TargetMode="External" /><Relationship Id="rId342" Type="http://schemas.openxmlformats.org/officeDocument/2006/relationships/hyperlink" Target="https://twitter.com/#!/drmelshemberger/status/1129574927559008256" TargetMode="External" /><Relationship Id="rId343" Type="http://schemas.openxmlformats.org/officeDocument/2006/relationships/hyperlink" Target="https://twitter.com/#!/rcozma/status/1129596638740307969" TargetMode="External" /><Relationship Id="rId344" Type="http://schemas.openxmlformats.org/officeDocument/2006/relationships/hyperlink" Target="https://twitter.com/#!/rcozma/status/1129596638740307969" TargetMode="External" /><Relationship Id="rId345" Type="http://schemas.openxmlformats.org/officeDocument/2006/relationships/hyperlink" Target="https://twitter.com/#!/prommer_elli/status/1129639170190790656" TargetMode="External" /><Relationship Id="rId346" Type="http://schemas.openxmlformats.org/officeDocument/2006/relationships/hyperlink" Target="https://twitter.com/#!/prommer_elli/status/1129639170190790656" TargetMode="External" /><Relationship Id="rId347" Type="http://schemas.openxmlformats.org/officeDocument/2006/relationships/hyperlink" Target="https://twitter.com/#!/hkoverton/status/1129562412154331136" TargetMode="External" /><Relationship Id="rId348" Type="http://schemas.openxmlformats.org/officeDocument/2006/relationships/hyperlink" Target="https://twitter.com/#!/psucommgraded/status/1129698771884007424" TargetMode="External" /><Relationship Id="rId349" Type="http://schemas.openxmlformats.org/officeDocument/2006/relationships/hyperlink" Target="https://twitter.com/#!/csw_aejmc/status/1129021683489300480" TargetMode="External" /><Relationship Id="rId350" Type="http://schemas.openxmlformats.org/officeDocument/2006/relationships/hyperlink" Target="https://twitter.com/#!/stineeckert/status/1129604924428439552" TargetMode="External" /><Relationship Id="rId351" Type="http://schemas.openxmlformats.org/officeDocument/2006/relationships/hyperlink" Target="https://twitter.com/#!/advancegeo/status/1129733931878801408" TargetMode="External" /><Relationship Id="rId352" Type="http://schemas.openxmlformats.org/officeDocument/2006/relationships/hyperlink" Target="https://twitter.com/#!/advancegeo/status/1129733931878801408" TargetMode="External" /><Relationship Id="rId353" Type="http://schemas.openxmlformats.org/officeDocument/2006/relationships/hyperlink" Target="https://twitter.com/#!/anneohirsch/status/1127919507740217345" TargetMode="External" /><Relationship Id="rId354" Type="http://schemas.openxmlformats.org/officeDocument/2006/relationships/hyperlink" Target="https://twitter.com/#!/anneohirsch/status/1128386233254674432" TargetMode="External" /><Relationship Id="rId355" Type="http://schemas.openxmlformats.org/officeDocument/2006/relationships/hyperlink" Target="https://twitter.com/#!/anneohirsch/status/1129780398614110209" TargetMode="External" /><Relationship Id="rId356" Type="http://schemas.openxmlformats.org/officeDocument/2006/relationships/hyperlink" Target="https://twitter.com/#!/amandajweed/status/1129881627948212225" TargetMode="External" /><Relationship Id="rId357" Type="http://schemas.openxmlformats.org/officeDocument/2006/relationships/hyperlink" Target="https://twitter.com/#!/aejmc/status/1127971771272060930" TargetMode="External" /><Relationship Id="rId358" Type="http://schemas.openxmlformats.org/officeDocument/2006/relationships/hyperlink" Target="https://twitter.com/#!/aejmc/status/1128727699869061120" TargetMode="External" /><Relationship Id="rId359" Type="http://schemas.openxmlformats.org/officeDocument/2006/relationships/hyperlink" Target="https://twitter.com/#!/amandajweed/status/1129881627948212225" TargetMode="External" /><Relationship Id="rId360" Type="http://schemas.openxmlformats.org/officeDocument/2006/relationships/hyperlink" Target="https://twitter.com/#!/kfreberg/status/1129741532997869569" TargetMode="External" /><Relationship Id="rId361" Type="http://schemas.openxmlformats.org/officeDocument/2006/relationships/hyperlink" Target="https://twitter.com/#!/amandajweed/status/1129881627948212225" TargetMode="External" /><Relationship Id="rId362" Type="http://schemas.openxmlformats.org/officeDocument/2006/relationships/hyperlink" Target="https://twitter.com/#!/amandajweed/status/1129925050184765442" TargetMode="External" /><Relationship Id="rId363" Type="http://schemas.openxmlformats.org/officeDocument/2006/relationships/hyperlink" Target="https://twitter.com/#!/kfreberg/status/1129741532997869569" TargetMode="External" /><Relationship Id="rId364" Type="http://schemas.openxmlformats.org/officeDocument/2006/relationships/hyperlink" Target="https://twitter.com/#!/kfreberg/status/1129883178062221314" TargetMode="External" /><Relationship Id="rId365" Type="http://schemas.openxmlformats.org/officeDocument/2006/relationships/hyperlink" Target="https://twitter.com/#!/amandajweed/status/1129881627948212225" TargetMode="External" /><Relationship Id="rId366" Type="http://schemas.openxmlformats.org/officeDocument/2006/relationships/hyperlink" Target="https://twitter.com/#!/amandajweed/status/1129925050184765442" TargetMode="External" /><Relationship Id="rId367" Type="http://schemas.openxmlformats.org/officeDocument/2006/relationships/hyperlink" Target="https://twitter.com/#!/amandajweed/status/1129881627948212225" TargetMode="External" /><Relationship Id="rId368" Type="http://schemas.openxmlformats.org/officeDocument/2006/relationships/hyperlink" Target="https://twitter.com/#!/amandajweed/status/1129925050184765442" TargetMode="External" /><Relationship Id="rId369" Type="http://schemas.openxmlformats.org/officeDocument/2006/relationships/hyperlink" Target="https://twitter.com/#!/amandajweed/status/1128655678434836491" TargetMode="External" /><Relationship Id="rId370" Type="http://schemas.openxmlformats.org/officeDocument/2006/relationships/hyperlink" Target="https://twitter.com/#!/amandajweed/status/1128864095963373570" TargetMode="External" /><Relationship Id="rId371" Type="http://schemas.openxmlformats.org/officeDocument/2006/relationships/hyperlink" Target="https://twitter.com/#!/amandajweed/status/1128865425834553344" TargetMode="External" /><Relationship Id="rId372" Type="http://schemas.openxmlformats.org/officeDocument/2006/relationships/hyperlink" Target="https://twitter.com/#!/kimfoxwosu/status/1126816200418312192" TargetMode="External" /><Relationship Id="rId373" Type="http://schemas.openxmlformats.org/officeDocument/2006/relationships/hyperlink" Target="https://twitter.com/#!/kimfoxwosu/status/1130043575968903168" TargetMode="External" /><Relationship Id="rId374" Type="http://schemas.openxmlformats.org/officeDocument/2006/relationships/hyperlink" Target="https://api.twitter.com/1.1/geo/id/07d9c955f8083000.json" TargetMode="External" /><Relationship Id="rId375" Type="http://schemas.openxmlformats.org/officeDocument/2006/relationships/hyperlink" Target="https://api.twitter.com/1.1/geo/id/07d9c955f8083000.json" TargetMode="External" /><Relationship Id="rId376" Type="http://schemas.openxmlformats.org/officeDocument/2006/relationships/hyperlink" Target="https://api.twitter.com/1.1/geo/id/07d9c955f8083000.json" TargetMode="External" /><Relationship Id="rId377" Type="http://schemas.openxmlformats.org/officeDocument/2006/relationships/hyperlink" Target="https://api.twitter.com/1.1/geo/id/07d9c955f8083000.json" TargetMode="External" /><Relationship Id="rId378" Type="http://schemas.openxmlformats.org/officeDocument/2006/relationships/hyperlink" Target="https://api.twitter.com/1.1/geo/id/bd7c511e9f8bc5da.json" TargetMode="External" /><Relationship Id="rId379" Type="http://schemas.openxmlformats.org/officeDocument/2006/relationships/hyperlink" Target="https://api.twitter.com/1.1/geo/id/bd7c511e9f8bc5da.json" TargetMode="External" /><Relationship Id="rId380" Type="http://schemas.openxmlformats.org/officeDocument/2006/relationships/hyperlink" Target="https://api.twitter.com/1.1/geo/id/bd7c511e9f8bc5da.json" TargetMode="External" /><Relationship Id="rId381" Type="http://schemas.openxmlformats.org/officeDocument/2006/relationships/hyperlink" Target="https://api.twitter.com/1.1/geo/id/bd7c511e9f8bc5da.json" TargetMode="External" /><Relationship Id="rId382" Type="http://schemas.openxmlformats.org/officeDocument/2006/relationships/hyperlink" Target="https://api.twitter.com/1.1/geo/id/bd7c511e9f8bc5da.json" TargetMode="External" /><Relationship Id="rId383" Type="http://schemas.openxmlformats.org/officeDocument/2006/relationships/hyperlink" Target="https://api.twitter.com/1.1/geo/id/bd7c511e9f8bc5da.json" TargetMode="External" /><Relationship Id="rId384" Type="http://schemas.openxmlformats.org/officeDocument/2006/relationships/hyperlink" Target="https://api.twitter.com/1.1/geo/id/bd7c511e9f8bc5da.json" TargetMode="External" /><Relationship Id="rId385" Type="http://schemas.openxmlformats.org/officeDocument/2006/relationships/hyperlink" Target="https://api.twitter.com/1.1/geo/id/ca0d320dd40f586b.json" TargetMode="External" /><Relationship Id="rId386" Type="http://schemas.openxmlformats.org/officeDocument/2006/relationships/comments" Target="../comments1.xml" /><Relationship Id="rId387" Type="http://schemas.openxmlformats.org/officeDocument/2006/relationships/vmlDrawing" Target="../drawings/vmlDrawing1.vml" /><Relationship Id="rId388" Type="http://schemas.openxmlformats.org/officeDocument/2006/relationships/table" Target="../tables/table1.xml" /><Relationship Id="rId38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N0clrjUlZ" TargetMode="External" /><Relationship Id="rId2" Type="http://schemas.openxmlformats.org/officeDocument/2006/relationships/hyperlink" Target="https://t.co/nL7aiYcU4E" TargetMode="External" /><Relationship Id="rId3" Type="http://schemas.openxmlformats.org/officeDocument/2006/relationships/hyperlink" Target="https://t.co/e7pwMF7Z7G" TargetMode="External" /><Relationship Id="rId4" Type="http://schemas.openxmlformats.org/officeDocument/2006/relationships/hyperlink" Target="https://t.co/xYrgP3EdsU" TargetMode="External" /><Relationship Id="rId5" Type="http://schemas.openxmlformats.org/officeDocument/2006/relationships/hyperlink" Target="https://t.co/z8OoBWBOB6" TargetMode="External" /><Relationship Id="rId6" Type="http://schemas.openxmlformats.org/officeDocument/2006/relationships/hyperlink" Target="https://t.co/gjjf4fT6gK" TargetMode="External" /><Relationship Id="rId7" Type="http://schemas.openxmlformats.org/officeDocument/2006/relationships/hyperlink" Target="https://t.co/uyW5UyvkE5" TargetMode="External" /><Relationship Id="rId8" Type="http://schemas.openxmlformats.org/officeDocument/2006/relationships/hyperlink" Target="https://t.co/iEiihw78Yy" TargetMode="External" /><Relationship Id="rId9" Type="http://schemas.openxmlformats.org/officeDocument/2006/relationships/hyperlink" Target="https://t.co/nA4gVqqw0z" TargetMode="External" /><Relationship Id="rId10" Type="http://schemas.openxmlformats.org/officeDocument/2006/relationships/hyperlink" Target="http://t.co/6gUwApdumu" TargetMode="External" /><Relationship Id="rId11" Type="http://schemas.openxmlformats.org/officeDocument/2006/relationships/hyperlink" Target="https://t.co/CECXMMTI1r" TargetMode="External" /><Relationship Id="rId12" Type="http://schemas.openxmlformats.org/officeDocument/2006/relationships/hyperlink" Target="https://t.co/FCfvLIt2zw" TargetMode="External" /><Relationship Id="rId13" Type="http://schemas.openxmlformats.org/officeDocument/2006/relationships/hyperlink" Target="https://t.co/rvqMh2WwTi" TargetMode="External" /><Relationship Id="rId14" Type="http://schemas.openxmlformats.org/officeDocument/2006/relationships/hyperlink" Target="http://t.co/1PL2lTz2uS" TargetMode="External" /><Relationship Id="rId15" Type="http://schemas.openxmlformats.org/officeDocument/2006/relationships/hyperlink" Target="https://t.co/ssybdrFKuX" TargetMode="External" /><Relationship Id="rId16" Type="http://schemas.openxmlformats.org/officeDocument/2006/relationships/hyperlink" Target="https://t.co/mlAny9rXwz" TargetMode="External" /><Relationship Id="rId17" Type="http://schemas.openxmlformats.org/officeDocument/2006/relationships/hyperlink" Target="http://t.co/fpLCFtaqAZ" TargetMode="External" /><Relationship Id="rId18" Type="http://schemas.openxmlformats.org/officeDocument/2006/relationships/hyperlink" Target="https://t.co/FCHO8Tb1a9" TargetMode="External" /><Relationship Id="rId19" Type="http://schemas.openxmlformats.org/officeDocument/2006/relationships/hyperlink" Target="https://t.co/kEKKLWPLWb" TargetMode="External" /><Relationship Id="rId20" Type="http://schemas.openxmlformats.org/officeDocument/2006/relationships/hyperlink" Target="https://t.co/vUrbeDLMhS" TargetMode="External" /><Relationship Id="rId21" Type="http://schemas.openxmlformats.org/officeDocument/2006/relationships/hyperlink" Target="https://t.co/3k9ojQ5WLW" TargetMode="External" /><Relationship Id="rId22" Type="http://schemas.openxmlformats.org/officeDocument/2006/relationships/hyperlink" Target="http://t.co/Z1UwAlYKtN" TargetMode="External" /><Relationship Id="rId23" Type="http://schemas.openxmlformats.org/officeDocument/2006/relationships/hyperlink" Target="https://t.co/QUNU38cJ1h" TargetMode="External" /><Relationship Id="rId24" Type="http://schemas.openxmlformats.org/officeDocument/2006/relationships/hyperlink" Target="https://t.co/Zr8GkhC0TW" TargetMode="External" /><Relationship Id="rId25" Type="http://schemas.openxmlformats.org/officeDocument/2006/relationships/hyperlink" Target="https://t.co/w8uPfeacQB" TargetMode="External" /><Relationship Id="rId26" Type="http://schemas.openxmlformats.org/officeDocument/2006/relationships/hyperlink" Target="http://t.co/z5JsUGcl5N" TargetMode="External" /><Relationship Id="rId27" Type="http://schemas.openxmlformats.org/officeDocument/2006/relationships/hyperlink" Target="https://t.co/w4vPvTbuW0" TargetMode="External" /><Relationship Id="rId28" Type="http://schemas.openxmlformats.org/officeDocument/2006/relationships/hyperlink" Target="https://t.co/YAPI6d6zks" TargetMode="External" /><Relationship Id="rId29" Type="http://schemas.openxmlformats.org/officeDocument/2006/relationships/hyperlink" Target="http://t.co/2ITsyKhcK6" TargetMode="External" /><Relationship Id="rId30" Type="http://schemas.openxmlformats.org/officeDocument/2006/relationships/hyperlink" Target="http://t.co/wDfebFUZvQ" TargetMode="External" /><Relationship Id="rId31" Type="http://schemas.openxmlformats.org/officeDocument/2006/relationships/hyperlink" Target="https://t.co/VyvY40axoD" TargetMode="External" /><Relationship Id="rId32" Type="http://schemas.openxmlformats.org/officeDocument/2006/relationships/hyperlink" Target="https://t.co/wmrZA6IpDm" TargetMode="External" /><Relationship Id="rId33" Type="http://schemas.openxmlformats.org/officeDocument/2006/relationships/hyperlink" Target="https://t.co/MzFpFAio2o" TargetMode="External" /><Relationship Id="rId34" Type="http://schemas.openxmlformats.org/officeDocument/2006/relationships/hyperlink" Target="https://t.co/zO4CnDDlzt" TargetMode="External" /><Relationship Id="rId35" Type="http://schemas.openxmlformats.org/officeDocument/2006/relationships/hyperlink" Target="https://t.co/S8PXCys5GI" TargetMode="External" /><Relationship Id="rId36" Type="http://schemas.openxmlformats.org/officeDocument/2006/relationships/hyperlink" Target="https://t.co/VQcqs9IGXU" TargetMode="External" /><Relationship Id="rId37" Type="http://schemas.openxmlformats.org/officeDocument/2006/relationships/hyperlink" Target="http://t.co/RmUYTZnAaK" TargetMode="External" /><Relationship Id="rId38" Type="http://schemas.openxmlformats.org/officeDocument/2006/relationships/hyperlink" Target="https://t.co/GCqk60oTlL" TargetMode="External" /><Relationship Id="rId39" Type="http://schemas.openxmlformats.org/officeDocument/2006/relationships/hyperlink" Target="https://t.co/cyzbZCOwoM" TargetMode="External" /><Relationship Id="rId40" Type="http://schemas.openxmlformats.org/officeDocument/2006/relationships/hyperlink" Target="https://t.co/0THVIKhsI1" TargetMode="External" /><Relationship Id="rId41" Type="http://schemas.openxmlformats.org/officeDocument/2006/relationships/hyperlink" Target="https://t.co/0QoNPdPIx6" TargetMode="External" /><Relationship Id="rId42" Type="http://schemas.openxmlformats.org/officeDocument/2006/relationships/hyperlink" Target="https://t.co/DlE9bGuDuw" TargetMode="External" /><Relationship Id="rId43" Type="http://schemas.openxmlformats.org/officeDocument/2006/relationships/hyperlink" Target="https://t.co/tbdbCNJNve" TargetMode="External" /><Relationship Id="rId44" Type="http://schemas.openxmlformats.org/officeDocument/2006/relationships/hyperlink" Target="https://t.co/OmohcyCRvo" TargetMode="External" /><Relationship Id="rId45" Type="http://schemas.openxmlformats.org/officeDocument/2006/relationships/hyperlink" Target="https://t.co/MVOkBO9XhX" TargetMode="External" /><Relationship Id="rId46" Type="http://schemas.openxmlformats.org/officeDocument/2006/relationships/hyperlink" Target="http://t.co/ZQFkvOQVHb" TargetMode="External" /><Relationship Id="rId47" Type="http://schemas.openxmlformats.org/officeDocument/2006/relationships/hyperlink" Target="https://t.co/8J0wpXSf3Z" TargetMode="External" /><Relationship Id="rId48" Type="http://schemas.openxmlformats.org/officeDocument/2006/relationships/hyperlink" Target="http://t.co/PZ6OH9avTu" TargetMode="External" /><Relationship Id="rId49" Type="http://schemas.openxmlformats.org/officeDocument/2006/relationships/hyperlink" Target="http://t.co/iILv8PAVDD" TargetMode="External" /><Relationship Id="rId50" Type="http://schemas.openxmlformats.org/officeDocument/2006/relationships/hyperlink" Target="https://t.co/tLbtX2ln9n" TargetMode="External" /><Relationship Id="rId51" Type="http://schemas.openxmlformats.org/officeDocument/2006/relationships/hyperlink" Target="https://t.co/kOQIhw5mpj" TargetMode="External" /><Relationship Id="rId52" Type="http://schemas.openxmlformats.org/officeDocument/2006/relationships/hyperlink" Target="https://t.co/HhLFCZESCk" TargetMode="External" /><Relationship Id="rId53" Type="http://schemas.openxmlformats.org/officeDocument/2006/relationships/hyperlink" Target="https://t.co/yVodRVXbMs" TargetMode="External" /><Relationship Id="rId54" Type="http://schemas.openxmlformats.org/officeDocument/2006/relationships/hyperlink" Target="https://t.co/d9ujas3GGJ" TargetMode="External" /><Relationship Id="rId55" Type="http://schemas.openxmlformats.org/officeDocument/2006/relationships/hyperlink" Target="https://t.co/aNR3vUuCJo" TargetMode="External" /><Relationship Id="rId56" Type="http://schemas.openxmlformats.org/officeDocument/2006/relationships/hyperlink" Target="https://t.co/NH9mtV6I03" TargetMode="External" /><Relationship Id="rId57" Type="http://schemas.openxmlformats.org/officeDocument/2006/relationships/hyperlink" Target="https://t.co/n45H0UVu4C" TargetMode="External" /><Relationship Id="rId58" Type="http://schemas.openxmlformats.org/officeDocument/2006/relationships/hyperlink" Target="https://pbs.twimg.com/profile_banners/19264954/1520923126" TargetMode="External" /><Relationship Id="rId59" Type="http://schemas.openxmlformats.org/officeDocument/2006/relationships/hyperlink" Target="https://pbs.twimg.com/profile_banners/808825040/1532434506" TargetMode="External" /><Relationship Id="rId60" Type="http://schemas.openxmlformats.org/officeDocument/2006/relationships/hyperlink" Target="https://pbs.twimg.com/profile_banners/23763863/1557174121" TargetMode="External" /><Relationship Id="rId61" Type="http://schemas.openxmlformats.org/officeDocument/2006/relationships/hyperlink" Target="https://pbs.twimg.com/profile_banners/14750886/1398280891" TargetMode="External" /><Relationship Id="rId62" Type="http://schemas.openxmlformats.org/officeDocument/2006/relationships/hyperlink" Target="https://pbs.twimg.com/profile_banners/63831516/1550422190" TargetMode="External" /><Relationship Id="rId63" Type="http://schemas.openxmlformats.org/officeDocument/2006/relationships/hyperlink" Target="https://pbs.twimg.com/profile_banners/1050389954/1505262669" TargetMode="External" /><Relationship Id="rId64" Type="http://schemas.openxmlformats.org/officeDocument/2006/relationships/hyperlink" Target="https://pbs.twimg.com/profile_banners/282661518/1529511290" TargetMode="External" /><Relationship Id="rId65" Type="http://schemas.openxmlformats.org/officeDocument/2006/relationships/hyperlink" Target="https://pbs.twimg.com/profile_banners/30006718/1499798908" TargetMode="External" /><Relationship Id="rId66" Type="http://schemas.openxmlformats.org/officeDocument/2006/relationships/hyperlink" Target="https://pbs.twimg.com/profile_banners/17393044/1398441544" TargetMode="External" /><Relationship Id="rId67" Type="http://schemas.openxmlformats.org/officeDocument/2006/relationships/hyperlink" Target="https://pbs.twimg.com/profile_banners/1042793132889460738/1537464824" TargetMode="External" /><Relationship Id="rId68" Type="http://schemas.openxmlformats.org/officeDocument/2006/relationships/hyperlink" Target="https://pbs.twimg.com/profile_banners/1023945806850805760/1532969378" TargetMode="External" /><Relationship Id="rId69" Type="http://schemas.openxmlformats.org/officeDocument/2006/relationships/hyperlink" Target="https://pbs.twimg.com/profile_banners/88060423/1539017318" TargetMode="External" /><Relationship Id="rId70" Type="http://schemas.openxmlformats.org/officeDocument/2006/relationships/hyperlink" Target="https://pbs.twimg.com/profile_banners/2811802825/1439503002" TargetMode="External" /><Relationship Id="rId71" Type="http://schemas.openxmlformats.org/officeDocument/2006/relationships/hyperlink" Target="https://pbs.twimg.com/profile_banners/744265436/1443695606" TargetMode="External" /><Relationship Id="rId72" Type="http://schemas.openxmlformats.org/officeDocument/2006/relationships/hyperlink" Target="https://pbs.twimg.com/profile_banners/913366130/1501030692" TargetMode="External" /><Relationship Id="rId73" Type="http://schemas.openxmlformats.org/officeDocument/2006/relationships/hyperlink" Target="https://pbs.twimg.com/profile_banners/83881940/1479259324" TargetMode="External" /><Relationship Id="rId74" Type="http://schemas.openxmlformats.org/officeDocument/2006/relationships/hyperlink" Target="https://pbs.twimg.com/profile_banners/18734648/1407003959" TargetMode="External" /><Relationship Id="rId75" Type="http://schemas.openxmlformats.org/officeDocument/2006/relationships/hyperlink" Target="https://pbs.twimg.com/profile_banners/2370208693/1521578984" TargetMode="External" /><Relationship Id="rId76" Type="http://schemas.openxmlformats.org/officeDocument/2006/relationships/hyperlink" Target="https://pbs.twimg.com/profile_banners/16453005/1551033587" TargetMode="External" /><Relationship Id="rId77" Type="http://schemas.openxmlformats.org/officeDocument/2006/relationships/hyperlink" Target="https://pbs.twimg.com/profile_banners/341316794/1446527624" TargetMode="External" /><Relationship Id="rId78" Type="http://schemas.openxmlformats.org/officeDocument/2006/relationships/hyperlink" Target="https://pbs.twimg.com/profile_banners/127303420/1540478518" TargetMode="External" /><Relationship Id="rId79" Type="http://schemas.openxmlformats.org/officeDocument/2006/relationships/hyperlink" Target="https://pbs.twimg.com/profile_banners/27266818/1523817068" TargetMode="External" /><Relationship Id="rId80" Type="http://schemas.openxmlformats.org/officeDocument/2006/relationships/hyperlink" Target="https://pbs.twimg.com/profile_banners/8442592/1412772549" TargetMode="External" /><Relationship Id="rId81" Type="http://schemas.openxmlformats.org/officeDocument/2006/relationships/hyperlink" Target="https://pbs.twimg.com/profile_banners/47954623/1543345716" TargetMode="External" /><Relationship Id="rId82" Type="http://schemas.openxmlformats.org/officeDocument/2006/relationships/hyperlink" Target="https://pbs.twimg.com/profile_banners/65491933/1490725739" TargetMode="External" /><Relationship Id="rId83" Type="http://schemas.openxmlformats.org/officeDocument/2006/relationships/hyperlink" Target="https://pbs.twimg.com/profile_banners/425042117/1547233503" TargetMode="External" /><Relationship Id="rId84" Type="http://schemas.openxmlformats.org/officeDocument/2006/relationships/hyperlink" Target="https://pbs.twimg.com/profile_banners/908418028785856512/1505421351" TargetMode="External" /><Relationship Id="rId85" Type="http://schemas.openxmlformats.org/officeDocument/2006/relationships/hyperlink" Target="https://pbs.twimg.com/profile_banners/3807667995/1556904147" TargetMode="External" /><Relationship Id="rId86" Type="http://schemas.openxmlformats.org/officeDocument/2006/relationships/hyperlink" Target="https://pbs.twimg.com/profile_banners/188622769/1551559446" TargetMode="External" /><Relationship Id="rId87" Type="http://schemas.openxmlformats.org/officeDocument/2006/relationships/hyperlink" Target="https://pbs.twimg.com/profile_banners/382177545/1557704228" TargetMode="External" /><Relationship Id="rId88" Type="http://schemas.openxmlformats.org/officeDocument/2006/relationships/hyperlink" Target="https://pbs.twimg.com/profile_banners/1041451392790155269/1539555080" TargetMode="External" /><Relationship Id="rId89" Type="http://schemas.openxmlformats.org/officeDocument/2006/relationships/hyperlink" Target="https://pbs.twimg.com/profile_banners/7455152/1421042287" TargetMode="External" /><Relationship Id="rId90" Type="http://schemas.openxmlformats.org/officeDocument/2006/relationships/hyperlink" Target="https://pbs.twimg.com/profile_banners/917682066/1489076195" TargetMode="External" /><Relationship Id="rId91" Type="http://schemas.openxmlformats.org/officeDocument/2006/relationships/hyperlink" Target="https://pbs.twimg.com/profile_banners/973936872547262464/1521100735" TargetMode="External" /><Relationship Id="rId92" Type="http://schemas.openxmlformats.org/officeDocument/2006/relationships/hyperlink" Target="https://pbs.twimg.com/profile_banners/484337864/1533740585" TargetMode="External" /><Relationship Id="rId93" Type="http://schemas.openxmlformats.org/officeDocument/2006/relationships/hyperlink" Target="https://pbs.twimg.com/profile_banners/17918822/1398560145" TargetMode="External" /><Relationship Id="rId94" Type="http://schemas.openxmlformats.org/officeDocument/2006/relationships/hyperlink" Target="https://pbs.twimg.com/profile_banners/2657639208/1405716740" TargetMode="External" /><Relationship Id="rId95" Type="http://schemas.openxmlformats.org/officeDocument/2006/relationships/hyperlink" Target="https://pbs.twimg.com/profile_banners/2299872138/1538937427" TargetMode="External" /><Relationship Id="rId96" Type="http://schemas.openxmlformats.org/officeDocument/2006/relationships/hyperlink" Target="https://pbs.twimg.com/profile_banners/136293309/1530520289" TargetMode="External" /><Relationship Id="rId97" Type="http://schemas.openxmlformats.org/officeDocument/2006/relationships/hyperlink" Target="https://pbs.twimg.com/profile_banners/387144053/1532966888" TargetMode="External" /><Relationship Id="rId98" Type="http://schemas.openxmlformats.org/officeDocument/2006/relationships/hyperlink" Target="https://pbs.twimg.com/profile_banners/48711250/1471372874" TargetMode="External" /><Relationship Id="rId99" Type="http://schemas.openxmlformats.org/officeDocument/2006/relationships/hyperlink" Target="https://pbs.twimg.com/profile_banners/349420966/1502646600" TargetMode="External" /><Relationship Id="rId100" Type="http://schemas.openxmlformats.org/officeDocument/2006/relationships/hyperlink" Target="https://pbs.twimg.com/profile_banners/712830103965667328/1535080990" TargetMode="External" /><Relationship Id="rId101" Type="http://schemas.openxmlformats.org/officeDocument/2006/relationships/hyperlink" Target="https://pbs.twimg.com/profile_banners/49600417/1545396360" TargetMode="External" /><Relationship Id="rId102" Type="http://schemas.openxmlformats.org/officeDocument/2006/relationships/hyperlink" Target="https://pbs.twimg.com/profile_banners/1183694899/1506720563" TargetMode="External" /><Relationship Id="rId103" Type="http://schemas.openxmlformats.org/officeDocument/2006/relationships/hyperlink" Target="https://pbs.twimg.com/profile_banners/50263754/1556415458" TargetMode="External" /><Relationship Id="rId104" Type="http://schemas.openxmlformats.org/officeDocument/2006/relationships/hyperlink" Target="https://pbs.twimg.com/profile_banners/345127159/1398534393" TargetMode="External" /><Relationship Id="rId105" Type="http://schemas.openxmlformats.org/officeDocument/2006/relationships/hyperlink" Target="https://pbs.twimg.com/profile_banners/14295896/1540822058" TargetMode="External" /><Relationship Id="rId106" Type="http://schemas.openxmlformats.org/officeDocument/2006/relationships/hyperlink" Target="https://pbs.twimg.com/profile_banners/1050813516402307072/1547674255" TargetMode="External" /><Relationship Id="rId107" Type="http://schemas.openxmlformats.org/officeDocument/2006/relationships/hyperlink" Target="https://pbs.twimg.com/profile_banners/982678783072329729/1523125212" TargetMode="External" /><Relationship Id="rId108" Type="http://schemas.openxmlformats.org/officeDocument/2006/relationships/hyperlink" Target="https://pbs.twimg.com/profile_banners/381788431/1499279894" TargetMode="External" /><Relationship Id="rId109" Type="http://schemas.openxmlformats.org/officeDocument/2006/relationships/hyperlink" Target="https://pbs.twimg.com/profile_banners/3642986656/1511283997" TargetMode="External" /><Relationship Id="rId110" Type="http://schemas.openxmlformats.org/officeDocument/2006/relationships/hyperlink" Target="https://pbs.twimg.com/profile_banners/781840405436461056/1538620732" TargetMode="External" /><Relationship Id="rId111" Type="http://schemas.openxmlformats.org/officeDocument/2006/relationships/hyperlink" Target="https://pbs.twimg.com/profile_banners/41914043/1492573295" TargetMode="External" /><Relationship Id="rId112" Type="http://schemas.openxmlformats.org/officeDocument/2006/relationships/hyperlink" Target="https://pbs.twimg.com/profile_banners/72942893/1557863102" TargetMode="External" /><Relationship Id="rId113" Type="http://schemas.openxmlformats.org/officeDocument/2006/relationships/hyperlink" Target="https://pbs.twimg.com/profile_banners/424318324/1548024224" TargetMode="External" /><Relationship Id="rId114" Type="http://schemas.openxmlformats.org/officeDocument/2006/relationships/hyperlink" Target="https://pbs.twimg.com/profile_banners/34339828/1515135927" TargetMode="External" /><Relationship Id="rId115" Type="http://schemas.openxmlformats.org/officeDocument/2006/relationships/hyperlink" Target="https://pbs.twimg.com/profile_banners/144904961/1524836848" TargetMode="External" /><Relationship Id="rId116" Type="http://schemas.openxmlformats.org/officeDocument/2006/relationships/hyperlink" Target="https://pbs.twimg.com/profile_banners/547269905/1389675001" TargetMode="External" /><Relationship Id="rId117" Type="http://schemas.openxmlformats.org/officeDocument/2006/relationships/hyperlink" Target="https://pbs.twimg.com/profile_banners/788200405058682880/1533957550" TargetMode="External" /><Relationship Id="rId118" Type="http://schemas.openxmlformats.org/officeDocument/2006/relationships/hyperlink" Target="https://pbs.twimg.com/profile_banners/500422828/1533670843" TargetMode="External" /><Relationship Id="rId119" Type="http://schemas.openxmlformats.org/officeDocument/2006/relationships/hyperlink" Target="https://pbs.twimg.com/profile_banners/827822365/1518032533" TargetMode="External" /><Relationship Id="rId120" Type="http://schemas.openxmlformats.org/officeDocument/2006/relationships/hyperlink" Target="https://pbs.twimg.com/profile_banners/353963097/1403107652" TargetMode="External" /><Relationship Id="rId121" Type="http://schemas.openxmlformats.org/officeDocument/2006/relationships/hyperlink" Target="https://pbs.twimg.com/profile_banners/1025685182/1553389582" TargetMode="External" /><Relationship Id="rId122" Type="http://schemas.openxmlformats.org/officeDocument/2006/relationships/hyperlink" Target="https://pbs.twimg.com/profile_banners/406438550/1438697545" TargetMode="External" /><Relationship Id="rId123" Type="http://schemas.openxmlformats.org/officeDocument/2006/relationships/hyperlink" Target="https://pbs.twimg.com/profile_banners/495100046/1552588614" TargetMode="External" /><Relationship Id="rId124" Type="http://schemas.openxmlformats.org/officeDocument/2006/relationships/hyperlink" Target="https://pbs.twimg.com/profile_banners/16787085/1399573793" TargetMode="External" /><Relationship Id="rId125" Type="http://schemas.openxmlformats.org/officeDocument/2006/relationships/hyperlink" Target="https://pbs.twimg.com/profile_banners/382224738/1506881810" TargetMode="External" /><Relationship Id="rId126" Type="http://schemas.openxmlformats.org/officeDocument/2006/relationships/hyperlink" Target="https://pbs.twimg.com/profile_banners/172493446/1363183237" TargetMode="External" /><Relationship Id="rId127" Type="http://schemas.openxmlformats.org/officeDocument/2006/relationships/hyperlink" Target="https://pbs.twimg.com/profile_banners/936814156359127041/1512193538" TargetMode="External" /><Relationship Id="rId128" Type="http://schemas.openxmlformats.org/officeDocument/2006/relationships/hyperlink" Target="https://pbs.twimg.com/profile_banners/242747411/1509515687" TargetMode="External" /><Relationship Id="rId129" Type="http://schemas.openxmlformats.org/officeDocument/2006/relationships/hyperlink" Target="https://pbs.twimg.com/profile_banners/16255254/1553856567" TargetMode="External" /><Relationship Id="rId130" Type="http://schemas.openxmlformats.org/officeDocument/2006/relationships/hyperlink" Target="https://pbs.twimg.com/profile_banners/19994279/1438086329" TargetMode="External" /><Relationship Id="rId131" Type="http://schemas.openxmlformats.org/officeDocument/2006/relationships/hyperlink" Target="https://pbs.twimg.com/profile_banners/24976523/1462685291" TargetMode="External" /><Relationship Id="rId132" Type="http://schemas.openxmlformats.org/officeDocument/2006/relationships/hyperlink" Target="https://pbs.twimg.com/profile_banners/236421358/1412468845"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5/bg.png"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8/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3/bg.gif" TargetMode="External" /><Relationship Id="rId147" Type="http://schemas.openxmlformats.org/officeDocument/2006/relationships/hyperlink" Target="http://abs.twimg.com/images/themes/theme17/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6/bg.gif" TargetMode="External" /><Relationship Id="rId155" Type="http://schemas.openxmlformats.org/officeDocument/2006/relationships/hyperlink" Target="http://abs.twimg.com/images/themes/theme7/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2/bg.gif" TargetMode="External" /><Relationship Id="rId160" Type="http://schemas.openxmlformats.org/officeDocument/2006/relationships/hyperlink" Target="http://abs.twimg.com/images/themes/theme16/bg.gif" TargetMode="External" /><Relationship Id="rId161" Type="http://schemas.openxmlformats.org/officeDocument/2006/relationships/hyperlink" Target="http://abs.twimg.com/images/themes/theme5/bg.gif" TargetMode="External" /><Relationship Id="rId162" Type="http://schemas.openxmlformats.org/officeDocument/2006/relationships/hyperlink" Target="http://abs.twimg.com/images/themes/theme13/bg.gif" TargetMode="External" /><Relationship Id="rId163" Type="http://schemas.openxmlformats.org/officeDocument/2006/relationships/hyperlink" Target="http://abs.twimg.com/images/themes/theme16/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8/bg.gif" TargetMode="External" /><Relationship Id="rId167" Type="http://schemas.openxmlformats.org/officeDocument/2006/relationships/hyperlink" Target="http://abs.twimg.com/images/themes/theme15/bg.png" TargetMode="External" /><Relationship Id="rId168" Type="http://schemas.openxmlformats.org/officeDocument/2006/relationships/hyperlink" Target="http://abs.twimg.com/images/themes/theme7/bg.gif" TargetMode="External" /><Relationship Id="rId169" Type="http://schemas.openxmlformats.org/officeDocument/2006/relationships/hyperlink" Target="http://abs.twimg.com/images/themes/theme9/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5/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5/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8/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2/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7/bg.gif" TargetMode="External" /><Relationship Id="rId184" Type="http://schemas.openxmlformats.org/officeDocument/2006/relationships/hyperlink" Target="http://abs.twimg.com/images/themes/theme5/bg.gif" TargetMode="External" /><Relationship Id="rId185" Type="http://schemas.openxmlformats.org/officeDocument/2006/relationships/hyperlink" Target="http://abs.twimg.com/images/themes/theme16/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5/bg.gif" TargetMode="External" /><Relationship Id="rId188" Type="http://schemas.openxmlformats.org/officeDocument/2006/relationships/hyperlink" Target="http://abs.twimg.com/images/themes/theme6/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3/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5/bg.gif"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5/bg.gif" TargetMode="External" /><Relationship Id="rId199" Type="http://schemas.openxmlformats.org/officeDocument/2006/relationships/hyperlink" Target="http://abs.twimg.com/images/themes/theme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5/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5/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3/bg.gif" TargetMode="External" /><Relationship Id="rId208" Type="http://schemas.openxmlformats.org/officeDocument/2006/relationships/hyperlink" Target="http://abs.twimg.com/images/themes/theme18/bg.gif"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18/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7/bg.gif" TargetMode="External" /><Relationship Id="rId216" Type="http://schemas.openxmlformats.org/officeDocument/2006/relationships/hyperlink" Target="http://abs.twimg.com/images/themes/theme4/bg.gif" TargetMode="External" /><Relationship Id="rId217" Type="http://schemas.openxmlformats.org/officeDocument/2006/relationships/hyperlink" Target="http://abs.twimg.com/images/themes/theme5/bg.gif" TargetMode="External" /><Relationship Id="rId218" Type="http://schemas.openxmlformats.org/officeDocument/2006/relationships/hyperlink" Target="http://pbs.twimg.com/profile_images/1028535272835670019/HUTwOrh2_normal.jpg" TargetMode="External" /><Relationship Id="rId219" Type="http://schemas.openxmlformats.org/officeDocument/2006/relationships/hyperlink" Target="http://pbs.twimg.com/profile_images/854310799535374338/cy6_6ysP_normal.jpg" TargetMode="External" /><Relationship Id="rId220" Type="http://schemas.openxmlformats.org/officeDocument/2006/relationships/hyperlink" Target="http://pbs.twimg.com/profile_images/1126909803819876354/EKhsTD61_normal.png" TargetMode="External" /><Relationship Id="rId221" Type="http://schemas.openxmlformats.org/officeDocument/2006/relationships/hyperlink" Target="http://pbs.twimg.com/profile_images/907303463394189312/Oj6gdGJq_normal.jpg" TargetMode="External" /><Relationship Id="rId222" Type="http://schemas.openxmlformats.org/officeDocument/2006/relationships/hyperlink" Target="http://pbs.twimg.com/profile_images/1097177618737233920/rQ8YaMAD_normal.png" TargetMode="External" /><Relationship Id="rId223" Type="http://schemas.openxmlformats.org/officeDocument/2006/relationships/hyperlink" Target="http://pbs.twimg.com/profile_images/951489299475611648/z7ooe6gw_normal.jpg" TargetMode="External" /><Relationship Id="rId224" Type="http://schemas.openxmlformats.org/officeDocument/2006/relationships/hyperlink" Target="http://pbs.twimg.com/profile_images/753331000327999488/lbBjbubx_normal.jpg" TargetMode="External" /><Relationship Id="rId225" Type="http://schemas.openxmlformats.org/officeDocument/2006/relationships/hyperlink" Target="http://pbs.twimg.com/profile_images/823559231181910020/5kxwq7Bo_normal.jpg" TargetMode="External" /><Relationship Id="rId226" Type="http://schemas.openxmlformats.org/officeDocument/2006/relationships/hyperlink" Target="http://pbs.twimg.com/profile_images/902653346036670465/lK_jo5Mx_normal.jpg" TargetMode="External" /><Relationship Id="rId227" Type="http://schemas.openxmlformats.org/officeDocument/2006/relationships/hyperlink" Target="http://pbs.twimg.com/profile_images/378800000770878576/097bf62f431863933fbd319ae2b375c3_normal.jpeg" TargetMode="External" /><Relationship Id="rId228" Type="http://schemas.openxmlformats.org/officeDocument/2006/relationships/hyperlink" Target="http://pbs.twimg.com/profile_images/910542353584345088/N3qfITuw_normal.jpg" TargetMode="External" /><Relationship Id="rId229" Type="http://schemas.openxmlformats.org/officeDocument/2006/relationships/hyperlink" Target="http://pbs.twimg.com/profile_images/705075632670011393/KmWGaf9q_normal.jpg" TargetMode="External" /><Relationship Id="rId230" Type="http://schemas.openxmlformats.org/officeDocument/2006/relationships/hyperlink" Target="http://pbs.twimg.com/profile_images/1042832169431818240/Z-4nMASK_normal.jpg" TargetMode="External" /><Relationship Id="rId231" Type="http://schemas.openxmlformats.org/officeDocument/2006/relationships/hyperlink" Target="http://pbs.twimg.com/profile_images/1023961702436679680/9vTgEQvZ_normal.jpg" TargetMode="External" /><Relationship Id="rId232" Type="http://schemas.openxmlformats.org/officeDocument/2006/relationships/hyperlink" Target="http://pbs.twimg.com/profile_images/433310028020203521/4GZnF0cN_normal.jpeg" TargetMode="External" /><Relationship Id="rId233" Type="http://schemas.openxmlformats.org/officeDocument/2006/relationships/hyperlink" Target="http://pbs.twimg.com/profile_images/800141790552604672/4Tee3ltG_normal.jpg" TargetMode="External" /><Relationship Id="rId234" Type="http://schemas.openxmlformats.org/officeDocument/2006/relationships/hyperlink" Target="http://pbs.twimg.com/profile_images/511586852713680897/RzexnXT5_normal.jpeg" TargetMode="External" /><Relationship Id="rId235" Type="http://schemas.openxmlformats.org/officeDocument/2006/relationships/hyperlink" Target="http://pbs.twimg.com/profile_images/884110390493425664/HGSOS2S8_normal.jpg" TargetMode="External" /><Relationship Id="rId236" Type="http://schemas.openxmlformats.org/officeDocument/2006/relationships/hyperlink" Target="http://pbs.twimg.com/profile_images/1037808064311844864/qm_o_Lyf_normal.jpg" TargetMode="External" /><Relationship Id="rId237" Type="http://schemas.openxmlformats.org/officeDocument/2006/relationships/hyperlink" Target="http://pbs.twimg.com/profile_images/1058004444162543616/t0HigdQE_normal.jpg" TargetMode="External" /><Relationship Id="rId238" Type="http://schemas.openxmlformats.org/officeDocument/2006/relationships/hyperlink" Target="http://pbs.twimg.com/profile_images/1049112433560760320/-sosAo36_normal.jpg" TargetMode="External" /><Relationship Id="rId239" Type="http://schemas.openxmlformats.org/officeDocument/2006/relationships/hyperlink" Target="http://pbs.twimg.com/profile_images/976199382738579456/PxQhEEYP_normal.jpg" TargetMode="External" /><Relationship Id="rId240" Type="http://schemas.openxmlformats.org/officeDocument/2006/relationships/hyperlink" Target="http://pbs.twimg.com/profile_images/996848050827157505/v6XSpNon_normal.jpg" TargetMode="External" /><Relationship Id="rId241" Type="http://schemas.openxmlformats.org/officeDocument/2006/relationships/hyperlink" Target="http://pbs.twimg.com/profile_images/1034855053847216129/DwIl-wfo_normal.jpg" TargetMode="External" /><Relationship Id="rId242" Type="http://schemas.openxmlformats.org/officeDocument/2006/relationships/hyperlink" Target="http://pbs.twimg.com/profile_images/1125103562474835973/i-FXQQP1_normal.jpg" TargetMode="External" /><Relationship Id="rId243" Type="http://schemas.openxmlformats.org/officeDocument/2006/relationships/hyperlink" Target="http://pbs.twimg.com/profile_images/603946916653756416/aHUn2vl__normal.jpg" TargetMode="External" /><Relationship Id="rId244" Type="http://schemas.openxmlformats.org/officeDocument/2006/relationships/hyperlink" Target="http://pbs.twimg.com/profile_images/125314422/Photo_7_normal.jpg" TargetMode="External" /><Relationship Id="rId245" Type="http://schemas.openxmlformats.org/officeDocument/2006/relationships/hyperlink" Target="http://pbs.twimg.com/profile_images/411455420/maf_pic_normal.jpg" TargetMode="External" /><Relationship Id="rId246" Type="http://schemas.openxmlformats.org/officeDocument/2006/relationships/hyperlink" Target="http://pbs.twimg.com/profile_images/1055469079237144576/gLD79hW6_normal.jpg" TargetMode="External" /><Relationship Id="rId247" Type="http://schemas.openxmlformats.org/officeDocument/2006/relationships/hyperlink" Target="http://pbs.twimg.com/profile_images/1087124485612990464/EABpxgWW_normal.jpg" TargetMode="External" /><Relationship Id="rId248" Type="http://schemas.openxmlformats.org/officeDocument/2006/relationships/hyperlink" Target="http://pbs.twimg.com/profile_images/1778555235/aejmctwitter_normal.png" TargetMode="External" /><Relationship Id="rId249" Type="http://schemas.openxmlformats.org/officeDocument/2006/relationships/hyperlink" Target="http://pbs.twimg.com/profile_images/1017169798952710144/MEXhEKiD_normal.jpg" TargetMode="External" /><Relationship Id="rId250" Type="http://schemas.openxmlformats.org/officeDocument/2006/relationships/hyperlink" Target="http://pbs.twimg.com/profile_images/846790305634385920/_Tyc8FTx_normal.jpg" TargetMode="External" /><Relationship Id="rId251" Type="http://schemas.openxmlformats.org/officeDocument/2006/relationships/hyperlink" Target="http://pbs.twimg.com/profile_images/880415935839862785/F_dSwlat_normal.jpg" TargetMode="External" /><Relationship Id="rId252" Type="http://schemas.openxmlformats.org/officeDocument/2006/relationships/hyperlink" Target="http://pbs.twimg.com/profile_images/967177177929150464/BskHHXVo_normal.jpg" TargetMode="External" /><Relationship Id="rId253" Type="http://schemas.openxmlformats.org/officeDocument/2006/relationships/hyperlink" Target="http://pbs.twimg.com/profile_images/954538863556481024/r5tzL-qF_normal.jpg" TargetMode="External" /><Relationship Id="rId254" Type="http://schemas.openxmlformats.org/officeDocument/2006/relationships/hyperlink" Target="http://pbs.twimg.com/profile_images/908427027102887937/I9ZPPm6s_normal.jpg" TargetMode="External" /><Relationship Id="rId255" Type="http://schemas.openxmlformats.org/officeDocument/2006/relationships/hyperlink" Target="http://pbs.twimg.com/profile_images/1110270729667280896/SqEGQU_8_normal.jpg" TargetMode="External" /><Relationship Id="rId256" Type="http://schemas.openxmlformats.org/officeDocument/2006/relationships/hyperlink" Target="http://pbs.twimg.com/profile_images/1617322794/AEJMC_AdDivision_normal" TargetMode="External" /><Relationship Id="rId257" Type="http://schemas.openxmlformats.org/officeDocument/2006/relationships/hyperlink" Target="http://pbs.twimg.com/profile_images/1129095879095345152/oG_o4_KA_normal.jpg" TargetMode="External" /><Relationship Id="rId258" Type="http://schemas.openxmlformats.org/officeDocument/2006/relationships/hyperlink" Target="http://pbs.twimg.com/profile_images/1109088946796011520/F_JBuvdQ_normal.png" TargetMode="External" /><Relationship Id="rId259" Type="http://schemas.openxmlformats.org/officeDocument/2006/relationships/hyperlink" Target="http://pbs.twimg.com/profile_images/1051596754842345472/0KSrsyF6_normal.jpg" TargetMode="External" /><Relationship Id="rId260" Type="http://schemas.openxmlformats.org/officeDocument/2006/relationships/hyperlink" Target="http://pbs.twimg.com/profile_images/93395882/fresco_normal.jpg" TargetMode="External" /><Relationship Id="rId261" Type="http://schemas.openxmlformats.org/officeDocument/2006/relationships/hyperlink" Target="http://pbs.twimg.com/profile_images/2790463447/ed7fc9049787bf61d3ceef2c88133aea_normal.jpeg" TargetMode="External" /><Relationship Id="rId262" Type="http://schemas.openxmlformats.org/officeDocument/2006/relationships/hyperlink" Target="http://pbs.twimg.com/profile_images/974193215157907457/FkAqPgqB_normal.jpg" TargetMode="External" /><Relationship Id="rId263" Type="http://schemas.openxmlformats.org/officeDocument/2006/relationships/hyperlink" Target="http://pbs.twimg.com/profile_images/1027206073529327618/7UuZYsqa_normal.jpg" TargetMode="External" /><Relationship Id="rId264" Type="http://schemas.openxmlformats.org/officeDocument/2006/relationships/hyperlink" Target="http://pbs.twimg.com/profile_images/499644421575417856/zTwJLThc_normal.jpeg" TargetMode="External" /><Relationship Id="rId265" Type="http://schemas.openxmlformats.org/officeDocument/2006/relationships/hyperlink" Target="http://pbs.twimg.com/profile_images/520846571848486912/Y7fTyzhu_normal.jpeg" TargetMode="External" /><Relationship Id="rId266" Type="http://schemas.openxmlformats.org/officeDocument/2006/relationships/hyperlink" Target="http://pbs.twimg.com/profile_images/490235649253847040/qHCCVm2c_normal.jpeg" TargetMode="External" /><Relationship Id="rId267" Type="http://schemas.openxmlformats.org/officeDocument/2006/relationships/hyperlink" Target="http://pbs.twimg.com/profile_images/1129804649836367872/VhgTk3bb_normal.jpg" TargetMode="External" /><Relationship Id="rId268" Type="http://schemas.openxmlformats.org/officeDocument/2006/relationships/hyperlink" Target="http://pbs.twimg.com/profile_images/612813916062617601/QtnRIGCl_normal.jpg" TargetMode="External" /><Relationship Id="rId269" Type="http://schemas.openxmlformats.org/officeDocument/2006/relationships/hyperlink" Target="http://pbs.twimg.com/profile_images/969930515854839808/ngqPF6qz_normal.jpg" TargetMode="External" /><Relationship Id="rId270" Type="http://schemas.openxmlformats.org/officeDocument/2006/relationships/hyperlink" Target="http://pbs.twimg.com/profile_images/1125605883080318978/4pANIq9-_normal.jpg" TargetMode="External" /><Relationship Id="rId271" Type="http://schemas.openxmlformats.org/officeDocument/2006/relationships/hyperlink" Target="http://pbs.twimg.com/profile_images/1012741869116129280/iUF3whg9_normal.jpg" TargetMode="External" /><Relationship Id="rId272" Type="http://schemas.openxmlformats.org/officeDocument/2006/relationships/hyperlink" Target="http://pbs.twimg.com/profile_images/1026959278744260608/OvhPHT5P_normal.jpg" TargetMode="External" /><Relationship Id="rId273" Type="http://schemas.openxmlformats.org/officeDocument/2006/relationships/hyperlink" Target="http://pbs.twimg.com/profile_images/621042585432264704/4y_Sk4nM_normal.png" TargetMode="External" /><Relationship Id="rId274" Type="http://schemas.openxmlformats.org/officeDocument/2006/relationships/hyperlink" Target="http://pbs.twimg.com/profile_images/900706238455001088/20iZ_kYd_normal.jpg" TargetMode="External" /><Relationship Id="rId275" Type="http://schemas.openxmlformats.org/officeDocument/2006/relationships/hyperlink" Target="http://pbs.twimg.com/profile_images/818295744797011969/D1HGsYY3_normal.jpg" TargetMode="External" /><Relationship Id="rId276" Type="http://schemas.openxmlformats.org/officeDocument/2006/relationships/hyperlink" Target="http://pbs.twimg.com/profile_images/1118182475363246081/BxOF1Uha_normal.jpg" TargetMode="External" /><Relationship Id="rId277" Type="http://schemas.openxmlformats.org/officeDocument/2006/relationships/hyperlink" Target="http://pbs.twimg.com/profile_images/1074697346536128514/to00Xa-h_normal.jpg" TargetMode="External" /><Relationship Id="rId278" Type="http://schemas.openxmlformats.org/officeDocument/2006/relationships/hyperlink" Target="http://pbs.twimg.com/profile_images/1129010057000230912/O2VQNi5V_normal.jpg" TargetMode="External" /><Relationship Id="rId279" Type="http://schemas.openxmlformats.org/officeDocument/2006/relationships/hyperlink" Target="http://pbs.twimg.com/profile_images/1122313676839538688/FvlyfoiS_normal.png" TargetMode="External" /><Relationship Id="rId280" Type="http://schemas.openxmlformats.org/officeDocument/2006/relationships/hyperlink" Target="http://pbs.twimg.com/profile_images/507591311356989441/YmIrEh1K_normal.jpeg" TargetMode="External" /><Relationship Id="rId281" Type="http://schemas.openxmlformats.org/officeDocument/2006/relationships/hyperlink" Target="http://pbs.twimg.com/profile_images/897151502934036480/Sq9brRmm_normal.jpg" TargetMode="External" /><Relationship Id="rId282" Type="http://schemas.openxmlformats.org/officeDocument/2006/relationships/hyperlink" Target="http://pbs.twimg.com/profile_images/1089943508167913481/FMmCv6qD_normal.jpg" TargetMode="External" /><Relationship Id="rId283" Type="http://schemas.openxmlformats.org/officeDocument/2006/relationships/hyperlink" Target="http://pbs.twimg.com/profile_images/982679818310443008/AB43mrjn_normal.jpg" TargetMode="External" /><Relationship Id="rId284" Type="http://schemas.openxmlformats.org/officeDocument/2006/relationships/hyperlink" Target="http://pbs.twimg.com/profile_images/1033885226299273216/6CXBMNlq_normal.jpg" TargetMode="External" /><Relationship Id="rId285" Type="http://schemas.openxmlformats.org/officeDocument/2006/relationships/hyperlink" Target="http://pbs.twimg.com/profile_images/1042220231924506625/RGFQyPjf_normal.jpg" TargetMode="External" /><Relationship Id="rId286" Type="http://schemas.openxmlformats.org/officeDocument/2006/relationships/hyperlink" Target="http://pbs.twimg.com/profile_images/1103878379856490497/t27EAJ0q_normal.jpg" TargetMode="External" /><Relationship Id="rId287" Type="http://schemas.openxmlformats.org/officeDocument/2006/relationships/hyperlink" Target="http://pbs.twimg.com/profile_images/1107105939008704515/fcgIVH6e_normal.jpg" TargetMode="External" /><Relationship Id="rId288" Type="http://schemas.openxmlformats.org/officeDocument/2006/relationships/hyperlink" Target="http://pbs.twimg.com/profile_images/1112548009651392513/yrc7SQ4x_normal.jpg" TargetMode="External" /><Relationship Id="rId289" Type="http://schemas.openxmlformats.org/officeDocument/2006/relationships/hyperlink" Target="http://pbs.twimg.com/profile_images/1087118211731152898/OHQ5Nrb4_normal.jpg" TargetMode="External" /><Relationship Id="rId290" Type="http://schemas.openxmlformats.org/officeDocument/2006/relationships/hyperlink" Target="http://pbs.twimg.com/profile_images/446774785029046273/9GrZVlq5_normal.jpeg" TargetMode="External" /><Relationship Id="rId291" Type="http://schemas.openxmlformats.org/officeDocument/2006/relationships/hyperlink" Target="http://pbs.twimg.com/profile_images/985761560751587328/7rht9nHY_normal.jpg" TargetMode="External" /><Relationship Id="rId292" Type="http://schemas.openxmlformats.org/officeDocument/2006/relationships/hyperlink" Target="http://pbs.twimg.com/profile_images/1096526073792217090/HStjmrRQ_normal.png" TargetMode="External" /><Relationship Id="rId293" Type="http://schemas.openxmlformats.org/officeDocument/2006/relationships/hyperlink" Target="http://pbs.twimg.com/profile_images/422910442516647936/yo33KO5i_normal.jpeg" TargetMode="External" /><Relationship Id="rId294" Type="http://schemas.openxmlformats.org/officeDocument/2006/relationships/hyperlink" Target="http://pbs.twimg.com/profile_images/1032336105838927872/RwyMXqwE_normal.jpg" TargetMode="External" /><Relationship Id="rId295" Type="http://schemas.openxmlformats.org/officeDocument/2006/relationships/hyperlink" Target="http://pbs.twimg.com/profile_images/1025911047297757184/pFW14JTa_normal.jpg" TargetMode="External" /><Relationship Id="rId296" Type="http://schemas.openxmlformats.org/officeDocument/2006/relationships/hyperlink" Target="http://pbs.twimg.com/profile_images/818596835703083010/-aiZYfDX_normal.jpg" TargetMode="External" /><Relationship Id="rId297" Type="http://schemas.openxmlformats.org/officeDocument/2006/relationships/hyperlink" Target="http://pbs.twimg.com/profile_images/479303922742358016/LR0g9JX-_normal.png" TargetMode="External" /><Relationship Id="rId298" Type="http://schemas.openxmlformats.org/officeDocument/2006/relationships/hyperlink" Target="http://pbs.twimg.com/profile_images/1126168902717849607/NnlBmuX0_normal.jpg" TargetMode="External" /><Relationship Id="rId299" Type="http://schemas.openxmlformats.org/officeDocument/2006/relationships/hyperlink" Target="http://pbs.twimg.com/profile_images/1847104547/Golan_normal.jpg" TargetMode="External" /><Relationship Id="rId300" Type="http://schemas.openxmlformats.org/officeDocument/2006/relationships/hyperlink" Target="http://pbs.twimg.com/profile_images/1079804605846994944/F1zzyouD_normal.jpg" TargetMode="External" /><Relationship Id="rId301" Type="http://schemas.openxmlformats.org/officeDocument/2006/relationships/hyperlink" Target="http://pbs.twimg.com/profile_images/628263798021844992/Ey2MXAy1_normal.jpg" TargetMode="External" /><Relationship Id="rId302" Type="http://schemas.openxmlformats.org/officeDocument/2006/relationships/hyperlink" Target="http://pbs.twimg.com/profile_images/871456078734733312/cn1txiSI_normal.jpg" TargetMode="External" /><Relationship Id="rId303" Type="http://schemas.openxmlformats.org/officeDocument/2006/relationships/hyperlink" Target="http://pbs.twimg.com/profile_images/1846249909/rc_normal.png" TargetMode="External" /><Relationship Id="rId304" Type="http://schemas.openxmlformats.org/officeDocument/2006/relationships/hyperlink" Target="http://pbs.twimg.com/profile_images/939240603753369602/hYpzIX9D_normal.jpg" TargetMode="External" /><Relationship Id="rId305" Type="http://schemas.openxmlformats.org/officeDocument/2006/relationships/hyperlink" Target="http://pbs.twimg.com/profile_images/1107984176454742019/tDdCumjQ_normal.jpg" TargetMode="External" /><Relationship Id="rId306" Type="http://schemas.openxmlformats.org/officeDocument/2006/relationships/hyperlink" Target="http://pbs.twimg.com/profile_images/720792775009153025/t8zdnvBM_normal.jpg" TargetMode="External" /><Relationship Id="rId307" Type="http://schemas.openxmlformats.org/officeDocument/2006/relationships/hyperlink" Target="http://pbs.twimg.com/profile_images/642419159377289216/U6DUe5C4_normal.jpg" TargetMode="External" /><Relationship Id="rId308" Type="http://schemas.openxmlformats.org/officeDocument/2006/relationships/hyperlink" Target="http://pbs.twimg.com/profile_images/936816163169869825/Qh4jZDy2_normal.jpg" TargetMode="External" /><Relationship Id="rId309" Type="http://schemas.openxmlformats.org/officeDocument/2006/relationships/hyperlink" Target="http://pbs.twimg.com/profile_images/1004748193601654791/i3si2t6r_normal.jpg" TargetMode="External" /><Relationship Id="rId310" Type="http://schemas.openxmlformats.org/officeDocument/2006/relationships/hyperlink" Target="http://pbs.twimg.com/profile_images/471139316404453376/JuyaA2bC_normal.jpeg" TargetMode="External" /><Relationship Id="rId311" Type="http://schemas.openxmlformats.org/officeDocument/2006/relationships/hyperlink" Target="http://pbs.twimg.com/profile_images/800794851868446720/I7rF-yg2_normal.jpg" TargetMode="External" /><Relationship Id="rId312" Type="http://schemas.openxmlformats.org/officeDocument/2006/relationships/hyperlink" Target="http://pbs.twimg.com/profile_images/1027618182692044801/68aq2byx_normal.jpg" TargetMode="External" /><Relationship Id="rId313" Type="http://schemas.openxmlformats.org/officeDocument/2006/relationships/hyperlink" Target="http://pbs.twimg.com/profile_images/3368135262/a01dafffd3f21df8031ba83389da035c_normal.jpeg" TargetMode="External" /><Relationship Id="rId314" Type="http://schemas.openxmlformats.org/officeDocument/2006/relationships/hyperlink" Target="http://pbs.twimg.com/profile_images/1066905242971906048/PD8k-EHw_normal.jpg" TargetMode="External" /><Relationship Id="rId315" Type="http://schemas.openxmlformats.org/officeDocument/2006/relationships/hyperlink" Target="http://pbs.twimg.com/profile_images/539422626918047745/wX6nftVb_normal.jpeg" TargetMode="External" /><Relationship Id="rId316" Type="http://schemas.openxmlformats.org/officeDocument/2006/relationships/hyperlink" Target="https://twitter.com/doctormckeever" TargetMode="External" /><Relationship Id="rId317" Type="http://schemas.openxmlformats.org/officeDocument/2006/relationships/hyperlink" Target="https://twitter.com/holmanlynette" TargetMode="External" /><Relationship Id="rId318" Type="http://schemas.openxmlformats.org/officeDocument/2006/relationships/hyperlink" Target="https://twitter.com/wojdynski" TargetMode="External" /><Relationship Id="rId319" Type="http://schemas.openxmlformats.org/officeDocument/2006/relationships/hyperlink" Target="https://twitter.com/loganex" TargetMode="External" /><Relationship Id="rId320" Type="http://schemas.openxmlformats.org/officeDocument/2006/relationships/hyperlink" Target="https://twitter.com/realtonybradley" TargetMode="External" /><Relationship Id="rId321" Type="http://schemas.openxmlformats.org/officeDocument/2006/relationships/hyperlink" Target="https://twitter.com/kait_tiffany" TargetMode="External" /><Relationship Id="rId322" Type="http://schemas.openxmlformats.org/officeDocument/2006/relationships/hyperlink" Target="https://twitter.com/commscholar" TargetMode="External" /><Relationship Id="rId323" Type="http://schemas.openxmlformats.org/officeDocument/2006/relationships/hyperlink" Target="https://twitter.com/nick_mathews" TargetMode="External" /><Relationship Id="rId324" Type="http://schemas.openxmlformats.org/officeDocument/2006/relationships/hyperlink" Target="https://twitter.com/warhovert" TargetMode="External" /><Relationship Id="rId325" Type="http://schemas.openxmlformats.org/officeDocument/2006/relationships/hyperlink" Target="https://twitter.com/tpvos" TargetMode="External" /><Relationship Id="rId326" Type="http://schemas.openxmlformats.org/officeDocument/2006/relationships/hyperlink" Target="https://twitter.com/megdunk" TargetMode="External" /><Relationship Id="rId327" Type="http://schemas.openxmlformats.org/officeDocument/2006/relationships/hyperlink" Target="https://twitter.com/michaelmirer" TargetMode="External" /><Relationship Id="rId328" Type="http://schemas.openxmlformats.org/officeDocument/2006/relationships/hyperlink" Target="https://twitter.com/aejhistory" TargetMode="External" /><Relationship Id="rId329" Type="http://schemas.openxmlformats.org/officeDocument/2006/relationships/hyperlink" Target="https://twitter.com/aejmcethics" TargetMode="External" /><Relationship Id="rId330" Type="http://schemas.openxmlformats.org/officeDocument/2006/relationships/hyperlink" Target="https://twitter.com/erinwhiteside" TargetMode="External" /><Relationship Id="rId331" Type="http://schemas.openxmlformats.org/officeDocument/2006/relationships/hyperlink" Target="https://twitter.com/teachguz" TargetMode="External" /><Relationship Id="rId332" Type="http://schemas.openxmlformats.org/officeDocument/2006/relationships/hyperlink" Target="https://twitter.com/aejmc_gsig" TargetMode="External" /><Relationship Id="rId333" Type="http://schemas.openxmlformats.org/officeDocument/2006/relationships/hyperlink" Target="https://twitter.com/aejmc_nond" TargetMode="External" /><Relationship Id="rId334" Type="http://schemas.openxmlformats.org/officeDocument/2006/relationships/hyperlink" Target="https://twitter.com/jennifer_harker" TargetMode="External" /><Relationship Id="rId335" Type="http://schemas.openxmlformats.org/officeDocument/2006/relationships/hyperlink" Target="https://twitter.com/bpmoritz" TargetMode="External" /><Relationship Id="rId336" Type="http://schemas.openxmlformats.org/officeDocument/2006/relationships/hyperlink" Target="https://twitter.com/nataliebdevlin" TargetMode="External" /><Relationship Id="rId337" Type="http://schemas.openxmlformats.org/officeDocument/2006/relationships/hyperlink" Target="https://twitter.com/eclinicaltrial" TargetMode="External" /><Relationship Id="rId338" Type="http://schemas.openxmlformats.org/officeDocument/2006/relationships/hyperlink" Target="https://twitter.com/nuttingbh" TargetMode="External" /><Relationship Id="rId339" Type="http://schemas.openxmlformats.org/officeDocument/2006/relationships/hyperlink" Target="https://twitter.com/monique_luisi" TargetMode="External" /><Relationship Id="rId340" Type="http://schemas.openxmlformats.org/officeDocument/2006/relationships/hyperlink" Target="https://twitter.com/april_cenyue" TargetMode="External" /><Relationship Id="rId341" Type="http://schemas.openxmlformats.org/officeDocument/2006/relationships/hyperlink" Target="https://twitter.com/amandalsams" TargetMode="External" /><Relationship Id="rId342" Type="http://schemas.openxmlformats.org/officeDocument/2006/relationships/hyperlink" Target="https://twitter.com/tkell" TargetMode="External" /><Relationship Id="rId343" Type="http://schemas.openxmlformats.org/officeDocument/2006/relationships/hyperlink" Target="https://twitter.com/fergi22" TargetMode="External" /><Relationship Id="rId344" Type="http://schemas.openxmlformats.org/officeDocument/2006/relationships/hyperlink" Target="https://twitter.com/casteinke2" TargetMode="External" /><Relationship Id="rId345" Type="http://schemas.openxmlformats.org/officeDocument/2006/relationships/hyperlink" Target="https://twitter.com/janlaurenb" TargetMode="External" /><Relationship Id="rId346" Type="http://schemas.openxmlformats.org/officeDocument/2006/relationships/hyperlink" Target="https://twitter.com/aejmc" TargetMode="External" /><Relationship Id="rId347" Type="http://schemas.openxmlformats.org/officeDocument/2006/relationships/hyperlink" Target="https://twitter.com/journoscholar" TargetMode="External" /><Relationship Id="rId348" Type="http://schemas.openxmlformats.org/officeDocument/2006/relationships/hyperlink" Target="https://twitter.com/drmattcarlson" TargetMode="External" /><Relationship Id="rId349" Type="http://schemas.openxmlformats.org/officeDocument/2006/relationships/hyperlink" Target="https://twitter.com/umn_hsjmc" TargetMode="External" /><Relationship Id="rId350" Type="http://schemas.openxmlformats.org/officeDocument/2006/relationships/hyperlink" Target="https://twitter.com/idadee17" TargetMode="External" /><Relationship Id="rId351" Type="http://schemas.openxmlformats.org/officeDocument/2006/relationships/hyperlink" Target="https://twitter.com/ruoyusun07" TargetMode="External" /><Relationship Id="rId352" Type="http://schemas.openxmlformats.org/officeDocument/2006/relationships/hyperlink" Target="https://twitter.com/aejmccomjig" TargetMode="External" /><Relationship Id="rId353" Type="http://schemas.openxmlformats.org/officeDocument/2006/relationships/hyperlink" Target="https://twitter.com/blackhealth4men" TargetMode="External" /><Relationship Id="rId354" Type="http://schemas.openxmlformats.org/officeDocument/2006/relationships/hyperlink" Target="https://twitter.com/addivision" TargetMode="External" /><Relationship Id="rId355" Type="http://schemas.openxmlformats.org/officeDocument/2006/relationships/hyperlink" Target="https://twitter.com/afbatto" TargetMode="External" /><Relationship Id="rId356" Type="http://schemas.openxmlformats.org/officeDocument/2006/relationships/hyperlink" Target="https://twitter.com/timhortons" TargetMode="External" /><Relationship Id="rId357" Type="http://schemas.openxmlformats.org/officeDocument/2006/relationships/hyperlink" Target="https://twitter.com/aejmc_comsher" TargetMode="External" /><Relationship Id="rId358" Type="http://schemas.openxmlformats.org/officeDocument/2006/relationships/hyperlink" Target="https://twitter.com/ljthornton" TargetMode="External" /><Relationship Id="rId359" Type="http://schemas.openxmlformats.org/officeDocument/2006/relationships/hyperlink" Target="https://twitter.com/danielledeavour" TargetMode="External" /><Relationship Id="rId360" Type="http://schemas.openxmlformats.org/officeDocument/2006/relationships/hyperlink" Target="https://twitter.com/harrypotterex1" TargetMode="External" /><Relationship Id="rId361" Type="http://schemas.openxmlformats.org/officeDocument/2006/relationships/hyperlink" Target="https://twitter.com/g_platenburg" TargetMode="External" /><Relationship Id="rId362" Type="http://schemas.openxmlformats.org/officeDocument/2006/relationships/hyperlink" Target="https://twitter.com/macaejmc" TargetMode="External" /><Relationship Id="rId363" Type="http://schemas.openxmlformats.org/officeDocument/2006/relationships/hyperlink" Target="https://twitter.com/mediadiversity" TargetMode="External" /><Relationship Id="rId364" Type="http://schemas.openxmlformats.org/officeDocument/2006/relationships/hyperlink" Target="https://twitter.com/deptcmmud" TargetMode="External" /><Relationship Id="rId365" Type="http://schemas.openxmlformats.org/officeDocument/2006/relationships/hyperlink" Target="https://twitter.com/d" TargetMode="External" /><Relationship Id="rId366" Type="http://schemas.openxmlformats.org/officeDocument/2006/relationships/hyperlink" Target="https://twitter.com/chadpainter77" TargetMode="External" /><Relationship Id="rId367" Type="http://schemas.openxmlformats.org/officeDocument/2006/relationships/hyperlink" Target="https://twitter.com/sanctusscherbet" TargetMode="External" /><Relationship Id="rId368" Type="http://schemas.openxmlformats.org/officeDocument/2006/relationships/hyperlink" Target="https://twitter.com/kellymerrilljr" TargetMode="External" /><Relationship Id="rId369" Type="http://schemas.openxmlformats.org/officeDocument/2006/relationships/hyperlink" Target="https://twitter.com/amandajweed" TargetMode="External" /><Relationship Id="rId370" Type="http://schemas.openxmlformats.org/officeDocument/2006/relationships/hyperlink" Target="https://twitter.com/nikki_feng" TargetMode="External" /><Relationship Id="rId371" Type="http://schemas.openxmlformats.org/officeDocument/2006/relationships/hyperlink" Target="https://twitter.com/aejmc_prd" TargetMode="External" /><Relationship Id="rId372" Type="http://schemas.openxmlformats.org/officeDocument/2006/relationships/hyperlink" Target="https://twitter.com/commstatprof" TargetMode="External" /><Relationship Id="rId373" Type="http://schemas.openxmlformats.org/officeDocument/2006/relationships/hyperlink" Target="https://twitter.com/edwards_america" TargetMode="External" /><Relationship Id="rId374" Type="http://schemas.openxmlformats.org/officeDocument/2006/relationships/hyperlink" Target="https://twitter.com/bujougrad1" TargetMode="External" /><Relationship Id="rId375" Type="http://schemas.openxmlformats.org/officeDocument/2006/relationships/hyperlink" Target="https://twitter.com/cvsikorski" TargetMode="External" /><Relationship Id="rId376" Type="http://schemas.openxmlformats.org/officeDocument/2006/relationships/hyperlink" Target="https://twitter.com/omgjordin" TargetMode="External" /><Relationship Id="rId377" Type="http://schemas.openxmlformats.org/officeDocument/2006/relationships/hyperlink" Target="https://twitter.com/parop" TargetMode="External" /><Relationship Id="rId378" Type="http://schemas.openxmlformats.org/officeDocument/2006/relationships/hyperlink" Target="https://twitter.com/charisselpree" TargetMode="External" /><Relationship Id="rId379" Type="http://schemas.openxmlformats.org/officeDocument/2006/relationships/hyperlink" Target="https://twitter.com/newhousesu" TargetMode="External" /><Relationship Id="rId380" Type="http://schemas.openxmlformats.org/officeDocument/2006/relationships/hyperlink" Target="https://twitter.com/fauscms" TargetMode="External" /><Relationship Id="rId381" Type="http://schemas.openxmlformats.org/officeDocument/2006/relationships/hyperlink" Target="https://twitter.com/drdewalt1" TargetMode="External" /><Relationship Id="rId382" Type="http://schemas.openxmlformats.org/officeDocument/2006/relationships/hyperlink" Target="https://twitter.com/pattyterhune" TargetMode="External" /><Relationship Id="rId383" Type="http://schemas.openxmlformats.org/officeDocument/2006/relationships/hyperlink" Target="https://twitter.com/stacyfernandezb" TargetMode="External" /><Relationship Id="rId384" Type="http://schemas.openxmlformats.org/officeDocument/2006/relationships/hyperlink" Target="https://twitter.com/kiahebennett" TargetMode="External" /><Relationship Id="rId385" Type="http://schemas.openxmlformats.org/officeDocument/2006/relationships/hyperlink" Target="https://twitter.com/danikathleen" TargetMode="External" /><Relationship Id="rId386" Type="http://schemas.openxmlformats.org/officeDocument/2006/relationships/hyperlink" Target="https://twitter.com/miamoodyramirez" TargetMode="External" /><Relationship Id="rId387" Type="http://schemas.openxmlformats.org/officeDocument/2006/relationships/hyperlink" Target="https://twitter.com/abkothari" TargetMode="External" /><Relationship Id="rId388" Type="http://schemas.openxmlformats.org/officeDocument/2006/relationships/hyperlink" Target="https://twitter.com/emilyehmer" TargetMode="External" /><Relationship Id="rId389" Type="http://schemas.openxmlformats.org/officeDocument/2006/relationships/hyperlink" Target="https://twitter.com/averyholton" TargetMode="External" /><Relationship Id="rId390" Type="http://schemas.openxmlformats.org/officeDocument/2006/relationships/hyperlink" Target="https://twitter.com/uofsc_sjmc" TargetMode="External" /><Relationship Id="rId391" Type="http://schemas.openxmlformats.org/officeDocument/2006/relationships/hyperlink" Target="https://twitter.com/denetrawalker" TargetMode="External" /><Relationship Id="rId392" Type="http://schemas.openxmlformats.org/officeDocument/2006/relationships/hyperlink" Target="https://twitter.com/mhchoi12" TargetMode="External" /><Relationship Id="rId393" Type="http://schemas.openxmlformats.org/officeDocument/2006/relationships/hyperlink" Target="https://twitter.com/brookewmckeever" TargetMode="External" /><Relationship Id="rId394" Type="http://schemas.openxmlformats.org/officeDocument/2006/relationships/hyperlink" Target="https://twitter.com/dr_rjahng" TargetMode="External" /><Relationship Id="rId395" Type="http://schemas.openxmlformats.org/officeDocument/2006/relationships/hyperlink" Target="https://twitter.com/csw_aejmc" TargetMode="External" /><Relationship Id="rId396" Type="http://schemas.openxmlformats.org/officeDocument/2006/relationships/hyperlink" Target="https://twitter.com/kelseyhusnick" TargetMode="External" /><Relationship Id="rId397" Type="http://schemas.openxmlformats.org/officeDocument/2006/relationships/hyperlink" Target="https://twitter.com/guygolan" TargetMode="External" /><Relationship Id="rId398" Type="http://schemas.openxmlformats.org/officeDocument/2006/relationships/hyperlink" Target="https://twitter.com/mbarni109" TargetMode="External" /><Relationship Id="rId399" Type="http://schemas.openxmlformats.org/officeDocument/2006/relationships/hyperlink" Target="https://twitter.com/aejmc_mcs" TargetMode="External" /><Relationship Id="rId400" Type="http://schemas.openxmlformats.org/officeDocument/2006/relationships/hyperlink" Target="https://twitter.com/drmelshemberger" TargetMode="External" /><Relationship Id="rId401" Type="http://schemas.openxmlformats.org/officeDocument/2006/relationships/hyperlink" Target="https://twitter.com/rcozma" TargetMode="External" /><Relationship Id="rId402" Type="http://schemas.openxmlformats.org/officeDocument/2006/relationships/hyperlink" Target="https://twitter.com/prommer_elli" TargetMode="External" /><Relationship Id="rId403" Type="http://schemas.openxmlformats.org/officeDocument/2006/relationships/hyperlink" Target="https://twitter.com/stineeckert" TargetMode="External" /><Relationship Id="rId404" Type="http://schemas.openxmlformats.org/officeDocument/2006/relationships/hyperlink" Target="https://twitter.com/hkoverton" TargetMode="External" /><Relationship Id="rId405" Type="http://schemas.openxmlformats.org/officeDocument/2006/relationships/hyperlink" Target="https://twitter.com/psucommgraded" TargetMode="External" /><Relationship Id="rId406" Type="http://schemas.openxmlformats.org/officeDocument/2006/relationships/hyperlink" Target="https://twitter.com/advancegeo" TargetMode="External" /><Relationship Id="rId407" Type="http://schemas.openxmlformats.org/officeDocument/2006/relationships/hyperlink" Target="https://twitter.com/anneohirsch" TargetMode="External" /><Relationship Id="rId408" Type="http://schemas.openxmlformats.org/officeDocument/2006/relationships/hyperlink" Target="https://twitter.com/enakshiroy" TargetMode="External" /><Relationship Id="rId409" Type="http://schemas.openxmlformats.org/officeDocument/2006/relationships/hyperlink" Target="https://twitter.com/kfreberg" TargetMode="External" /><Relationship Id="rId410" Type="http://schemas.openxmlformats.org/officeDocument/2006/relationships/hyperlink" Target="https://twitter.com/drmccollough" TargetMode="External" /><Relationship Id="rId411" Type="http://schemas.openxmlformats.org/officeDocument/2006/relationships/hyperlink" Target="https://twitter.com/kimfoxwosu" TargetMode="External" /><Relationship Id="rId412" Type="http://schemas.openxmlformats.org/officeDocument/2006/relationships/hyperlink" Target="https://twitter.com/cameo96" TargetMode="External" /><Relationship Id="rId413" Type="http://schemas.openxmlformats.org/officeDocument/2006/relationships/hyperlink" Target="https://twitter.com/dr_tindall" TargetMode="External" /><Relationship Id="rId414" Type="http://schemas.openxmlformats.org/officeDocument/2006/relationships/comments" Target="../comments2.xml" /><Relationship Id="rId415" Type="http://schemas.openxmlformats.org/officeDocument/2006/relationships/vmlDrawing" Target="../drawings/vmlDrawing2.vml" /><Relationship Id="rId416" Type="http://schemas.openxmlformats.org/officeDocument/2006/relationships/table" Target="../tables/table2.xml" /><Relationship Id="rId417" Type="http://schemas.openxmlformats.org/officeDocument/2006/relationships/drawing" Target="../drawings/drawing1.xml" /><Relationship Id="rId4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xf-Q0xB0sH0sU9mGlni3qVy472NZmwvdThN7g0/?igshid=sw14o3eus3td" TargetMode="External" /><Relationship Id="rId2" Type="http://schemas.openxmlformats.org/officeDocument/2006/relationships/hyperlink" Target="https://twitter.com/DrKHettinga/status/1128344425392775168" TargetMode="External" /><Relationship Id="rId3" Type="http://schemas.openxmlformats.org/officeDocument/2006/relationships/hyperlink" Target="https://twitter.com/amandajweed/status/1129881627948212225" TargetMode="External" /><Relationship Id="rId4" Type="http://schemas.openxmlformats.org/officeDocument/2006/relationships/hyperlink" Target="https://twitter.com/AEJMC/status/1123972993452003328" TargetMode="External" /><Relationship Id="rId5" Type="http://schemas.openxmlformats.org/officeDocument/2006/relationships/hyperlink" Target="https://charisselpree.me/2019/05/16/teaching-diversity-through-satire-literacy-at-aejmc2019-in-toronto/" TargetMode="External" /><Relationship Id="rId6" Type="http://schemas.openxmlformats.org/officeDocument/2006/relationships/hyperlink" Target="https://docs.google.com/document/d/1tJcsEOZJpKqQ-p4D7dn1TYjcJpY6HsBEX-c5s3il_5M/edit?usp=sharing" TargetMode="External" /><Relationship Id="rId7" Type="http://schemas.openxmlformats.org/officeDocument/2006/relationships/hyperlink" Target="https://twitter.com/bpmoritz/status/1128460277354246144" TargetMode="External" /><Relationship Id="rId8" Type="http://schemas.openxmlformats.org/officeDocument/2006/relationships/hyperlink" Target="https://docs.google.com/forms/d/e/1FAIpQLSei-Oj17dRfjYCUbljnMrUKtYMBG_GkAD8e6VkJ5z5xruMhsQ/viewform" TargetMode="External" /><Relationship Id="rId9" Type="http://schemas.openxmlformats.org/officeDocument/2006/relationships/hyperlink" Target="http://aejmc.org/events/toronto19/registration/" TargetMode="External" /><Relationship Id="rId10" Type="http://schemas.openxmlformats.org/officeDocument/2006/relationships/hyperlink" Target="https://twitter.com/aejmc_nond/status/1128388302745350146" TargetMode="External" /><Relationship Id="rId11" Type="http://schemas.openxmlformats.org/officeDocument/2006/relationships/hyperlink" Target="https://twitter.com/DrKHettinga/status/1128344425392775168" TargetMode="External" /><Relationship Id="rId12" Type="http://schemas.openxmlformats.org/officeDocument/2006/relationships/hyperlink" Target="https://www.instagram.com/p/Bxf-Q0xB0sH0sU9mGlni3qVy472NZmwvdThN7g0/?igshid=sw14o3eus3td" TargetMode="External" /><Relationship Id="rId13" Type="http://schemas.openxmlformats.org/officeDocument/2006/relationships/hyperlink" Target="https://docs.google.com/document/d/1tJcsEOZJpKqQ-p4D7dn1TYjcJpY6HsBEX-c5s3il_5M/edit?usp=sharing" TargetMode="External" /><Relationship Id="rId14" Type="http://schemas.openxmlformats.org/officeDocument/2006/relationships/hyperlink" Target="https://twitter.com/amandajweed/status/1129881627948212225" TargetMode="External" /><Relationship Id="rId15" Type="http://schemas.openxmlformats.org/officeDocument/2006/relationships/hyperlink" Target="https://twitter.com/aejmc_nond/status/1128388302745350146" TargetMode="External" /><Relationship Id="rId16" Type="http://schemas.openxmlformats.org/officeDocument/2006/relationships/hyperlink" Target="https://docs.google.com/forms/d/e/1FAIpQLSei-Oj17dRfjYCUbljnMrUKtYMBG_GkAD8e6VkJ5z5xruMhsQ/viewform" TargetMode="External" /><Relationship Id="rId17" Type="http://schemas.openxmlformats.org/officeDocument/2006/relationships/hyperlink" Target="https://twitter.com/AEJMC/status/1123972993452003328" TargetMode="External" /><Relationship Id="rId18" Type="http://schemas.openxmlformats.org/officeDocument/2006/relationships/hyperlink" Target="https://charisselpree.me/2019/05/16/teaching-diversity-through-satire-literacy-at-aejmc2019-in-toronto/"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1429</v>
      </c>
      <c r="BB2" s="13" t="s">
        <v>1459</v>
      </c>
      <c r="BC2" s="13" t="s">
        <v>1460</v>
      </c>
      <c r="BD2" s="118" t="s">
        <v>2055</v>
      </c>
      <c r="BE2" s="118" t="s">
        <v>2056</v>
      </c>
      <c r="BF2" s="118" t="s">
        <v>2057</v>
      </c>
      <c r="BG2" s="118" t="s">
        <v>2058</v>
      </c>
      <c r="BH2" s="118" t="s">
        <v>2059</v>
      </c>
      <c r="BI2" s="118" t="s">
        <v>2060</v>
      </c>
      <c r="BJ2" s="118" t="s">
        <v>2061</v>
      </c>
      <c r="BK2" s="118" t="s">
        <v>2062</v>
      </c>
      <c r="BL2" s="118" t="s">
        <v>2063</v>
      </c>
    </row>
    <row r="3" spans="1:64" ht="15" customHeight="1">
      <c r="A3" s="64" t="s">
        <v>212</v>
      </c>
      <c r="B3" s="64" t="s">
        <v>272</v>
      </c>
      <c r="C3" s="65" t="s">
        <v>2068</v>
      </c>
      <c r="D3" s="66">
        <v>3</v>
      </c>
      <c r="E3" s="67" t="s">
        <v>132</v>
      </c>
      <c r="F3" s="68">
        <v>32</v>
      </c>
      <c r="G3" s="65"/>
      <c r="H3" s="69"/>
      <c r="I3" s="70"/>
      <c r="J3" s="70"/>
      <c r="K3" s="34" t="s">
        <v>65</v>
      </c>
      <c r="L3" s="71">
        <v>3</v>
      </c>
      <c r="M3" s="71"/>
      <c r="N3" s="72"/>
      <c r="O3" s="78" t="s">
        <v>310</v>
      </c>
      <c r="P3" s="80">
        <v>43596.18261574074</v>
      </c>
      <c r="Q3" s="78" t="s">
        <v>312</v>
      </c>
      <c r="R3" s="78"/>
      <c r="S3" s="78"/>
      <c r="T3" s="78" t="s">
        <v>403</v>
      </c>
      <c r="U3" s="78"/>
      <c r="V3" s="83" t="s">
        <v>439</v>
      </c>
      <c r="W3" s="80">
        <v>43596.18261574074</v>
      </c>
      <c r="X3" s="83" t="s">
        <v>490</v>
      </c>
      <c r="Y3" s="78"/>
      <c r="Z3" s="78"/>
      <c r="AA3" s="84" t="s">
        <v>578</v>
      </c>
      <c r="AB3" s="84" t="s">
        <v>666</v>
      </c>
      <c r="AC3" s="78" t="b">
        <v>0</v>
      </c>
      <c r="AD3" s="78">
        <v>0</v>
      </c>
      <c r="AE3" s="84" t="s">
        <v>676</v>
      </c>
      <c r="AF3" s="78" t="b">
        <v>0</v>
      </c>
      <c r="AG3" s="78" t="s">
        <v>691</v>
      </c>
      <c r="AH3" s="78"/>
      <c r="AI3" s="84" t="s">
        <v>679</v>
      </c>
      <c r="AJ3" s="78" t="b">
        <v>0</v>
      </c>
      <c r="AK3" s="78">
        <v>0</v>
      </c>
      <c r="AL3" s="84" t="s">
        <v>679</v>
      </c>
      <c r="AM3" s="78" t="s">
        <v>696</v>
      </c>
      <c r="AN3" s="78" t="b">
        <v>0</v>
      </c>
      <c r="AO3" s="84" t="s">
        <v>666</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0</v>
      </c>
      <c r="BE3" s="49">
        <v>0</v>
      </c>
      <c r="BF3" s="48">
        <v>0</v>
      </c>
      <c r="BG3" s="49">
        <v>0</v>
      </c>
      <c r="BH3" s="48">
        <v>0</v>
      </c>
      <c r="BI3" s="49">
        <v>0</v>
      </c>
      <c r="BJ3" s="48">
        <v>5</v>
      </c>
      <c r="BK3" s="49">
        <v>100</v>
      </c>
      <c r="BL3" s="48">
        <v>5</v>
      </c>
    </row>
    <row r="4" spans="1:64" ht="15" customHeight="1">
      <c r="A4" s="64" t="s">
        <v>213</v>
      </c>
      <c r="B4" s="64" t="s">
        <v>273</v>
      </c>
      <c r="C4" s="65" t="s">
        <v>2068</v>
      </c>
      <c r="D4" s="66">
        <v>3</v>
      </c>
      <c r="E4" s="67" t="s">
        <v>132</v>
      </c>
      <c r="F4" s="68">
        <v>32</v>
      </c>
      <c r="G4" s="65"/>
      <c r="H4" s="69"/>
      <c r="I4" s="70"/>
      <c r="J4" s="70"/>
      <c r="K4" s="34" t="s">
        <v>65</v>
      </c>
      <c r="L4" s="77">
        <v>4</v>
      </c>
      <c r="M4" s="77"/>
      <c r="N4" s="72"/>
      <c r="O4" s="79" t="s">
        <v>311</v>
      </c>
      <c r="P4" s="81">
        <v>43596.94599537037</v>
      </c>
      <c r="Q4" s="79" t="s">
        <v>313</v>
      </c>
      <c r="R4" s="79"/>
      <c r="S4" s="79"/>
      <c r="T4" s="79" t="s">
        <v>403</v>
      </c>
      <c r="U4" s="79"/>
      <c r="V4" s="82" t="s">
        <v>440</v>
      </c>
      <c r="W4" s="81">
        <v>43596.94599537037</v>
      </c>
      <c r="X4" s="82" t="s">
        <v>491</v>
      </c>
      <c r="Y4" s="79"/>
      <c r="Z4" s="79"/>
      <c r="AA4" s="85" t="s">
        <v>579</v>
      </c>
      <c r="AB4" s="85" t="s">
        <v>667</v>
      </c>
      <c r="AC4" s="79" t="b">
        <v>0</v>
      </c>
      <c r="AD4" s="79">
        <v>4</v>
      </c>
      <c r="AE4" s="85" t="s">
        <v>677</v>
      </c>
      <c r="AF4" s="79" t="b">
        <v>0</v>
      </c>
      <c r="AG4" s="79" t="s">
        <v>691</v>
      </c>
      <c r="AH4" s="79"/>
      <c r="AI4" s="85" t="s">
        <v>679</v>
      </c>
      <c r="AJ4" s="79" t="b">
        <v>0</v>
      </c>
      <c r="AK4" s="79">
        <v>0</v>
      </c>
      <c r="AL4" s="85" t="s">
        <v>679</v>
      </c>
      <c r="AM4" s="79" t="s">
        <v>696</v>
      </c>
      <c r="AN4" s="79" t="b">
        <v>0</v>
      </c>
      <c r="AO4" s="85" t="s">
        <v>667</v>
      </c>
      <c r="AP4" s="79" t="s">
        <v>176</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c r="BE4" s="49"/>
      <c r="BF4" s="48"/>
      <c r="BG4" s="49"/>
      <c r="BH4" s="48"/>
      <c r="BI4" s="49"/>
      <c r="BJ4" s="48"/>
      <c r="BK4" s="49"/>
      <c r="BL4" s="48"/>
    </row>
    <row r="5" spans="1:64" ht="15">
      <c r="A5" s="64" t="s">
        <v>213</v>
      </c>
      <c r="B5" s="64" t="s">
        <v>274</v>
      </c>
      <c r="C5" s="65" t="s">
        <v>2068</v>
      </c>
      <c r="D5" s="66">
        <v>3</v>
      </c>
      <c r="E5" s="67" t="s">
        <v>132</v>
      </c>
      <c r="F5" s="68">
        <v>32</v>
      </c>
      <c r="G5" s="65"/>
      <c r="H5" s="69"/>
      <c r="I5" s="70"/>
      <c r="J5" s="70"/>
      <c r="K5" s="34" t="s">
        <v>65</v>
      </c>
      <c r="L5" s="77">
        <v>5</v>
      </c>
      <c r="M5" s="77"/>
      <c r="N5" s="72"/>
      <c r="O5" s="79" t="s">
        <v>311</v>
      </c>
      <c r="P5" s="81">
        <v>43596.94599537037</v>
      </c>
      <c r="Q5" s="79" t="s">
        <v>313</v>
      </c>
      <c r="R5" s="79"/>
      <c r="S5" s="79"/>
      <c r="T5" s="79" t="s">
        <v>403</v>
      </c>
      <c r="U5" s="79"/>
      <c r="V5" s="82" t="s">
        <v>440</v>
      </c>
      <c r="W5" s="81">
        <v>43596.94599537037</v>
      </c>
      <c r="X5" s="82" t="s">
        <v>491</v>
      </c>
      <c r="Y5" s="79"/>
      <c r="Z5" s="79"/>
      <c r="AA5" s="85" t="s">
        <v>579</v>
      </c>
      <c r="AB5" s="85" t="s">
        <v>667</v>
      </c>
      <c r="AC5" s="79" t="b">
        <v>0</v>
      </c>
      <c r="AD5" s="79">
        <v>4</v>
      </c>
      <c r="AE5" s="85" t="s">
        <v>677</v>
      </c>
      <c r="AF5" s="79" t="b">
        <v>0</v>
      </c>
      <c r="AG5" s="79" t="s">
        <v>691</v>
      </c>
      <c r="AH5" s="79"/>
      <c r="AI5" s="85" t="s">
        <v>679</v>
      </c>
      <c r="AJ5" s="79" t="b">
        <v>0</v>
      </c>
      <c r="AK5" s="79">
        <v>0</v>
      </c>
      <c r="AL5" s="85" t="s">
        <v>679</v>
      </c>
      <c r="AM5" s="79" t="s">
        <v>696</v>
      </c>
      <c r="AN5" s="79" t="b">
        <v>0</v>
      </c>
      <c r="AO5" s="85" t="s">
        <v>667</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c r="BE5" s="49"/>
      <c r="BF5" s="48"/>
      <c r="BG5" s="49"/>
      <c r="BH5" s="48"/>
      <c r="BI5" s="49"/>
      <c r="BJ5" s="48"/>
      <c r="BK5" s="49"/>
      <c r="BL5" s="48"/>
    </row>
    <row r="6" spans="1:64" ht="15">
      <c r="A6" s="64" t="s">
        <v>213</v>
      </c>
      <c r="B6" s="64" t="s">
        <v>275</v>
      </c>
      <c r="C6" s="65" t="s">
        <v>2068</v>
      </c>
      <c r="D6" s="66">
        <v>3</v>
      </c>
      <c r="E6" s="67" t="s">
        <v>132</v>
      </c>
      <c r="F6" s="68">
        <v>32</v>
      </c>
      <c r="G6" s="65"/>
      <c r="H6" s="69"/>
      <c r="I6" s="70"/>
      <c r="J6" s="70"/>
      <c r="K6" s="34" t="s">
        <v>65</v>
      </c>
      <c r="L6" s="77">
        <v>6</v>
      </c>
      <c r="M6" s="77"/>
      <c r="N6" s="72"/>
      <c r="O6" s="79" t="s">
        <v>311</v>
      </c>
      <c r="P6" s="81">
        <v>43596.94599537037</v>
      </c>
      <c r="Q6" s="79" t="s">
        <v>313</v>
      </c>
      <c r="R6" s="79"/>
      <c r="S6" s="79"/>
      <c r="T6" s="79" t="s">
        <v>403</v>
      </c>
      <c r="U6" s="79"/>
      <c r="V6" s="82" t="s">
        <v>440</v>
      </c>
      <c r="W6" s="81">
        <v>43596.94599537037</v>
      </c>
      <c r="X6" s="82" t="s">
        <v>491</v>
      </c>
      <c r="Y6" s="79"/>
      <c r="Z6" s="79"/>
      <c r="AA6" s="85" t="s">
        <v>579</v>
      </c>
      <c r="AB6" s="85" t="s">
        <v>667</v>
      </c>
      <c r="AC6" s="79" t="b">
        <v>0</v>
      </c>
      <c r="AD6" s="79">
        <v>4</v>
      </c>
      <c r="AE6" s="85" t="s">
        <v>677</v>
      </c>
      <c r="AF6" s="79" t="b">
        <v>0</v>
      </c>
      <c r="AG6" s="79" t="s">
        <v>691</v>
      </c>
      <c r="AH6" s="79"/>
      <c r="AI6" s="85" t="s">
        <v>679</v>
      </c>
      <c r="AJ6" s="79" t="b">
        <v>0</v>
      </c>
      <c r="AK6" s="79">
        <v>0</v>
      </c>
      <c r="AL6" s="85" t="s">
        <v>679</v>
      </c>
      <c r="AM6" s="79" t="s">
        <v>696</v>
      </c>
      <c r="AN6" s="79" t="b">
        <v>0</v>
      </c>
      <c r="AO6" s="85" t="s">
        <v>667</v>
      </c>
      <c r="AP6" s="79" t="s">
        <v>176</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c r="BE6" s="49"/>
      <c r="BF6" s="48"/>
      <c r="BG6" s="49"/>
      <c r="BH6" s="48"/>
      <c r="BI6" s="49"/>
      <c r="BJ6" s="48"/>
      <c r="BK6" s="49"/>
      <c r="BL6" s="48"/>
    </row>
    <row r="7" spans="1:64" ht="15">
      <c r="A7" s="64" t="s">
        <v>213</v>
      </c>
      <c r="B7" s="64" t="s">
        <v>276</v>
      </c>
      <c r="C7" s="65" t="s">
        <v>2068</v>
      </c>
      <c r="D7" s="66">
        <v>3</v>
      </c>
      <c r="E7" s="67" t="s">
        <v>132</v>
      </c>
      <c r="F7" s="68">
        <v>32</v>
      </c>
      <c r="G7" s="65"/>
      <c r="H7" s="69"/>
      <c r="I7" s="70"/>
      <c r="J7" s="70"/>
      <c r="K7" s="34" t="s">
        <v>65</v>
      </c>
      <c r="L7" s="77">
        <v>7</v>
      </c>
      <c r="M7" s="77"/>
      <c r="N7" s="72"/>
      <c r="O7" s="79" t="s">
        <v>310</v>
      </c>
      <c r="P7" s="81">
        <v>43596.94599537037</v>
      </c>
      <c r="Q7" s="79" t="s">
        <v>313</v>
      </c>
      <c r="R7" s="79"/>
      <c r="S7" s="79"/>
      <c r="T7" s="79" t="s">
        <v>403</v>
      </c>
      <c r="U7" s="79"/>
      <c r="V7" s="82" t="s">
        <v>440</v>
      </c>
      <c r="W7" s="81">
        <v>43596.94599537037</v>
      </c>
      <c r="X7" s="82" t="s">
        <v>491</v>
      </c>
      <c r="Y7" s="79"/>
      <c r="Z7" s="79"/>
      <c r="AA7" s="85" t="s">
        <v>579</v>
      </c>
      <c r="AB7" s="85" t="s">
        <v>667</v>
      </c>
      <c r="AC7" s="79" t="b">
        <v>0</v>
      </c>
      <c r="AD7" s="79">
        <v>4</v>
      </c>
      <c r="AE7" s="85" t="s">
        <v>677</v>
      </c>
      <c r="AF7" s="79" t="b">
        <v>0</v>
      </c>
      <c r="AG7" s="79" t="s">
        <v>691</v>
      </c>
      <c r="AH7" s="79"/>
      <c r="AI7" s="85" t="s">
        <v>679</v>
      </c>
      <c r="AJ7" s="79" t="b">
        <v>0</v>
      </c>
      <c r="AK7" s="79">
        <v>0</v>
      </c>
      <c r="AL7" s="85" t="s">
        <v>679</v>
      </c>
      <c r="AM7" s="79" t="s">
        <v>696</v>
      </c>
      <c r="AN7" s="79" t="b">
        <v>0</v>
      </c>
      <c r="AO7" s="85" t="s">
        <v>667</v>
      </c>
      <c r="AP7" s="79" t="s">
        <v>176</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v>0</v>
      </c>
      <c r="BE7" s="49">
        <v>0</v>
      </c>
      <c r="BF7" s="48">
        <v>2</v>
      </c>
      <c r="BG7" s="49">
        <v>7.142857142857143</v>
      </c>
      <c r="BH7" s="48">
        <v>0</v>
      </c>
      <c r="BI7" s="49">
        <v>0</v>
      </c>
      <c r="BJ7" s="48">
        <v>26</v>
      </c>
      <c r="BK7" s="49">
        <v>92.85714285714286</v>
      </c>
      <c r="BL7" s="48">
        <v>28</v>
      </c>
    </row>
    <row r="8" spans="1:64" ht="15">
      <c r="A8" s="64" t="s">
        <v>214</v>
      </c>
      <c r="B8" s="64" t="s">
        <v>277</v>
      </c>
      <c r="C8" s="65" t="s">
        <v>2068</v>
      </c>
      <c r="D8" s="66">
        <v>3</v>
      </c>
      <c r="E8" s="67" t="s">
        <v>132</v>
      </c>
      <c r="F8" s="68">
        <v>32</v>
      </c>
      <c r="G8" s="65"/>
      <c r="H8" s="69"/>
      <c r="I8" s="70"/>
      <c r="J8" s="70"/>
      <c r="K8" s="34" t="s">
        <v>65</v>
      </c>
      <c r="L8" s="77">
        <v>8</v>
      </c>
      <c r="M8" s="77"/>
      <c r="N8" s="72"/>
      <c r="O8" s="79" t="s">
        <v>311</v>
      </c>
      <c r="P8" s="81">
        <v>43598.61064814815</v>
      </c>
      <c r="Q8" s="79" t="s">
        <v>314</v>
      </c>
      <c r="R8" s="79"/>
      <c r="S8" s="79"/>
      <c r="T8" s="79" t="s">
        <v>404</v>
      </c>
      <c r="U8" s="79"/>
      <c r="V8" s="82" t="s">
        <v>441</v>
      </c>
      <c r="W8" s="81">
        <v>43598.61064814815</v>
      </c>
      <c r="X8" s="82" t="s">
        <v>492</v>
      </c>
      <c r="Y8" s="79"/>
      <c r="Z8" s="79"/>
      <c r="AA8" s="85" t="s">
        <v>580</v>
      </c>
      <c r="AB8" s="85" t="s">
        <v>668</v>
      </c>
      <c r="AC8" s="79" t="b">
        <v>0</v>
      </c>
      <c r="AD8" s="79">
        <v>8</v>
      </c>
      <c r="AE8" s="85" t="s">
        <v>678</v>
      </c>
      <c r="AF8" s="79" t="b">
        <v>0</v>
      </c>
      <c r="AG8" s="79" t="s">
        <v>691</v>
      </c>
      <c r="AH8" s="79"/>
      <c r="AI8" s="85" t="s">
        <v>679</v>
      </c>
      <c r="AJ8" s="79" t="b">
        <v>0</v>
      </c>
      <c r="AK8" s="79">
        <v>0</v>
      </c>
      <c r="AL8" s="85" t="s">
        <v>679</v>
      </c>
      <c r="AM8" s="79" t="s">
        <v>697</v>
      </c>
      <c r="AN8" s="79" t="b">
        <v>0</v>
      </c>
      <c r="AO8" s="85" t="s">
        <v>668</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214</v>
      </c>
      <c r="B9" s="64" t="s">
        <v>278</v>
      </c>
      <c r="C9" s="65" t="s">
        <v>2068</v>
      </c>
      <c r="D9" s="66">
        <v>3</v>
      </c>
      <c r="E9" s="67" t="s">
        <v>132</v>
      </c>
      <c r="F9" s="68">
        <v>32</v>
      </c>
      <c r="G9" s="65"/>
      <c r="H9" s="69"/>
      <c r="I9" s="70"/>
      <c r="J9" s="70"/>
      <c r="K9" s="34" t="s">
        <v>65</v>
      </c>
      <c r="L9" s="77">
        <v>9</v>
      </c>
      <c r="M9" s="77"/>
      <c r="N9" s="72"/>
      <c r="O9" s="79" t="s">
        <v>311</v>
      </c>
      <c r="P9" s="81">
        <v>43598.61064814815</v>
      </c>
      <c r="Q9" s="79" t="s">
        <v>314</v>
      </c>
      <c r="R9" s="79"/>
      <c r="S9" s="79"/>
      <c r="T9" s="79" t="s">
        <v>404</v>
      </c>
      <c r="U9" s="79"/>
      <c r="V9" s="82" t="s">
        <v>441</v>
      </c>
      <c r="W9" s="81">
        <v>43598.61064814815</v>
      </c>
      <c r="X9" s="82" t="s">
        <v>492</v>
      </c>
      <c r="Y9" s="79"/>
      <c r="Z9" s="79"/>
      <c r="AA9" s="85" t="s">
        <v>580</v>
      </c>
      <c r="AB9" s="85" t="s">
        <v>668</v>
      </c>
      <c r="AC9" s="79" t="b">
        <v>0</v>
      </c>
      <c r="AD9" s="79">
        <v>8</v>
      </c>
      <c r="AE9" s="85" t="s">
        <v>678</v>
      </c>
      <c r="AF9" s="79" t="b">
        <v>0</v>
      </c>
      <c r="AG9" s="79" t="s">
        <v>691</v>
      </c>
      <c r="AH9" s="79"/>
      <c r="AI9" s="85" t="s">
        <v>679</v>
      </c>
      <c r="AJ9" s="79" t="b">
        <v>0</v>
      </c>
      <c r="AK9" s="79">
        <v>0</v>
      </c>
      <c r="AL9" s="85" t="s">
        <v>679</v>
      </c>
      <c r="AM9" s="79" t="s">
        <v>697</v>
      </c>
      <c r="AN9" s="79" t="b">
        <v>0</v>
      </c>
      <c r="AO9" s="85" t="s">
        <v>668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216</v>
      </c>
      <c r="C10" s="65" t="s">
        <v>2068</v>
      </c>
      <c r="D10" s="66">
        <v>3</v>
      </c>
      <c r="E10" s="67" t="s">
        <v>132</v>
      </c>
      <c r="F10" s="68">
        <v>32</v>
      </c>
      <c r="G10" s="65"/>
      <c r="H10" s="69"/>
      <c r="I10" s="70"/>
      <c r="J10" s="70"/>
      <c r="K10" s="34" t="s">
        <v>66</v>
      </c>
      <c r="L10" s="77">
        <v>10</v>
      </c>
      <c r="M10" s="77"/>
      <c r="N10" s="72"/>
      <c r="O10" s="79" t="s">
        <v>311</v>
      </c>
      <c r="P10" s="81">
        <v>43598.72957175926</v>
      </c>
      <c r="Q10" s="79" t="s">
        <v>315</v>
      </c>
      <c r="R10" s="82" t="s">
        <v>386</v>
      </c>
      <c r="S10" s="79" t="s">
        <v>397</v>
      </c>
      <c r="T10" s="79" t="s">
        <v>403</v>
      </c>
      <c r="U10" s="79"/>
      <c r="V10" s="82" t="s">
        <v>442</v>
      </c>
      <c r="W10" s="81">
        <v>43598.72957175926</v>
      </c>
      <c r="X10" s="82" t="s">
        <v>493</v>
      </c>
      <c r="Y10" s="79"/>
      <c r="Z10" s="79"/>
      <c r="AA10" s="85" t="s">
        <v>581</v>
      </c>
      <c r="AB10" s="79"/>
      <c r="AC10" s="79" t="b">
        <v>0</v>
      </c>
      <c r="AD10" s="79">
        <v>9</v>
      </c>
      <c r="AE10" s="85" t="s">
        <v>679</v>
      </c>
      <c r="AF10" s="79" t="b">
        <v>0</v>
      </c>
      <c r="AG10" s="79" t="s">
        <v>691</v>
      </c>
      <c r="AH10" s="79"/>
      <c r="AI10" s="85" t="s">
        <v>679</v>
      </c>
      <c r="AJ10" s="79" t="b">
        <v>0</v>
      </c>
      <c r="AK10" s="79">
        <v>1</v>
      </c>
      <c r="AL10" s="85" t="s">
        <v>679</v>
      </c>
      <c r="AM10" s="79" t="s">
        <v>698</v>
      </c>
      <c r="AN10" s="79" t="b">
        <v>0</v>
      </c>
      <c r="AO10" s="85" t="s">
        <v>581</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28</v>
      </c>
      <c r="BK10" s="49">
        <v>100</v>
      </c>
      <c r="BL10" s="48">
        <v>28</v>
      </c>
    </row>
    <row r="11" spans="1:64" ht="15">
      <c r="A11" s="64" t="s">
        <v>216</v>
      </c>
      <c r="B11" s="64" t="s">
        <v>215</v>
      </c>
      <c r="C11" s="65" t="s">
        <v>2068</v>
      </c>
      <c r="D11" s="66">
        <v>3</v>
      </c>
      <c r="E11" s="67" t="s">
        <v>132</v>
      </c>
      <c r="F11" s="68">
        <v>32</v>
      </c>
      <c r="G11" s="65"/>
      <c r="H11" s="69"/>
      <c r="I11" s="70"/>
      <c r="J11" s="70"/>
      <c r="K11" s="34" t="s">
        <v>66</v>
      </c>
      <c r="L11" s="77">
        <v>11</v>
      </c>
      <c r="M11" s="77"/>
      <c r="N11" s="72"/>
      <c r="O11" s="79" t="s">
        <v>311</v>
      </c>
      <c r="P11" s="81">
        <v>43598.73079861111</v>
      </c>
      <c r="Q11" s="79" t="s">
        <v>316</v>
      </c>
      <c r="R11" s="79"/>
      <c r="S11" s="79"/>
      <c r="T11" s="79"/>
      <c r="U11" s="79"/>
      <c r="V11" s="82" t="s">
        <v>443</v>
      </c>
      <c r="W11" s="81">
        <v>43598.73079861111</v>
      </c>
      <c r="X11" s="82" t="s">
        <v>494</v>
      </c>
      <c r="Y11" s="79"/>
      <c r="Z11" s="79"/>
      <c r="AA11" s="85" t="s">
        <v>582</v>
      </c>
      <c r="AB11" s="79"/>
      <c r="AC11" s="79" t="b">
        <v>0</v>
      </c>
      <c r="AD11" s="79">
        <v>0</v>
      </c>
      <c r="AE11" s="85" t="s">
        <v>679</v>
      </c>
      <c r="AF11" s="79" t="b">
        <v>0</v>
      </c>
      <c r="AG11" s="79" t="s">
        <v>691</v>
      </c>
      <c r="AH11" s="79"/>
      <c r="AI11" s="85" t="s">
        <v>679</v>
      </c>
      <c r="AJ11" s="79" t="b">
        <v>0</v>
      </c>
      <c r="AK11" s="79">
        <v>1</v>
      </c>
      <c r="AL11" s="85" t="s">
        <v>581</v>
      </c>
      <c r="AM11" s="79" t="s">
        <v>697</v>
      </c>
      <c r="AN11" s="79" t="b">
        <v>0</v>
      </c>
      <c r="AO11" s="85" t="s">
        <v>581</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0</v>
      </c>
      <c r="BG11" s="49">
        <v>0</v>
      </c>
      <c r="BH11" s="48">
        <v>0</v>
      </c>
      <c r="BI11" s="49">
        <v>0</v>
      </c>
      <c r="BJ11" s="48">
        <v>21</v>
      </c>
      <c r="BK11" s="49">
        <v>100</v>
      </c>
      <c r="BL11" s="48">
        <v>21</v>
      </c>
    </row>
    <row r="12" spans="1:64" ht="15">
      <c r="A12" s="64" t="s">
        <v>217</v>
      </c>
      <c r="B12" s="64" t="s">
        <v>243</v>
      </c>
      <c r="C12" s="65" t="s">
        <v>2068</v>
      </c>
      <c r="D12" s="66">
        <v>3</v>
      </c>
      <c r="E12" s="67" t="s">
        <v>132</v>
      </c>
      <c r="F12" s="68">
        <v>32</v>
      </c>
      <c r="G12" s="65"/>
      <c r="H12" s="69"/>
      <c r="I12" s="70"/>
      <c r="J12" s="70"/>
      <c r="K12" s="34" t="s">
        <v>65</v>
      </c>
      <c r="L12" s="77">
        <v>12</v>
      </c>
      <c r="M12" s="77"/>
      <c r="N12" s="72"/>
      <c r="O12" s="79" t="s">
        <v>311</v>
      </c>
      <c r="P12" s="81">
        <v>43599.73202546296</v>
      </c>
      <c r="Q12" s="79" t="s">
        <v>317</v>
      </c>
      <c r="R12" s="79"/>
      <c r="S12" s="79"/>
      <c r="T12" s="79" t="s">
        <v>403</v>
      </c>
      <c r="U12" s="79"/>
      <c r="V12" s="82" t="s">
        <v>444</v>
      </c>
      <c r="W12" s="81">
        <v>43599.73202546296</v>
      </c>
      <c r="X12" s="82" t="s">
        <v>495</v>
      </c>
      <c r="Y12" s="79"/>
      <c r="Z12" s="79"/>
      <c r="AA12" s="85" t="s">
        <v>583</v>
      </c>
      <c r="AB12" s="79"/>
      <c r="AC12" s="79" t="b">
        <v>0</v>
      </c>
      <c r="AD12" s="79">
        <v>0</v>
      </c>
      <c r="AE12" s="85" t="s">
        <v>679</v>
      </c>
      <c r="AF12" s="79" t="b">
        <v>0</v>
      </c>
      <c r="AG12" s="79" t="s">
        <v>691</v>
      </c>
      <c r="AH12" s="79"/>
      <c r="AI12" s="85" t="s">
        <v>679</v>
      </c>
      <c r="AJ12" s="79" t="b">
        <v>0</v>
      </c>
      <c r="AK12" s="79">
        <v>3</v>
      </c>
      <c r="AL12" s="85" t="s">
        <v>620</v>
      </c>
      <c r="AM12" s="79" t="s">
        <v>699</v>
      </c>
      <c r="AN12" s="79" t="b">
        <v>0</v>
      </c>
      <c r="AO12" s="85" t="s">
        <v>620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0</v>
      </c>
      <c r="BG12" s="49">
        <v>0</v>
      </c>
      <c r="BH12" s="48">
        <v>0</v>
      </c>
      <c r="BI12" s="49">
        <v>0</v>
      </c>
      <c r="BJ12" s="48">
        <v>23</v>
      </c>
      <c r="BK12" s="49">
        <v>100</v>
      </c>
      <c r="BL12" s="48">
        <v>23</v>
      </c>
    </row>
    <row r="13" spans="1:64" ht="15">
      <c r="A13" s="64" t="s">
        <v>218</v>
      </c>
      <c r="B13" s="64" t="s">
        <v>218</v>
      </c>
      <c r="C13" s="65" t="s">
        <v>2068</v>
      </c>
      <c r="D13" s="66">
        <v>3</v>
      </c>
      <c r="E13" s="67" t="s">
        <v>132</v>
      </c>
      <c r="F13" s="68">
        <v>32</v>
      </c>
      <c r="G13" s="65"/>
      <c r="H13" s="69"/>
      <c r="I13" s="70"/>
      <c r="J13" s="70"/>
      <c r="K13" s="34" t="s">
        <v>65</v>
      </c>
      <c r="L13" s="77">
        <v>13</v>
      </c>
      <c r="M13" s="77"/>
      <c r="N13" s="72"/>
      <c r="O13" s="79" t="s">
        <v>176</v>
      </c>
      <c r="P13" s="81">
        <v>43599.807592592595</v>
      </c>
      <c r="Q13" s="79" t="s">
        <v>318</v>
      </c>
      <c r="R13" s="82" t="s">
        <v>387</v>
      </c>
      <c r="S13" s="79" t="s">
        <v>398</v>
      </c>
      <c r="T13" s="79" t="s">
        <v>403</v>
      </c>
      <c r="U13" s="79"/>
      <c r="V13" s="82" t="s">
        <v>445</v>
      </c>
      <c r="W13" s="81">
        <v>43599.807592592595</v>
      </c>
      <c r="X13" s="82" t="s">
        <v>496</v>
      </c>
      <c r="Y13" s="79"/>
      <c r="Z13" s="79"/>
      <c r="AA13" s="85" t="s">
        <v>584</v>
      </c>
      <c r="AB13" s="79"/>
      <c r="AC13" s="79" t="b">
        <v>0</v>
      </c>
      <c r="AD13" s="79">
        <v>1</v>
      </c>
      <c r="AE13" s="85" t="s">
        <v>679</v>
      </c>
      <c r="AF13" s="79" t="b">
        <v>0</v>
      </c>
      <c r="AG13" s="79" t="s">
        <v>691</v>
      </c>
      <c r="AH13" s="79"/>
      <c r="AI13" s="85" t="s">
        <v>679</v>
      </c>
      <c r="AJ13" s="79" t="b">
        <v>0</v>
      </c>
      <c r="AK13" s="79">
        <v>0</v>
      </c>
      <c r="AL13" s="85" t="s">
        <v>679</v>
      </c>
      <c r="AM13" s="79" t="s">
        <v>697</v>
      </c>
      <c r="AN13" s="79" t="b">
        <v>0</v>
      </c>
      <c r="AO13" s="85" t="s">
        <v>584</v>
      </c>
      <c r="AP13" s="79" t="s">
        <v>176</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11</v>
      </c>
      <c r="BD13" s="48">
        <v>2</v>
      </c>
      <c r="BE13" s="49">
        <v>5</v>
      </c>
      <c r="BF13" s="48">
        <v>0</v>
      </c>
      <c r="BG13" s="49">
        <v>0</v>
      </c>
      <c r="BH13" s="48">
        <v>0</v>
      </c>
      <c r="BI13" s="49">
        <v>0</v>
      </c>
      <c r="BJ13" s="48">
        <v>38</v>
      </c>
      <c r="BK13" s="49">
        <v>95</v>
      </c>
      <c r="BL13" s="48">
        <v>40</v>
      </c>
    </row>
    <row r="14" spans="1:64" ht="15">
      <c r="A14" s="64" t="s">
        <v>219</v>
      </c>
      <c r="B14" s="64" t="s">
        <v>279</v>
      </c>
      <c r="C14" s="65" t="s">
        <v>2068</v>
      </c>
      <c r="D14" s="66">
        <v>3</v>
      </c>
      <c r="E14" s="67" t="s">
        <v>132</v>
      </c>
      <c r="F14" s="68">
        <v>32</v>
      </c>
      <c r="G14" s="65"/>
      <c r="H14" s="69"/>
      <c r="I14" s="70"/>
      <c r="J14" s="70"/>
      <c r="K14" s="34" t="s">
        <v>65</v>
      </c>
      <c r="L14" s="77">
        <v>14</v>
      </c>
      <c r="M14" s="77"/>
      <c r="N14" s="72"/>
      <c r="O14" s="79" t="s">
        <v>311</v>
      </c>
      <c r="P14" s="81">
        <v>43599.8334375</v>
      </c>
      <c r="Q14" s="79" t="s">
        <v>319</v>
      </c>
      <c r="R14" s="79"/>
      <c r="S14" s="79"/>
      <c r="T14" s="79" t="s">
        <v>403</v>
      </c>
      <c r="U14" s="79"/>
      <c r="V14" s="82" t="s">
        <v>446</v>
      </c>
      <c r="W14" s="81">
        <v>43599.8334375</v>
      </c>
      <c r="X14" s="82" t="s">
        <v>497</v>
      </c>
      <c r="Y14" s="79"/>
      <c r="Z14" s="79"/>
      <c r="AA14" s="85" t="s">
        <v>585</v>
      </c>
      <c r="AB14" s="79"/>
      <c r="AC14" s="79" t="b">
        <v>0</v>
      </c>
      <c r="AD14" s="79">
        <v>0</v>
      </c>
      <c r="AE14" s="85" t="s">
        <v>679</v>
      </c>
      <c r="AF14" s="79" t="b">
        <v>0</v>
      </c>
      <c r="AG14" s="79" t="s">
        <v>691</v>
      </c>
      <c r="AH14" s="79"/>
      <c r="AI14" s="85" t="s">
        <v>679</v>
      </c>
      <c r="AJ14" s="79" t="b">
        <v>0</v>
      </c>
      <c r="AK14" s="79">
        <v>6</v>
      </c>
      <c r="AL14" s="85" t="s">
        <v>604</v>
      </c>
      <c r="AM14" s="79" t="s">
        <v>696</v>
      </c>
      <c r="AN14" s="79" t="b">
        <v>0</v>
      </c>
      <c r="AO14" s="85" t="s">
        <v>604</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6</v>
      </c>
      <c r="BD14" s="48"/>
      <c r="BE14" s="49"/>
      <c r="BF14" s="48"/>
      <c r="BG14" s="49"/>
      <c r="BH14" s="48"/>
      <c r="BI14" s="49"/>
      <c r="BJ14" s="48"/>
      <c r="BK14" s="49"/>
      <c r="BL14" s="48"/>
    </row>
    <row r="15" spans="1:64" ht="15">
      <c r="A15" s="64" t="s">
        <v>219</v>
      </c>
      <c r="B15" s="64" t="s">
        <v>231</v>
      </c>
      <c r="C15" s="65" t="s">
        <v>2068</v>
      </c>
      <c r="D15" s="66">
        <v>3</v>
      </c>
      <c r="E15" s="67" t="s">
        <v>132</v>
      </c>
      <c r="F15" s="68">
        <v>32</v>
      </c>
      <c r="G15" s="65"/>
      <c r="H15" s="69"/>
      <c r="I15" s="70"/>
      <c r="J15" s="70"/>
      <c r="K15" s="34" t="s">
        <v>65</v>
      </c>
      <c r="L15" s="77">
        <v>15</v>
      </c>
      <c r="M15" s="77"/>
      <c r="N15" s="72"/>
      <c r="O15" s="79" t="s">
        <v>311</v>
      </c>
      <c r="P15" s="81">
        <v>43599.8334375</v>
      </c>
      <c r="Q15" s="79" t="s">
        <v>319</v>
      </c>
      <c r="R15" s="79"/>
      <c r="S15" s="79"/>
      <c r="T15" s="79" t="s">
        <v>403</v>
      </c>
      <c r="U15" s="79"/>
      <c r="V15" s="82" t="s">
        <v>446</v>
      </c>
      <c r="W15" s="81">
        <v>43599.8334375</v>
      </c>
      <c r="X15" s="82" t="s">
        <v>497</v>
      </c>
      <c r="Y15" s="79"/>
      <c r="Z15" s="79"/>
      <c r="AA15" s="85" t="s">
        <v>585</v>
      </c>
      <c r="AB15" s="79"/>
      <c r="AC15" s="79" t="b">
        <v>0</v>
      </c>
      <c r="AD15" s="79">
        <v>0</v>
      </c>
      <c r="AE15" s="85" t="s">
        <v>679</v>
      </c>
      <c r="AF15" s="79" t="b">
        <v>0</v>
      </c>
      <c r="AG15" s="79" t="s">
        <v>691</v>
      </c>
      <c r="AH15" s="79"/>
      <c r="AI15" s="85" t="s">
        <v>679</v>
      </c>
      <c r="AJ15" s="79" t="b">
        <v>0</v>
      </c>
      <c r="AK15" s="79">
        <v>6</v>
      </c>
      <c r="AL15" s="85" t="s">
        <v>604</v>
      </c>
      <c r="AM15" s="79" t="s">
        <v>696</v>
      </c>
      <c r="AN15" s="79" t="b">
        <v>0</v>
      </c>
      <c r="AO15" s="85" t="s">
        <v>604</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v>0</v>
      </c>
      <c r="BE15" s="49">
        <v>0</v>
      </c>
      <c r="BF15" s="48">
        <v>0</v>
      </c>
      <c r="BG15" s="49">
        <v>0</v>
      </c>
      <c r="BH15" s="48">
        <v>0</v>
      </c>
      <c r="BI15" s="49">
        <v>0</v>
      </c>
      <c r="BJ15" s="48">
        <v>22</v>
      </c>
      <c r="BK15" s="49">
        <v>100</v>
      </c>
      <c r="BL15" s="48">
        <v>22</v>
      </c>
    </row>
    <row r="16" spans="1:64" ht="15">
      <c r="A16" s="64" t="s">
        <v>220</v>
      </c>
      <c r="B16" s="64" t="s">
        <v>280</v>
      </c>
      <c r="C16" s="65" t="s">
        <v>2068</v>
      </c>
      <c r="D16" s="66">
        <v>3</v>
      </c>
      <c r="E16" s="67" t="s">
        <v>132</v>
      </c>
      <c r="F16" s="68">
        <v>32</v>
      </c>
      <c r="G16" s="65"/>
      <c r="H16" s="69"/>
      <c r="I16" s="70"/>
      <c r="J16" s="70"/>
      <c r="K16" s="34" t="s">
        <v>65</v>
      </c>
      <c r="L16" s="77">
        <v>16</v>
      </c>
      <c r="M16" s="77"/>
      <c r="N16" s="72"/>
      <c r="O16" s="79" t="s">
        <v>311</v>
      </c>
      <c r="P16" s="81">
        <v>43600.03277777778</v>
      </c>
      <c r="Q16" s="79" t="s">
        <v>320</v>
      </c>
      <c r="R16" s="82" t="s">
        <v>388</v>
      </c>
      <c r="S16" s="79" t="s">
        <v>399</v>
      </c>
      <c r="T16" s="79" t="s">
        <v>403</v>
      </c>
      <c r="U16" s="79"/>
      <c r="V16" s="82" t="s">
        <v>447</v>
      </c>
      <c r="W16" s="81">
        <v>43600.03277777778</v>
      </c>
      <c r="X16" s="82" t="s">
        <v>498</v>
      </c>
      <c r="Y16" s="79"/>
      <c r="Z16" s="79"/>
      <c r="AA16" s="85" t="s">
        <v>586</v>
      </c>
      <c r="AB16" s="79"/>
      <c r="AC16" s="79" t="b">
        <v>0</v>
      </c>
      <c r="AD16" s="79">
        <v>8</v>
      </c>
      <c r="AE16" s="85" t="s">
        <v>679</v>
      </c>
      <c r="AF16" s="79" t="b">
        <v>1</v>
      </c>
      <c r="AG16" s="79" t="s">
        <v>691</v>
      </c>
      <c r="AH16" s="79"/>
      <c r="AI16" s="85" t="s">
        <v>693</v>
      </c>
      <c r="AJ16" s="79" t="b">
        <v>0</v>
      </c>
      <c r="AK16" s="79">
        <v>0</v>
      </c>
      <c r="AL16" s="85" t="s">
        <v>679</v>
      </c>
      <c r="AM16" s="79" t="s">
        <v>697</v>
      </c>
      <c r="AN16" s="79" t="b">
        <v>0</v>
      </c>
      <c r="AO16" s="85" t="s">
        <v>586</v>
      </c>
      <c r="AP16" s="79" t="s">
        <v>176</v>
      </c>
      <c r="AQ16" s="79">
        <v>0</v>
      </c>
      <c r="AR16" s="79">
        <v>0</v>
      </c>
      <c r="AS16" s="79"/>
      <c r="AT16" s="79"/>
      <c r="AU16" s="79"/>
      <c r="AV16" s="79"/>
      <c r="AW16" s="79"/>
      <c r="AX16" s="79"/>
      <c r="AY16" s="79"/>
      <c r="AZ16" s="79"/>
      <c r="BA16">
        <v>1</v>
      </c>
      <c r="BB16" s="78" t="str">
        <f>REPLACE(INDEX(GroupVertices[Group],MATCH(Edges[[#This Row],[Vertex 1]],GroupVertices[Vertex],0)),1,1,"")</f>
        <v>13</v>
      </c>
      <c r="BC16" s="78" t="str">
        <f>REPLACE(INDEX(GroupVertices[Group],MATCH(Edges[[#This Row],[Vertex 2]],GroupVertices[Vertex],0)),1,1,"")</f>
        <v>13</v>
      </c>
      <c r="BD16" s="48"/>
      <c r="BE16" s="49"/>
      <c r="BF16" s="48"/>
      <c r="BG16" s="49"/>
      <c r="BH16" s="48"/>
      <c r="BI16" s="49"/>
      <c r="BJ16" s="48"/>
      <c r="BK16" s="49"/>
      <c r="BL16" s="48"/>
    </row>
    <row r="17" spans="1:64" ht="15">
      <c r="A17" s="64" t="s">
        <v>220</v>
      </c>
      <c r="B17" s="64" t="s">
        <v>281</v>
      </c>
      <c r="C17" s="65" t="s">
        <v>2068</v>
      </c>
      <c r="D17" s="66">
        <v>3</v>
      </c>
      <c r="E17" s="67" t="s">
        <v>132</v>
      </c>
      <c r="F17" s="68">
        <v>32</v>
      </c>
      <c r="G17" s="65"/>
      <c r="H17" s="69"/>
      <c r="I17" s="70"/>
      <c r="J17" s="70"/>
      <c r="K17" s="34" t="s">
        <v>65</v>
      </c>
      <c r="L17" s="77">
        <v>17</v>
      </c>
      <c r="M17" s="77"/>
      <c r="N17" s="72"/>
      <c r="O17" s="79" t="s">
        <v>311</v>
      </c>
      <c r="P17" s="81">
        <v>43600.03277777778</v>
      </c>
      <c r="Q17" s="79" t="s">
        <v>320</v>
      </c>
      <c r="R17" s="82" t="s">
        <v>388</v>
      </c>
      <c r="S17" s="79" t="s">
        <v>399</v>
      </c>
      <c r="T17" s="79" t="s">
        <v>403</v>
      </c>
      <c r="U17" s="79"/>
      <c r="V17" s="82" t="s">
        <v>447</v>
      </c>
      <c r="W17" s="81">
        <v>43600.03277777778</v>
      </c>
      <c r="X17" s="82" t="s">
        <v>498</v>
      </c>
      <c r="Y17" s="79"/>
      <c r="Z17" s="79"/>
      <c r="AA17" s="85" t="s">
        <v>586</v>
      </c>
      <c r="AB17" s="79"/>
      <c r="AC17" s="79" t="b">
        <v>0</v>
      </c>
      <c r="AD17" s="79">
        <v>8</v>
      </c>
      <c r="AE17" s="85" t="s">
        <v>679</v>
      </c>
      <c r="AF17" s="79" t="b">
        <v>1</v>
      </c>
      <c r="AG17" s="79" t="s">
        <v>691</v>
      </c>
      <c r="AH17" s="79"/>
      <c r="AI17" s="85" t="s">
        <v>693</v>
      </c>
      <c r="AJ17" s="79" t="b">
        <v>0</v>
      </c>
      <c r="AK17" s="79">
        <v>0</v>
      </c>
      <c r="AL17" s="85" t="s">
        <v>679</v>
      </c>
      <c r="AM17" s="79" t="s">
        <v>697</v>
      </c>
      <c r="AN17" s="79" t="b">
        <v>0</v>
      </c>
      <c r="AO17" s="85" t="s">
        <v>586</v>
      </c>
      <c r="AP17" s="79" t="s">
        <v>176</v>
      </c>
      <c r="AQ17" s="79">
        <v>0</v>
      </c>
      <c r="AR17" s="79">
        <v>0</v>
      </c>
      <c r="AS17" s="79"/>
      <c r="AT17" s="79"/>
      <c r="AU17" s="79"/>
      <c r="AV17" s="79"/>
      <c r="AW17" s="79"/>
      <c r="AX17" s="79"/>
      <c r="AY17" s="79"/>
      <c r="AZ17" s="79"/>
      <c r="BA17">
        <v>1</v>
      </c>
      <c r="BB17" s="78" t="str">
        <f>REPLACE(INDEX(GroupVertices[Group],MATCH(Edges[[#This Row],[Vertex 1]],GroupVertices[Vertex],0)),1,1,"")</f>
        <v>13</v>
      </c>
      <c r="BC17" s="78" t="str">
        <f>REPLACE(INDEX(GroupVertices[Group],MATCH(Edges[[#This Row],[Vertex 2]],GroupVertices[Vertex],0)),1,1,"")</f>
        <v>13</v>
      </c>
      <c r="BD17" s="48">
        <v>2</v>
      </c>
      <c r="BE17" s="49">
        <v>8.333333333333334</v>
      </c>
      <c r="BF17" s="48">
        <v>1</v>
      </c>
      <c r="BG17" s="49">
        <v>4.166666666666667</v>
      </c>
      <c r="BH17" s="48">
        <v>0</v>
      </c>
      <c r="BI17" s="49">
        <v>0</v>
      </c>
      <c r="BJ17" s="48">
        <v>21</v>
      </c>
      <c r="BK17" s="49">
        <v>87.5</v>
      </c>
      <c r="BL17" s="48">
        <v>24</v>
      </c>
    </row>
    <row r="18" spans="1:64" ht="15">
      <c r="A18" s="64" t="s">
        <v>221</v>
      </c>
      <c r="B18" s="64" t="s">
        <v>230</v>
      </c>
      <c r="C18" s="65" t="s">
        <v>2068</v>
      </c>
      <c r="D18" s="66">
        <v>3</v>
      </c>
      <c r="E18" s="67" t="s">
        <v>132</v>
      </c>
      <c r="F18" s="68">
        <v>32</v>
      </c>
      <c r="G18" s="65"/>
      <c r="H18" s="69"/>
      <c r="I18" s="70"/>
      <c r="J18" s="70"/>
      <c r="K18" s="34" t="s">
        <v>65</v>
      </c>
      <c r="L18" s="77">
        <v>18</v>
      </c>
      <c r="M18" s="77"/>
      <c r="N18" s="72"/>
      <c r="O18" s="79" t="s">
        <v>311</v>
      </c>
      <c r="P18" s="81">
        <v>43600.390173611115</v>
      </c>
      <c r="Q18" s="79" t="s">
        <v>321</v>
      </c>
      <c r="R18" s="79"/>
      <c r="S18" s="79"/>
      <c r="T18" s="79"/>
      <c r="U18" s="79"/>
      <c r="V18" s="82" t="s">
        <v>448</v>
      </c>
      <c r="W18" s="81">
        <v>43600.390173611115</v>
      </c>
      <c r="X18" s="82" t="s">
        <v>499</v>
      </c>
      <c r="Y18" s="79"/>
      <c r="Z18" s="79"/>
      <c r="AA18" s="85" t="s">
        <v>587</v>
      </c>
      <c r="AB18" s="79"/>
      <c r="AC18" s="79" t="b">
        <v>0</v>
      </c>
      <c r="AD18" s="79">
        <v>0</v>
      </c>
      <c r="AE18" s="85" t="s">
        <v>679</v>
      </c>
      <c r="AF18" s="79" t="b">
        <v>0</v>
      </c>
      <c r="AG18" s="79" t="s">
        <v>691</v>
      </c>
      <c r="AH18" s="79"/>
      <c r="AI18" s="85" t="s">
        <v>679</v>
      </c>
      <c r="AJ18" s="79" t="b">
        <v>0</v>
      </c>
      <c r="AK18" s="79">
        <v>2</v>
      </c>
      <c r="AL18" s="85" t="s">
        <v>601</v>
      </c>
      <c r="AM18" s="79" t="s">
        <v>700</v>
      </c>
      <c r="AN18" s="79" t="b">
        <v>0</v>
      </c>
      <c r="AO18" s="85" t="s">
        <v>601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221</v>
      </c>
      <c r="B19" s="64" t="s">
        <v>229</v>
      </c>
      <c r="C19" s="65" t="s">
        <v>2068</v>
      </c>
      <c r="D19" s="66">
        <v>3</v>
      </c>
      <c r="E19" s="67" t="s">
        <v>132</v>
      </c>
      <c r="F19" s="68">
        <v>32</v>
      </c>
      <c r="G19" s="65"/>
      <c r="H19" s="69"/>
      <c r="I19" s="70"/>
      <c r="J19" s="70"/>
      <c r="K19" s="34" t="s">
        <v>65</v>
      </c>
      <c r="L19" s="77">
        <v>19</v>
      </c>
      <c r="M19" s="77"/>
      <c r="N19" s="72"/>
      <c r="O19" s="79" t="s">
        <v>311</v>
      </c>
      <c r="P19" s="81">
        <v>43600.390173611115</v>
      </c>
      <c r="Q19" s="79" t="s">
        <v>321</v>
      </c>
      <c r="R19" s="79"/>
      <c r="S19" s="79"/>
      <c r="T19" s="79"/>
      <c r="U19" s="79"/>
      <c r="V19" s="82" t="s">
        <v>448</v>
      </c>
      <c r="W19" s="81">
        <v>43600.390173611115</v>
      </c>
      <c r="X19" s="82" t="s">
        <v>499</v>
      </c>
      <c r="Y19" s="79"/>
      <c r="Z19" s="79"/>
      <c r="AA19" s="85" t="s">
        <v>587</v>
      </c>
      <c r="AB19" s="79"/>
      <c r="AC19" s="79" t="b">
        <v>0</v>
      </c>
      <c r="AD19" s="79">
        <v>0</v>
      </c>
      <c r="AE19" s="85" t="s">
        <v>679</v>
      </c>
      <c r="AF19" s="79" t="b">
        <v>0</v>
      </c>
      <c r="AG19" s="79" t="s">
        <v>691</v>
      </c>
      <c r="AH19" s="79"/>
      <c r="AI19" s="85" t="s">
        <v>679</v>
      </c>
      <c r="AJ19" s="79" t="b">
        <v>0</v>
      </c>
      <c r="AK19" s="79">
        <v>2</v>
      </c>
      <c r="AL19" s="85" t="s">
        <v>601</v>
      </c>
      <c r="AM19" s="79" t="s">
        <v>700</v>
      </c>
      <c r="AN19" s="79" t="b">
        <v>0</v>
      </c>
      <c r="AO19" s="85" t="s">
        <v>601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10</v>
      </c>
      <c r="BF19" s="48">
        <v>1</v>
      </c>
      <c r="BG19" s="49">
        <v>5</v>
      </c>
      <c r="BH19" s="48">
        <v>0</v>
      </c>
      <c r="BI19" s="49">
        <v>0</v>
      </c>
      <c r="BJ19" s="48">
        <v>17</v>
      </c>
      <c r="BK19" s="49">
        <v>85</v>
      </c>
      <c r="BL19" s="48">
        <v>20</v>
      </c>
    </row>
    <row r="20" spans="1:64" ht="15">
      <c r="A20" s="64" t="s">
        <v>222</v>
      </c>
      <c r="B20" s="64" t="s">
        <v>282</v>
      </c>
      <c r="C20" s="65" t="s">
        <v>2068</v>
      </c>
      <c r="D20" s="66">
        <v>3</v>
      </c>
      <c r="E20" s="67" t="s">
        <v>132</v>
      </c>
      <c r="F20" s="68">
        <v>32</v>
      </c>
      <c r="G20" s="65"/>
      <c r="H20" s="69"/>
      <c r="I20" s="70"/>
      <c r="J20" s="70"/>
      <c r="K20" s="34" t="s">
        <v>65</v>
      </c>
      <c r="L20" s="77">
        <v>20</v>
      </c>
      <c r="M20" s="77"/>
      <c r="N20" s="72"/>
      <c r="O20" s="79" t="s">
        <v>311</v>
      </c>
      <c r="P20" s="81">
        <v>43600.75795138889</v>
      </c>
      <c r="Q20" s="79" t="s">
        <v>322</v>
      </c>
      <c r="R20" s="79"/>
      <c r="S20" s="79"/>
      <c r="T20" s="79" t="s">
        <v>403</v>
      </c>
      <c r="U20" s="79"/>
      <c r="V20" s="82" t="s">
        <v>449</v>
      </c>
      <c r="W20" s="81">
        <v>43600.75795138889</v>
      </c>
      <c r="X20" s="82" t="s">
        <v>500</v>
      </c>
      <c r="Y20" s="79"/>
      <c r="Z20" s="79"/>
      <c r="AA20" s="85" t="s">
        <v>588</v>
      </c>
      <c r="AB20" s="79"/>
      <c r="AC20" s="79" t="b">
        <v>0</v>
      </c>
      <c r="AD20" s="79">
        <v>45</v>
      </c>
      <c r="AE20" s="85" t="s">
        <v>679</v>
      </c>
      <c r="AF20" s="79" t="b">
        <v>0</v>
      </c>
      <c r="AG20" s="79" t="s">
        <v>691</v>
      </c>
      <c r="AH20" s="79"/>
      <c r="AI20" s="85" t="s">
        <v>679</v>
      </c>
      <c r="AJ20" s="79" t="b">
        <v>0</v>
      </c>
      <c r="AK20" s="79">
        <v>1</v>
      </c>
      <c r="AL20" s="85" t="s">
        <v>679</v>
      </c>
      <c r="AM20" s="79" t="s">
        <v>697</v>
      </c>
      <c r="AN20" s="79" t="b">
        <v>0</v>
      </c>
      <c r="AO20" s="85" t="s">
        <v>588</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222</v>
      </c>
      <c r="B21" s="64" t="s">
        <v>283</v>
      </c>
      <c r="C21" s="65" t="s">
        <v>2068</v>
      </c>
      <c r="D21" s="66">
        <v>3</v>
      </c>
      <c r="E21" s="67" t="s">
        <v>132</v>
      </c>
      <c r="F21" s="68">
        <v>32</v>
      </c>
      <c r="G21" s="65"/>
      <c r="H21" s="69"/>
      <c r="I21" s="70"/>
      <c r="J21" s="70"/>
      <c r="K21" s="34" t="s">
        <v>65</v>
      </c>
      <c r="L21" s="77">
        <v>21</v>
      </c>
      <c r="M21" s="77"/>
      <c r="N21" s="72"/>
      <c r="O21" s="79" t="s">
        <v>311</v>
      </c>
      <c r="P21" s="81">
        <v>43600.75795138889</v>
      </c>
      <c r="Q21" s="79" t="s">
        <v>322</v>
      </c>
      <c r="R21" s="79"/>
      <c r="S21" s="79"/>
      <c r="T21" s="79" t="s">
        <v>403</v>
      </c>
      <c r="U21" s="79"/>
      <c r="V21" s="82" t="s">
        <v>449</v>
      </c>
      <c r="W21" s="81">
        <v>43600.75795138889</v>
      </c>
      <c r="X21" s="82" t="s">
        <v>500</v>
      </c>
      <c r="Y21" s="79"/>
      <c r="Z21" s="79"/>
      <c r="AA21" s="85" t="s">
        <v>588</v>
      </c>
      <c r="AB21" s="79"/>
      <c r="AC21" s="79" t="b">
        <v>0</v>
      </c>
      <c r="AD21" s="79">
        <v>45</v>
      </c>
      <c r="AE21" s="85" t="s">
        <v>679</v>
      </c>
      <c r="AF21" s="79" t="b">
        <v>0</v>
      </c>
      <c r="AG21" s="79" t="s">
        <v>691</v>
      </c>
      <c r="AH21" s="79"/>
      <c r="AI21" s="85" t="s">
        <v>679</v>
      </c>
      <c r="AJ21" s="79" t="b">
        <v>0</v>
      </c>
      <c r="AK21" s="79">
        <v>1</v>
      </c>
      <c r="AL21" s="85" t="s">
        <v>679</v>
      </c>
      <c r="AM21" s="79" t="s">
        <v>697</v>
      </c>
      <c r="AN21" s="79" t="b">
        <v>0</v>
      </c>
      <c r="AO21" s="85" t="s">
        <v>588</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222</v>
      </c>
      <c r="B22" s="64" t="s">
        <v>284</v>
      </c>
      <c r="C22" s="65" t="s">
        <v>2068</v>
      </c>
      <c r="D22" s="66">
        <v>3</v>
      </c>
      <c r="E22" s="67" t="s">
        <v>132</v>
      </c>
      <c r="F22" s="68">
        <v>32</v>
      </c>
      <c r="G22" s="65"/>
      <c r="H22" s="69"/>
      <c r="I22" s="70"/>
      <c r="J22" s="70"/>
      <c r="K22" s="34" t="s">
        <v>65</v>
      </c>
      <c r="L22" s="77">
        <v>22</v>
      </c>
      <c r="M22" s="77"/>
      <c r="N22" s="72"/>
      <c r="O22" s="79" t="s">
        <v>311</v>
      </c>
      <c r="P22" s="81">
        <v>43600.75795138889</v>
      </c>
      <c r="Q22" s="79" t="s">
        <v>322</v>
      </c>
      <c r="R22" s="79"/>
      <c r="S22" s="79"/>
      <c r="T22" s="79" t="s">
        <v>403</v>
      </c>
      <c r="U22" s="79"/>
      <c r="V22" s="82" t="s">
        <v>449</v>
      </c>
      <c r="W22" s="81">
        <v>43600.75795138889</v>
      </c>
      <c r="X22" s="82" t="s">
        <v>500</v>
      </c>
      <c r="Y22" s="79"/>
      <c r="Z22" s="79"/>
      <c r="AA22" s="85" t="s">
        <v>588</v>
      </c>
      <c r="AB22" s="79"/>
      <c r="AC22" s="79" t="b">
        <v>0</v>
      </c>
      <c r="AD22" s="79">
        <v>45</v>
      </c>
      <c r="AE22" s="85" t="s">
        <v>679</v>
      </c>
      <c r="AF22" s="79" t="b">
        <v>0</v>
      </c>
      <c r="AG22" s="79" t="s">
        <v>691</v>
      </c>
      <c r="AH22" s="79"/>
      <c r="AI22" s="85" t="s">
        <v>679</v>
      </c>
      <c r="AJ22" s="79" t="b">
        <v>0</v>
      </c>
      <c r="AK22" s="79">
        <v>1</v>
      </c>
      <c r="AL22" s="85" t="s">
        <v>679</v>
      </c>
      <c r="AM22" s="79" t="s">
        <v>697</v>
      </c>
      <c r="AN22" s="79" t="b">
        <v>0</v>
      </c>
      <c r="AO22" s="85" t="s">
        <v>588</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223</v>
      </c>
      <c r="B23" s="64" t="s">
        <v>285</v>
      </c>
      <c r="C23" s="65" t="s">
        <v>2068</v>
      </c>
      <c r="D23" s="66">
        <v>3</v>
      </c>
      <c r="E23" s="67" t="s">
        <v>132</v>
      </c>
      <c r="F23" s="68">
        <v>32</v>
      </c>
      <c r="G23" s="65"/>
      <c r="H23" s="69"/>
      <c r="I23" s="70"/>
      <c r="J23" s="70"/>
      <c r="K23" s="34" t="s">
        <v>65</v>
      </c>
      <c r="L23" s="77">
        <v>23</v>
      </c>
      <c r="M23" s="77"/>
      <c r="N23" s="72"/>
      <c r="O23" s="79" t="s">
        <v>311</v>
      </c>
      <c r="P23" s="81">
        <v>43597.52743055556</v>
      </c>
      <c r="Q23" s="79" t="s">
        <v>323</v>
      </c>
      <c r="R23" s="79"/>
      <c r="S23" s="79"/>
      <c r="T23" s="79" t="s">
        <v>403</v>
      </c>
      <c r="U23" s="79"/>
      <c r="V23" s="82" t="s">
        <v>450</v>
      </c>
      <c r="W23" s="81">
        <v>43597.52743055556</v>
      </c>
      <c r="X23" s="82" t="s">
        <v>501</v>
      </c>
      <c r="Y23" s="79"/>
      <c r="Z23" s="79"/>
      <c r="AA23" s="85" t="s">
        <v>589</v>
      </c>
      <c r="AB23" s="79"/>
      <c r="AC23" s="79" t="b">
        <v>0</v>
      </c>
      <c r="AD23" s="79">
        <v>49</v>
      </c>
      <c r="AE23" s="85" t="s">
        <v>679</v>
      </c>
      <c r="AF23" s="79" t="b">
        <v>0</v>
      </c>
      <c r="AG23" s="79" t="s">
        <v>691</v>
      </c>
      <c r="AH23" s="79"/>
      <c r="AI23" s="85" t="s">
        <v>679</v>
      </c>
      <c r="AJ23" s="79" t="b">
        <v>0</v>
      </c>
      <c r="AK23" s="79">
        <v>1</v>
      </c>
      <c r="AL23" s="85" t="s">
        <v>679</v>
      </c>
      <c r="AM23" s="79" t="s">
        <v>699</v>
      </c>
      <c r="AN23" s="79" t="b">
        <v>0</v>
      </c>
      <c r="AO23" s="85" t="s">
        <v>589</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224</v>
      </c>
      <c r="B24" s="64" t="s">
        <v>285</v>
      </c>
      <c r="C24" s="65" t="s">
        <v>2068</v>
      </c>
      <c r="D24" s="66">
        <v>3</v>
      </c>
      <c r="E24" s="67" t="s">
        <v>132</v>
      </c>
      <c r="F24" s="68">
        <v>32</v>
      </c>
      <c r="G24" s="65"/>
      <c r="H24" s="69"/>
      <c r="I24" s="70"/>
      <c r="J24" s="70"/>
      <c r="K24" s="34" t="s">
        <v>65</v>
      </c>
      <c r="L24" s="77">
        <v>24</v>
      </c>
      <c r="M24" s="77"/>
      <c r="N24" s="72"/>
      <c r="O24" s="79" t="s">
        <v>311</v>
      </c>
      <c r="P24" s="81">
        <v>43598.59034722222</v>
      </c>
      <c r="Q24" s="79" t="s">
        <v>324</v>
      </c>
      <c r="R24" s="79"/>
      <c r="S24" s="79"/>
      <c r="T24" s="79" t="s">
        <v>403</v>
      </c>
      <c r="U24" s="79"/>
      <c r="V24" s="82" t="s">
        <v>451</v>
      </c>
      <c r="W24" s="81">
        <v>43598.59034722222</v>
      </c>
      <c r="X24" s="82" t="s">
        <v>502</v>
      </c>
      <c r="Y24" s="79"/>
      <c r="Z24" s="79"/>
      <c r="AA24" s="85" t="s">
        <v>590</v>
      </c>
      <c r="AB24" s="85" t="s">
        <v>589</v>
      </c>
      <c r="AC24" s="79" t="b">
        <v>0</v>
      </c>
      <c r="AD24" s="79">
        <v>2</v>
      </c>
      <c r="AE24" s="85" t="s">
        <v>680</v>
      </c>
      <c r="AF24" s="79" t="b">
        <v>0</v>
      </c>
      <c r="AG24" s="79" t="s">
        <v>691</v>
      </c>
      <c r="AH24" s="79"/>
      <c r="AI24" s="85" t="s">
        <v>679</v>
      </c>
      <c r="AJ24" s="79" t="b">
        <v>0</v>
      </c>
      <c r="AK24" s="79">
        <v>0</v>
      </c>
      <c r="AL24" s="85" t="s">
        <v>679</v>
      </c>
      <c r="AM24" s="79" t="s">
        <v>697</v>
      </c>
      <c r="AN24" s="79" t="b">
        <v>0</v>
      </c>
      <c r="AO24" s="85" t="s">
        <v>589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6</v>
      </c>
      <c r="BD24" s="48"/>
      <c r="BE24" s="49"/>
      <c r="BF24" s="48"/>
      <c r="BG24" s="49"/>
      <c r="BH24" s="48"/>
      <c r="BI24" s="49"/>
      <c r="BJ24" s="48"/>
      <c r="BK24" s="49"/>
      <c r="BL24" s="48"/>
    </row>
    <row r="25" spans="1:64" ht="15">
      <c r="A25" s="64" t="s">
        <v>223</v>
      </c>
      <c r="B25" s="64" t="s">
        <v>225</v>
      </c>
      <c r="C25" s="65" t="s">
        <v>2068</v>
      </c>
      <c r="D25" s="66">
        <v>3</v>
      </c>
      <c r="E25" s="67" t="s">
        <v>132</v>
      </c>
      <c r="F25" s="68">
        <v>32</v>
      </c>
      <c r="G25" s="65"/>
      <c r="H25" s="69"/>
      <c r="I25" s="70"/>
      <c r="J25" s="70"/>
      <c r="K25" s="34" t="s">
        <v>65</v>
      </c>
      <c r="L25" s="77">
        <v>25</v>
      </c>
      <c r="M25" s="77"/>
      <c r="N25" s="72"/>
      <c r="O25" s="79" t="s">
        <v>311</v>
      </c>
      <c r="P25" s="81">
        <v>43597.52743055556</v>
      </c>
      <c r="Q25" s="79" t="s">
        <v>323</v>
      </c>
      <c r="R25" s="79"/>
      <c r="S25" s="79"/>
      <c r="T25" s="79" t="s">
        <v>403</v>
      </c>
      <c r="U25" s="79"/>
      <c r="V25" s="82" t="s">
        <v>450</v>
      </c>
      <c r="W25" s="81">
        <v>43597.52743055556</v>
      </c>
      <c r="X25" s="82" t="s">
        <v>501</v>
      </c>
      <c r="Y25" s="79"/>
      <c r="Z25" s="79"/>
      <c r="AA25" s="85" t="s">
        <v>589</v>
      </c>
      <c r="AB25" s="79"/>
      <c r="AC25" s="79" t="b">
        <v>0</v>
      </c>
      <c r="AD25" s="79">
        <v>49</v>
      </c>
      <c r="AE25" s="85" t="s">
        <v>679</v>
      </c>
      <c r="AF25" s="79" t="b">
        <v>0</v>
      </c>
      <c r="AG25" s="79" t="s">
        <v>691</v>
      </c>
      <c r="AH25" s="79"/>
      <c r="AI25" s="85" t="s">
        <v>679</v>
      </c>
      <c r="AJ25" s="79" t="b">
        <v>0</v>
      </c>
      <c r="AK25" s="79">
        <v>1</v>
      </c>
      <c r="AL25" s="85" t="s">
        <v>679</v>
      </c>
      <c r="AM25" s="79" t="s">
        <v>699</v>
      </c>
      <c r="AN25" s="79" t="b">
        <v>0</v>
      </c>
      <c r="AO25" s="85" t="s">
        <v>589</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225</v>
      </c>
      <c r="B26" s="64" t="s">
        <v>279</v>
      </c>
      <c r="C26" s="65" t="s">
        <v>2068</v>
      </c>
      <c r="D26" s="66">
        <v>3</v>
      </c>
      <c r="E26" s="67" t="s">
        <v>132</v>
      </c>
      <c r="F26" s="68">
        <v>32</v>
      </c>
      <c r="G26" s="65"/>
      <c r="H26" s="69"/>
      <c r="I26" s="70"/>
      <c r="J26" s="70"/>
      <c r="K26" s="34" t="s">
        <v>65</v>
      </c>
      <c r="L26" s="77">
        <v>26</v>
      </c>
      <c r="M26" s="77"/>
      <c r="N26" s="72"/>
      <c r="O26" s="79" t="s">
        <v>311</v>
      </c>
      <c r="P26" s="81">
        <v>43600.16799768519</v>
      </c>
      <c r="Q26" s="79" t="s">
        <v>319</v>
      </c>
      <c r="R26" s="79"/>
      <c r="S26" s="79"/>
      <c r="T26" s="79" t="s">
        <v>403</v>
      </c>
      <c r="U26" s="79"/>
      <c r="V26" s="82" t="s">
        <v>452</v>
      </c>
      <c r="W26" s="81">
        <v>43600.16799768519</v>
      </c>
      <c r="X26" s="82" t="s">
        <v>503</v>
      </c>
      <c r="Y26" s="79"/>
      <c r="Z26" s="79"/>
      <c r="AA26" s="85" t="s">
        <v>591</v>
      </c>
      <c r="AB26" s="79"/>
      <c r="AC26" s="79" t="b">
        <v>0</v>
      </c>
      <c r="AD26" s="79">
        <v>0</v>
      </c>
      <c r="AE26" s="85" t="s">
        <v>679</v>
      </c>
      <c r="AF26" s="79" t="b">
        <v>0</v>
      </c>
      <c r="AG26" s="79" t="s">
        <v>691</v>
      </c>
      <c r="AH26" s="79"/>
      <c r="AI26" s="85" t="s">
        <v>679</v>
      </c>
      <c r="AJ26" s="79" t="b">
        <v>0</v>
      </c>
      <c r="AK26" s="79">
        <v>6</v>
      </c>
      <c r="AL26" s="85" t="s">
        <v>604</v>
      </c>
      <c r="AM26" s="79" t="s">
        <v>696</v>
      </c>
      <c r="AN26" s="79" t="b">
        <v>0</v>
      </c>
      <c r="AO26" s="85" t="s">
        <v>604</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225</v>
      </c>
      <c r="B27" s="64" t="s">
        <v>231</v>
      </c>
      <c r="C27" s="65" t="s">
        <v>2068</v>
      </c>
      <c r="D27" s="66">
        <v>3</v>
      </c>
      <c r="E27" s="67" t="s">
        <v>132</v>
      </c>
      <c r="F27" s="68">
        <v>32</v>
      </c>
      <c r="G27" s="65"/>
      <c r="H27" s="69"/>
      <c r="I27" s="70"/>
      <c r="J27" s="70"/>
      <c r="K27" s="34" t="s">
        <v>65</v>
      </c>
      <c r="L27" s="77">
        <v>27</v>
      </c>
      <c r="M27" s="77"/>
      <c r="N27" s="72"/>
      <c r="O27" s="79" t="s">
        <v>311</v>
      </c>
      <c r="P27" s="81">
        <v>43600.16799768519</v>
      </c>
      <c r="Q27" s="79" t="s">
        <v>319</v>
      </c>
      <c r="R27" s="79"/>
      <c r="S27" s="79"/>
      <c r="T27" s="79" t="s">
        <v>403</v>
      </c>
      <c r="U27" s="79"/>
      <c r="V27" s="82" t="s">
        <v>452</v>
      </c>
      <c r="W27" s="81">
        <v>43600.16799768519</v>
      </c>
      <c r="X27" s="82" t="s">
        <v>503</v>
      </c>
      <c r="Y27" s="79"/>
      <c r="Z27" s="79"/>
      <c r="AA27" s="85" t="s">
        <v>591</v>
      </c>
      <c r="AB27" s="79"/>
      <c r="AC27" s="79" t="b">
        <v>0</v>
      </c>
      <c r="AD27" s="79">
        <v>0</v>
      </c>
      <c r="AE27" s="85" t="s">
        <v>679</v>
      </c>
      <c r="AF27" s="79" t="b">
        <v>0</v>
      </c>
      <c r="AG27" s="79" t="s">
        <v>691</v>
      </c>
      <c r="AH27" s="79"/>
      <c r="AI27" s="85" t="s">
        <v>679</v>
      </c>
      <c r="AJ27" s="79" t="b">
        <v>0</v>
      </c>
      <c r="AK27" s="79">
        <v>6</v>
      </c>
      <c r="AL27" s="85" t="s">
        <v>604</v>
      </c>
      <c r="AM27" s="79" t="s">
        <v>696</v>
      </c>
      <c r="AN27" s="79" t="b">
        <v>0</v>
      </c>
      <c r="AO27" s="85" t="s">
        <v>604</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0</v>
      </c>
      <c r="BE27" s="49">
        <v>0</v>
      </c>
      <c r="BF27" s="48">
        <v>0</v>
      </c>
      <c r="BG27" s="49">
        <v>0</v>
      </c>
      <c r="BH27" s="48">
        <v>0</v>
      </c>
      <c r="BI27" s="49">
        <v>0</v>
      </c>
      <c r="BJ27" s="48">
        <v>22</v>
      </c>
      <c r="BK27" s="49">
        <v>100</v>
      </c>
      <c r="BL27" s="48">
        <v>22</v>
      </c>
    </row>
    <row r="28" spans="1:64" ht="15">
      <c r="A28" s="64" t="s">
        <v>224</v>
      </c>
      <c r="B28" s="64" t="s">
        <v>225</v>
      </c>
      <c r="C28" s="65" t="s">
        <v>2068</v>
      </c>
      <c r="D28" s="66">
        <v>3</v>
      </c>
      <c r="E28" s="67" t="s">
        <v>132</v>
      </c>
      <c r="F28" s="68">
        <v>32</v>
      </c>
      <c r="G28" s="65"/>
      <c r="H28" s="69"/>
      <c r="I28" s="70"/>
      <c r="J28" s="70"/>
      <c r="K28" s="34" t="s">
        <v>65</v>
      </c>
      <c r="L28" s="77">
        <v>28</v>
      </c>
      <c r="M28" s="77"/>
      <c r="N28" s="72"/>
      <c r="O28" s="79" t="s">
        <v>311</v>
      </c>
      <c r="P28" s="81">
        <v>43598.59034722222</v>
      </c>
      <c r="Q28" s="79" t="s">
        <v>324</v>
      </c>
      <c r="R28" s="79"/>
      <c r="S28" s="79"/>
      <c r="T28" s="79" t="s">
        <v>403</v>
      </c>
      <c r="U28" s="79"/>
      <c r="V28" s="82" t="s">
        <v>451</v>
      </c>
      <c r="W28" s="81">
        <v>43598.59034722222</v>
      </c>
      <c r="X28" s="82" t="s">
        <v>502</v>
      </c>
      <c r="Y28" s="79"/>
      <c r="Z28" s="79"/>
      <c r="AA28" s="85" t="s">
        <v>590</v>
      </c>
      <c r="AB28" s="85" t="s">
        <v>589</v>
      </c>
      <c r="AC28" s="79" t="b">
        <v>0</v>
      </c>
      <c r="AD28" s="79">
        <v>2</v>
      </c>
      <c r="AE28" s="85" t="s">
        <v>680</v>
      </c>
      <c r="AF28" s="79" t="b">
        <v>0</v>
      </c>
      <c r="AG28" s="79" t="s">
        <v>691</v>
      </c>
      <c r="AH28" s="79"/>
      <c r="AI28" s="85" t="s">
        <v>679</v>
      </c>
      <c r="AJ28" s="79" t="b">
        <v>0</v>
      </c>
      <c r="AK28" s="79">
        <v>0</v>
      </c>
      <c r="AL28" s="85" t="s">
        <v>679</v>
      </c>
      <c r="AM28" s="79" t="s">
        <v>697</v>
      </c>
      <c r="AN28" s="79" t="b">
        <v>0</v>
      </c>
      <c r="AO28" s="85" t="s">
        <v>589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6</v>
      </c>
      <c r="BD28" s="48"/>
      <c r="BE28" s="49"/>
      <c r="BF28" s="48"/>
      <c r="BG28" s="49"/>
      <c r="BH28" s="48"/>
      <c r="BI28" s="49"/>
      <c r="BJ28" s="48"/>
      <c r="BK28" s="49"/>
      <c r="BL28" s="48"/>
    </row>
    <row r="29" spans="1:64" ht="15">
      <c r="A29" s="64" t="s">
        <v>223</v>
      </c>
      <c r="B29" s="64" t="s">
        <v>286</v>
      </c>
      <c r="C29" s="65" t="s">
        <v>2068</v>
      </c>
      <c r="D29" s="66">
        <v>3</v>
      </c>
      <c r="E29" s="67" t="s">
        <v>132</v>
      </c>
      <c r="F29" s="68">
        <v>32</v>
      </c>
      <c r="G29" s="65"/>
      <c r="H29" s="69"/>
      <c r="I29" s="70"/>
      <c r="J29" s="70"/>
      <c r="K29" s="34" t="s">
        <v>65</v>
      </c>
      <c r="L29" s="77">
        <v>29</v>
      </c>
      <c r="M29" s="77"/>
      <c r="N29" s="72"/>
      <c r="O29" s="79" t="s">
        <v>311</v>
      </c>
      <c r="P29" s="81">
        <v>43597.52743055556</v>
      </c>
      <c r="Q29" s="79" t="s">
        <v>323</v>
      </c>
      <c r="R29" s="79"/>
      <c r="S29" s="79"/>
      <c r="T29" s="79" t="s">
        <v>403</v>
      </c>
      <c r="U29" s="79"/>
      <c r="V29" s="82" t="s">
        <v>450</v>
      </c>
      <c r="W29" s="81">
        <v>43597.52743055556</v>
      </c>
      <c r="X29" s="82" t="s">
        <v>501</v>
      </c>
      <c r="Y29" s="79"/>
      <c r="Z29" s="79"/>
      <c r="AA29" s="85" t="s">
        <v>589</v>
      </c>
      <c r="AB29" s="79"/>
      <c r="AC29" s="79" t="b">
        <v>0</v>
      </c>
      <c r="AD29" s="79">
        <v>49</v>
      </c>
      <c r="AE29" s="85" t="s">
        <v>679</v>
      </c>
      <c r="AF29" s="79" t="b">
        <v>0</v>
      </c>
      <c r="AG29" s="79" t="s">
        <v>691</v>
      </c>
      <c r="AH29" s="79"/>
      <c r="AI29" s="85" t="s">
        <v>679</v>
      </c>
      <c r="AJ29" s="79" t="b">
        <v>0</v>
      </c>
      <c r="AK29" s="79">
        <v>1</v>
      </c>
      <c r="AL29" s="85" t="s">
        <v>679</v>
      </c>
      <c r="AM29" s="79" t="s">
        <v>699</v>
      </c>
      <c r="AN29" s="79" t="b">
        <v>0</v>
      </c>
      <c r="AO29" s="85" t="s">
        <v>589</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c r="BE29" s="49"/>
      <c r="BF29" s="48"/>
      <c r="BG29" s="49"/>
      <c r="BH29" s="48"/>
      <c r="BI29" s="49"/>
      <c r="BJ29" s="48"/>
      <c r="BK29" s="49"/>
      <c r="BL29" s="48"/>
    </row>
    <row r="30" spans="1:64" ht="15">
      <c r="A30" s="64" t="s">
        <v>224</v>
      </c>
      <c r="B30" s="64" t="s">
        <v>286</v>
      </c>
      <c r="C30" s="65" t="s">
        <v>2068</v>
      </c>
      <c r="D30" s="66">
        <v>3</v>
      </c>
      <c r="E30" s="67" t="s">
        <v>132</v>
      </c>
      <c r="F30" s="68">
        <v>32</v>
      </c>
      <c r="G30" s="65"/>
      <c r="H30" s="69"/>
      <c r="I30" s="70"/>
      <c r="J30" s="70"/>
      <c r="K30" s="34" t="s">
        <v>65</v>
      </c>
      <c r="L30" s="77">
        <v>30</v>
      </c>
      <c r="M30" s="77"/>
      <c r="N30" s="72"/>
      <c r="O30" s="79" t="s">
        <v>311</v>
      </c>
      <c r="P30" s="81">
        <v>43598.59034722222</v>
      </c>
      <c r="Q30" s="79" t="s">
        <v>324</v>
      </c>
      <c r="R30" s="79"/>
      <c r="S30" s="79"/>
      <c r="T30" s="79" t="s">
        <v>403</v>
      </c>
      <c r="U30" s="79"/>
      <c r="V30" s="82" t="s">
        <v>451</v>
      </c>
      <c r="W30" s="81">
        <v>43598.59034722222</v>
      </c>
      <c r="X30" s="82" t="s">
        <v>502</v>
      </c>
      <c r="Y30" s="79"/>
      <c r="Z30" s="79"/>
      <c r="AA30" s="85" t="s">
        <v>590</v>
      </c>
      <c r="AB30" s="85" t="s">
        <v>589</v>
      </c>
      <c r="AC30" s="79" t="b">
        <v>0</v>
      </c>
      <c r="AD30" s="79">
        <v>2</v>
      </c>
      <c r="AE30" s="85" t="s">
        <v>680</v>
      </c>
      <c r="AF30" s="79" t="b">
        <v>0</v>
      </c>
      <c r="AG30" s="79" t="s">
        <v>691</v>
      </c>
      <c r="AH30" s="79"/>
      <c r="AI30" s="85" t="s">
        <v>679</v>
      </c>
      <c r="AJ30" s="79" t="b">
        <v>0</v>
      </c>
      <c r="AK30" s="79">
        <v>0</v>
      </c>
      <c r="AL30" s="85" t="s">
        <v>679</v>
      </c>
      <c r="AM30" s="79" t="s">
        <v>697</v>
      </c>
      <c r="AN30" s="79" t="b">
        <v>0</v>
      </c>
      <c r="AO30" s="85" t="s">
        <v>589</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6</v>
      </c>
      <c r="BD30" s="48"/>
      <c r="BE30" s="49"/>
      <c r="BF30" s="48"/>
      <c r="BG30" s="49"/>
      <c r="BH30" s="48"/>
      <c r="BI30" s="49"/>
      <c r="BJ30" s="48"/>
      <c r="BK30" s="49"/>
      <c r="BL30" s="48"/>
    </row>
    <row r="31" spans="1:64" ht="15">
      <c r="A31" s="64" t="s">
        <v>226</v>
      </c>
      <c r="B31" s="64" t="s">
        <v>224</v>
      </c>
      <c r="C31" s="65" t="s">
        <v>2068</v>
      </c>
      <c r="D31" s="66">
        <v>3</v>
      </c>
      <c r="E31" s="67" t="s">
        <v>132</v>
      </c>
      <c r="F31" s="68">
        <v>32</v>
      </c>
      <c r="G31" s="65"/>
      <c r="H31" s="69"/>
      <c r="I31" s="70"/>
      <c r="J31" s="70"/>
      <c r="K31" s="34" t="s">
        <v>66</v>
      </c>
      <c r="L31" s="77">
        <v>31</v>
      </c>
      <c r="M31" s="77"/>
      <c r="N31" s="72"/>
      <c r="O31" s="79" t="s">
        <v>311</v>
      </c>
      <c r="P31" s="81">
        <v>43597.6421412037</v>
      </c>
      <c r="Q31" s="79" t="s">
        <v>325</v>
      </c>
      <c r="R31" s="79"/>
      <c r="S31" s="79"/>
      <c r="T31" s="79"/>
      <c r="U31" s="79"/>
      <c r="V31" s="82" t="s">
        <v>453</v>
      </c>
      <c r="W31" s="81">
        <v>43597.6421412037</v>
      </c>
      <c r="X31" s="82" t="s">
        <v>504</v>
      </c>
      <c r="Y31" s="79"/>
      <c r="Z31" s="79"/>
      <c r="AA31" s="85" t="s">
        <v>592</v>
      </c>
      <c r="AB31" s="79"/>
      <c r="AC31" s="79" t="b">
        <v>0</v>
      </c>
      <c r="AD31" s="79">
        <v>0</v>
      </c>
      <c r="AE31" s="85" t="s">
        <v>679</v>
      </c>
      <c r="AF31" s="79" t="b">
        <v>0</v>
      </c>
      <c r="AG31" s="79" t="s">
        <v>691</v>
      </c>
      <c r="AH31" s="79"/>
      <c r="AI31" s="85" t="s">
        <v>679</v>
      </c>
      <c r="AJ31" s="79" t="b">
        <v>0</v>
      </c>
      <c r="AK31" s="79">
        <v>1</v>
      </c>
      <c r="AL31" s="85" t="s">
        <v>589</v>
      </c>
      <c r="AM31" s="79" t="s">
        <v>696</v>
      </c>
      <c r="AN31" s="79" t="b">
        <v>0</v>
      </c>
      <c r="AO31" s="85" t="s">
        <v>589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223</v>
      </c>
      <c r="C32" s="65" t="s">
        <v>2068</v>
      </c>
      <c r="D32" s="66">
        <v>3</v>
      </c>
      <c r="E32" s="67" t="s">
        <v>132</v>
      </c>
      <c r="F32" s="68">
        <v>32</v>
      </c>
      <c r="G32" s="65"/>
      <c r="H32" s="69"/>
      <c r="I32" s="70"/>
      <c r="J32" s="70"/>
      <c r="K32" s="34" t="s">
        <v>66</v>
      </c>
      <c r="L32" s="77">
        <v>32</v>
      </c>
      <c r="M32" s="77"/>
      <c r="N32" s="72"/>
      <c r="O32" s="79" t="s">
        <v>311</v>
      </c>
      <c r="P32" s="81">
        <v>43597.6421412037</v>
      </c>
      <c r="Q32" s="79" t="s">
        <v>325</v>
      </c>
      <c r="R32" s="79"/>
      <c r="S32" s="79"/>
      <c r="T32" s="79"/>
      <c r="U32" s="79"/>
      <c r="V32" s="82" t="s">
        <v>453</v>
      </c>
      <c r="W32" s="81">
        <v>43597.6421412037</v>
      </c>
      <c r="X32" s="82" t="s">
        <v>504</v>
      </c>
      <c r="Y32" s="79"/>
      <c r="Z32" s="79"/>
      <c r="AA32" s="85" t="s">
        <v>592</v>
      </c>
      <c r="AB32" s="79"/>
      <c r="AC32" s="79" t="b">
        <v>0</v>
      </c>
      <c r="AD32" s="79">
        <v>0</v>
      </c>
      <c r="AE32" s="85" t="s">
        <v>679</v>
      </c>
      <c r="AF32" s="79" t="b">
        <v>0</v>
      </c>
      <c r="AG32" s="79" t="s">
        <v>691</v>
      </c>
      <c r="AH32" s="79"/>
      <c r="AI32" s="85" t="s">
        <v>679</v>
      </c>
      <c r="AJ32" s="79" t="b">
        <v>0</v>
      </c>
      <c r="AK32" s="79">
        <v>1</v>
      </c>
      <c r="AL32" s="85" t="s">
        <v>589</v>
      </c>
      <c r="AM32" s="79" t="s">
        <v>696</v>
      </c>
      <c r="AN32" s="79" t="b">
        <v>0</v>
      </c>
      <c r="AO32" s="85" t="s">
        <v>589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6</v>
      </c>
      <c r="BD32" s="48">
        <v>1</v>
      </c>
      <c r="BE32" s="49">
        <v>4.166666666666667</v>
      </c>
      <c r="BF32" s="48">
        <v>0</v>
      </c>
      <c r="BG32" s="49">
        <v>0</v>
      </c>
      <c r="BH32" s="48">
        <v>0</v>
      </c>
      <c r="BI32" s="49">
        <v>0</v>
      </c>
      <c r="BJ32" s="48">
        <v>23</v>
      </c>
      <c r="BK32" s="49">
        <v>95.83333333333333</v>
      </c>
      <c r="BL32" s="48">
        <v>24</v>
      </c>
    </row>
    <row r="33" spans="1:64" ht="15">
      <c r="A33" s="64" t="s">
        <v>214</v>
      </c>
      <c r="B33" s="64" t="s">
        <v>226</v>
      </c>
      <c r="C33" s="65" t="s">
        <v>2068</v>
      </c>
      <c r="D33" s="66">
        <v>3</v>
      </c>
      <c r="E33" s="67" t="s">
        <v>132</v>
      </c>
      <c r="F33" s="68">
        <v>32</v>
      </c>
      <c r="G33" s="65"/>
      <c r="H33" s="69"/>
      <c r="I33" s="70"/>
      <c r="J33" s="70"/>
      <c r="K33" s="34" t="s">
        <v>65</v>
      </c>
      <c r="L33" s="77">
        <v>33</v>
      </c>
      <c r="M33" s="77"/>
      <c r="N33" s="72"/>
      <c r="O33" s="79" t="s">
        <v>311</v>
      </c>
      <c r="P33" s="81">
        <v>43598.61064814815</v>
      </c>
      <c r="Q33" s="79" t="s">
        <v>314</v>
      </c>
      <c r="R33" s="79"/>
      <c r="S33" s="79"/>
      <c r="T33" s="79" t="s">
        <v>404</v>
      </c>
      <c r="U33" s="79"/>
      <c r="V33" s="82" t="s">
        <v>441</v>
      </c>
      <c r="W33" s="81">
        <v>43598.61064814815</v>
      </c>
      <c r="X33" s="82" t="s">
        <v>492</v>
      </c>
      <c r="Y33" s="79"/>
      <c r="Z33" s="79"/>
      <c r="AA33" s="85" t="s">
        <v>580</v>
      </c>
      <c r="AB33" s="85" t="s">
        <v>668</v>
      </c>
      <c r="AC33" s="79" t="b">
        <v>0</v>
      </c>
      <c r="AD33" s="79">
        <v>8</v>
      </c>
      <c r="AE33" s="85" t="s">
        <v>678</v>
      </c>
      <c r="AF33" s="79" t="b">
        <v>0</v>
      </c>
      <c r="AG33" s="79" t="s">
        <v>691</v>
      </c>
      <c r="AH33" s="79"/>
      <c r="AI33" s="85" t="s">
        <v>679</v>
      </c>
      <c r="AJ33" s="79" t="b">
        <v>0</v>
      </c>
      <c r="AK33" s="79">
        <v>0</v>
      </c>
      <c r="AL33" s="85" t="s">
        <v>679</v>
      </c>
      <c r="AM33" s="79" t="s">
        <v>697</v>
      </c>
      <c r="AN33" s="79" t="b">
        <v>0</v>
      </c>
      <c r="AO33" s="85" t="s">
        <v>668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2</v>
      </c>
      <c r="BE33" s="49">
        <v>4.081632653061225</v>
      </c>
      <c r="BF33" s="48">
        <v>1</v>
      </c>
      <c r="BG33" s="49">
        <v>2.0408163265306123</v>
      </c>
      <c r="BH33" s="48">
        <v>0</v>
      </c>
      <c r="BI33" s="49">
        <v>0</v>
      </c>
      <c r="BJ33" s="48">
        <v>46</v>
      </c>
      <c r="BK33" s="49">
        <v>93.87755102040816</v>
      </c>
      <c r="BL33" s="48">
        <v>49</v>
      </c>
    </row>
    <row r="34" spans="1:64" ht="15">
      <c r="A34" s="64" t="s">
        <v>223</v>
      </c>
      <c r="B34" s="64" t="s">
        <v>226</v>
      </c>
      <c r="C34" s="65" t="s">
        <v>2068</v>
      </c>
      <c r="D34" s="66">
        <v>3</v>
      </c>
      <c r="E34" s="67" t="s">
        <v>132</v>
      </c>
      <c r="F34" s="68">
        <v>32</v>
      </c>
      <c r="G34" s="65"/>
      <c r="H34" s="69"/>
      <c r="I34" s="70"/>
      <c r="J34" s="70"/>
      <c r="K34" s="34" t="s">
        <v>66</v>
      </c>
      <c r="L34" s="77">
        <v>34</v>
      </c>
      <c r="M34" s="77"/>
      <c r="N34" s="72"/>
      <c r="O34" s="79" t="s">
        <v>311</v>
      </c>
      <c r="P34" s="81">
        <v>43597.52743055556</v>
      </c>
      <c r="Q34" s="79" t="s">
        <v>323</v>
      </c>
      <c r="R34" s="79"/>
      <c r="S34" s="79"/>
      <c r="T34" s="79" t="s">
        <v>403</v>
      </c>
      <c r="U34" s="79"/>
      <c r="V34" s="82" t="s">
        <v>450</v>
      </c>
      <c r="W34" s="81">
        <v>43597.52743055556</v>
      </c>
      <c r="X34" s="82" t="s">
        <v>501</v>
      </c>
      <c r="Y34" s="79"/>
      <c r="Z34" s="79"/>
      <c r="AA34" s="85" t="s">
        <v>589</v>
      </c>
      <c r="AB34" s="79"/>
      <c r="AC34" s="79" t="b">
        <v>0</v>
      </c>
      <c r="AD34" s="79">
        <v>49</v>
      </c>
      <c r="AE34" s="85" t="s">
        <v>679</v>
      </c>
      <c r="AF34" s="79" t="b">
        <v>0</v>
      </c>
      <c r="AG34" s="79" t="s">
        <v>691</v>
      </c>
      <c r="AH34" s="79"/>
      <c r="AI34" s="85" t="s">
        <v>679</v>
      </c>
      <c r="AJ34" s="79" t="b">
        <v>0</v>
      </c>
      <c r="AK34" s="79">
        <v>1</v>
      </c>
      <c r="AL34" s="85" t="s">
        <v>679</v>
      </c>
      <c r="AM34" s="79" t="s">
        <v>699</v>
      </c>
      <c r="AN34" s="79" t="b">
        <v>0</v>
      </c>
      <c r="AO34" s="85" t="s">
        <v>589</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1</v>
      </c>
      <c r="BD34" s="48">
        <v>2</v>
      </c>
      <c r="BE34" s="49">
        <v>4.878048780487805</v>
      </c>
      <c r="BF34" s="48">
        <v>0</v>
      </c>
      <c r="BG34" s="49">
        <v>0</v>
      </c>
      <c r="BH34" s="48">
        <v>0</v>
      </c>
      <c r="BI34" s="49">
        <v>0</v>
      </c>
      <c r="BJ34" s="48">
        <v>39</v>
      </c>
      <c r="BK34" s="49">
        <v>95.1219512195122</v>
      </c>
      <c r="BL34" s="48">
        <v>41</v>
      </c>
    </row>
    <row r="35" spans="1:64" ht="15">
      <c r="A35" s="64" t="s">
        <v>227</v>
      </c>
      <c r="B35" s="64" t="s">
        <v>226</v>
      </c>
      <c r="C35" s="65" t="s">
        <v>2068</v>
      </c>
      <c r="D35" s="66">
        <v>3</v>
      </c>
      <c r="E35" s="67" t="s">
        <v>132</v>
      </c>
      <c r="F35" s="68">
        <v>32</v>
      </c>
      <c r="G35" s="65"/>
      <c r="H35" s="69"/>
      <c r="I35" s="70"/>
      <c r="J35" s="70"/>
      <c r="K35" s="34" t="s">
        <v>65</v>
      </c>
      <c r="L35" s="77">
        <v>35</v>
      </c>
      <c r="M35" s="77"/>
      <c r="N35" s="72"/>
      <c r="O35" s="79" t="s">
        <v>311</v>
      </c>
      <c r="P35" s="81">
        <v>43600.52195601852</v>
      </c>
      <c r="Q35" s="79" t="s">
        <v>326</v>
      </c>
      <c r="R35" s="79"/>
      <c r="S35" s="79"/>
      <c r="T35" s="79" t="s">
        <v>403</v>
      </c>
      <c r="U35" s="79"/>
      <c r="V35" s="82" t="s">
        <v>454</v>
      </c>
      <c r="W35" s="81">
        <v>43600.52195601852</v>
      </c>
      <c r="X35" s="82" t="s">
        <v>505</v>
      </c>
      <c r="Y35" s="79"/>
      <c r="Z35" s="79"/>
      <c r="AA35" s="85" t="s">
        <v>593</v>
      </c>
      <c r="AB35" s="85" t="s">
        <v>669</v>
      </c>
      <c r="AC35" s="79" t="b">
        <v>0</v>
      </c>
      <c r="AD35" s="79">
        <v>3</v>
      </c>
      <c r="AE35" s="85" t="s">
        <v>681</v>
      </c>
      <c r="AF35" s="79" t="b">
        <v>0</v>
      </c>
      <c r="AG35" s="79" t="s">
        <v>691</v>
      </c>
      <c r="AH35" s="79"/>
      <c r="AI35" s="85" t="s">
        <v>679</v>
      </c>
      <c r="AJ35" s="79" t="b">
        <v>0</v>
      </c>
      <c r="AK35" s="79">
        <v>0</v>
      </c>
      <c r="AL35" s="85" t="s">
        <v>679</v>
      </c>
      <c r="AM35" s="79" t="s">
        <v>699</v>
      </c>
      <c r="AN35" s="79" t="b">
        <v>0</v>
      </c>
      <c r="AO35" s="85" t="s">
        <v>669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224</v>
      </c>
      <c r="B36" s="64" t="s">
        <v>226</v>
      </c>
      <c r="C36" s="65" t="s">
        <v>2068</v>
      </c>
      <c r="D36" s="66">
        <v>3</v>
      </c>
      <c r="E36" s="67" t="s">
        <v>132</v>
      </c>
      <c r="F36" s="68">
        <v>32</v>
      </c>
      <c r="G36" s="65"/>
      <c r="H36" s="69"/>
      <c r="I36" s="70"/>
      <c r="J36" s="70"/>
      <c r="K36" s="34" t="s">
        <v>66</v>
      </c>
      <c r="L36" s="77">
        <v>36</v>
      </c>
      <c r="M36" s="77"/>
      <c r="N36" s="72"/>
      <c r="O36" s="79" t="s">
        <v>311</v>
      </c>
      <c r="P36" s="81">
        <v>43598.59034722222</v>
      </c>
      <c r="Q36" s="79" t="s">
        <v>324</v>
      </c>
      <c r="R36" s="79"/>
      <c r="S36" s="79"/>
      <c r="T36" s="79" t="s">
        <v>403</v>
      </c>
      <c r="U36" s="79"/>
      <c r="V36" s="82" t="s">
        <v>451</v>
      </c>
      <c r="W36" s="81">
        <v>43598.59034722222</v>
      </c>
      <c r="X36" s="82" t="s">
        <v>502</v>
      </c>
      <c r="Y36" s="79"/>
      <c r="Z36" s="79"/>
      <c r="AA36" s="85" t="s">
        <v>590</v>
      </c>
      <c r="AB36" s="85" t="s">
        <v>589</v>
      </c>
      <c r="AC36" s="79" t="b">
        <v>0</v>
      </c>
      <c r="AD36" s="79">
        <v>2</v>
      </c>
      <c r="AE36" s="85" t="s">
        <v>680</v>
      </c>
      <c r="AF36" s="79" t="b">
        <v>0</v>
      </c>
      <c r="AG36" s="79" t="s">
        <v>691</v>
      </c>
      <c r="AH36" s="79"/>
      <c r="AI36" s="85" t="s">
        <v>679</v>
      </c>
      <c r="AJ36" s="79" t="b">
        <v>0</v>
      </c>
      <c r="AK36" s="79">
        <v>0</v>
      </c>
      <c r="AL36" s="85" t="s">
        <v>679</v>
      </c>
      <c r="AM36" s="79" t="s">
        <v>697</v>
      </c>
      <c r="AN36" s="79" t="b">
        <v>0</v>
      </c>
      <c r="AO36" s="85" t="s">
        <v>589</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13</v>
      </c>
      <c r="BK36" s="49">
        <v>100</v>
      </c>
      <c r="BL36" s="48">
        <v>13</v>
      </c>
    </row>
    <row r="37" spans="1:64" ht="15">
      <c r="A37" s="64" t="s">
        <v>223</v>
      </c>
      <c r="B37" s="64" t="s">
        <v>231</v>
      </c>
      <c r="C37" s="65" t="s">
        <v>2069</v>
      </c>
      <c r="D37" s="66">
        <v>3</v>
      </c>
      <c r="E37" s="67" t="s">
        <v>136</v>
      </c>
      <c r="F37" s="68">
        <v>19</v>
      </c>
      <c r="G37" s="65"/>
      <c r="H37" s="69"/>
      <c r="I37" s="70"/>
      <c r="J37" s="70"/>
      <c r="K37" s="34" t="s">
        <v>65</v>
      </c>
      <c r="L37" s="77">
        <v>37</v>
      </c>
      <c r="M37" s="77"/>
      <c r="N37" s="72"/>
      <c r="O37" s="79" t="s">
        <v>311</v>
      </c>
      <c r="P37" s="81">
        <v>43597.52743055556</v>
      </c>
      <c r="Q37" s="79" t="s">
        <v>323</v>
      </c>
      <c r="R37" s="79"/>
      <c r="S37" s="79"/>
      <c r="T37" s="79" t="s">
        <v>403</v>
      </c>
      <c r="U37" s="79"/>
      <c r="V37" s="82" t="s">
        <v>450</v>
      </c>
      <c r="W37" s="81">
        <v>43597.52743055556</v>
      </c>
      <c r="X37" s="82" t="s">
        <v>501</v>
      </c>
      <c r="Y37" s="79"/>
      <c r="Z37" s="79"/>
      <c r="AA37" s="85" t="s">
        <v>589</v>
      </c>
      <c r="AB37" s="79"/>
      <c r="AC37" s="79" t="b">
        <v>0</v>
      </c>
      <c r="AD37" s="79">
        <v>49</v>
      </c>
      <c r="AE37" s="85" t="s">
        <v>679</v>
      </c>
      <c r="AF37" s="79" t="b">
        <v>0</v>
      </c>
      <c r="AG37" s="79" t="s">
        <v>691</v>
      </c>
      <c r="AH37" s="79"/>
      <c r="AI37" s="85" t="s">
        <v>679</v>
      </c>
      <c r="AJ37" s="79" t="b">
        <v>0</v>
      </c>
      <c r="AK37" s="79">
        <v>1</v>
      </c>
      <c r="AL37" s="85" t="s">
        <v>679</v>
      </c>
      <c r="AM37" s="79" t="s">
        <v>699</v>
      </c>
      <c r="AN37" s="79" t="b">
        <v>0</v>
      </c>
      <c r="AO37" s="85" t="s">
        <v>589</v>
      </c>
      <c r="AP37" s="79" t="s">
        <v>176</v>
      </c>
      <c r="AQ37" s="79">
        <v>0</v>
      </c>
      <c r="AR37" s="79">
        <v>0</v>
      </c>
      <c r="AS37" s="79"/>
      <c r="AT37" s="79"/>
      <c r="AU37" s="79"/>
      <c r="AV37" s="79"/>
      <c r="AW37" s="79"/>
      <c r="AX37" s="79"/>
      <c r="AY37" s="79"/>
      <c r="AZ37" s="79"/>
      <c r="BA37">
        <v>2</v>
      </c>
      <c r="BB37" s="78" t="str">
        <f>REPLACE(INDEX(GroupVertices[Group],MATCH(Edges[[#This Row],[Vertex 1]],GroupVertices[Vertex],0)),1,1,"")</f>
        <v>6</v>
      </c>
      <c r="BC37" s="78" t="str">
        <f>REPLACE(INDEX(GroupVertices[Group],MATCH(Edges[[#This Row],[Vertex 2]],GroupVertices[Vertex],0)),1,1,"")</f>
        <v>6</v>
      </c>
      <c r="BD37" s="48"/>
      <c r="BE37" s="49"/>
      <c r="BF37" s="48"/>
      <c r="BG37" s="49"/>
      <c r="BH37" s="48"/>
      <c r="BI37" s="49"/>
      <c r="BJ37" s="48"/>
      <c r="BK37" s="49"/>
      <c r="BL37" s="48"/>
    </row>
    <row r="38" spans="1:64" ht="15">
      <c r="A38" s="64" t="s">
        <v>223</v>
      </c>
      <c r="B38" s="64" t="s">
        <v>224</v>
      </c>
      <c r="C38" s="65" t="s">
        <v>2068</v>
      </c>
      <c r="D38" s="66">
        <v>3</v>
      </c>
      <c r="E38" s="67" t="s">
        <v>132</v>
      </c>
      <c r="F38" s="68">
        <v>32</v>
      </c>
      <c r="G38" s="65"/>
      <c r="H38" s="69"/>
      <c r="I38" s="70"/>
      <c r="J38" s="70"/>
      <c r="K38" s="34" t="s">
        <v>66</v>
      </c>
      <c r="L38" s="77">
        <v>38</v>
      </c>
      <c r="M38" s="77"/>
      <c r="N38" s="72"/>
      <c r="O38" s="79" t="s">
        <v>311</v>
      </c>
      <c r="P38" s="81">
        <v>43597.52743055556</v>
      </c>
      <c r="Q38" s="79" t="s">
        <v>323</v>
      </c>
      <c r="R38" s="79"/>
      <c r="S38" s="79"/>
      <c r="T38" s="79" t="s">
        <v>403</v>
      </c>
      <c r="U38" s="79"/>
      <c r="V38" s="82" t="s">
        <v>450</v>
      </c>
      <c r="W38" s="81">
        <v>43597.52743055556</v>
      </c>
      <c r="X38" s="82" t="s">
        <v>501</v>
      </c>
      <c r="Y38" s="79"/>
      <c r="Z38" s="79"/>
      <c r="AA38" s="85" t="s">
        <v>589</v>
      </c>
      <c r="AB38" s="79"/>
      <c r="AC38" s="79" t="b">
        <v>0</v>
      </c>
      <c r="AD38" s="79">
        <v>49</v>
      </c>
      <c r="AE38" s="85" t="s">
        <v>679</v>
      </c>
      <c r="AF38" s="79" t="b">
        <v>0</v>
      </c>
      <c r="AG38" s="79" t="s">
        <v>691</v>
      </c>
      <c r="AH38" s="79"/>
      <c r="AI38" s="85" t="s">
        <v>679</v>
      </c>
      <c r="AJ38" s="79" t="b">
        <v>0</v>
      </c>
      <c r="AK38" s="79">
        <v>1</v>
      </c>
      <c r="AL38" s="85" t="s">
        <v>679</v>
      </c>
      <c r="AM38" s="79" t="s">
        <v>699</v>
      </c>
      <c r="AN38" s="79" t="b">
        <v>0</v>
      </c>
      <c r="AO38" s="85" t="s">
        <v>589</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1</v>
      </c>
      <c r="BD38" s="48"/>
      <c r="BE38" s="49"/>
      <c r="BF38" s="48"/>
      <c r="BG38" s="49"/>
      <c r="BH38" s="48"/>
      <c r="BI38" s="49"/>
      <c r="BJ38" s="48"/>
      <c r="BK38" s="49"/>
      <c r="BL38" s="48"/>
    </row>
    <row r="39" spans="1:64" ht="15">
      <c r="A39" s="64" t="s">
        <v>223</v>
      </c>
      <c r="B39" s="64" t="s">
        <v>279</v>
      </c>
      <c r="C39" s="65" t="s">
        <v>2068</v>
      </c>
      <c r="D39" s="66">
        <v>3</v>
      </c>
      <c r="E39" s="67" t="s">
        <v>132</v>
      </c>
      <c r="F39" s="68">
        <v>32</v>
      </c>
      <c r="G39" s="65"/>
      <c r="H39" s="69"/>
      <c r="I39" s="70"/>
      <c r="J39" s="70"/>
      <c r="K39" s="34" t="s">
        <v>65</v>
      </c>
      <c r="L39" s="77">
        <v>39</v>
      </c>
      <c r="M39" s="77"/>
      <c r="N39" s="72"/>
      <c r="O39" s="79" t="s">
        <v>311</v>
      </c>
      <c r="P39" s="81">
        <v>43600.04393518518</v>
      </c>
      <c r="Q39" s="79" t="s">
        <v>319</v>
      </c>
      <c r="R39" s="79"/>
      <c r="S39" s="79"/>
      <c r="T39" s="79" t="s">
        <v>403</v>
      </c>
      <c r="U39" s="79"/>
      <c r="V39" s="82" t="s">
        <v>450</v>
      </c>
      <c r="W39" s="81">
        <v>43600.04393518518</v>
      </c>
      <c r="X39" s="82" t="s">
        <v>506</v>
      </c>
      <c r="Y39" s="79"/>
      <c r="Z39" s="79"/>
      <c r="AA39" s="85" t="s">
        <v>594</v>
      </c>
      <c r="AB39" s="79"/>
      <c r="AC39" s="79" t="b">
        <v>0</v>
      </c>
      <c r="AD39" s="79">
        <v>0</v>
      </c>
      <c r="AE39" s="85" t="s">
        <v>679</v>
      </c>
      <c r="AF39" s="79" t="b">
        <v>0</v>
      </c>
      <c r="AG39" s="79" t="s">
        <v>691</v>
      </c>
      <c r="AH39" s="79"/>
      <c r="AI39" s="85" t="s">
        <v>679</v>
      </c>
      <c r="AJ39" s="79" t="b">
        <v>0</v>
      </c>
      <c r="AK39" s="79">
        <v>6</v>
      </c>
      <c r="AL39" s="85" t="s">
        <v>604</v>
      </c>
      <c r="AM39" s="79" t="s">
        <v>696</v>
      </c>
      <c r="AN39" s="79" t="b">
        <v>0</v>
      </c>
      <c r="AO39" s="85" t="s">
        <v>604</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223</v>
      </c>
      <c r="B40" s="64" t="s">
        <v>231</v>
      </c>
      <c r="C40" s="65" t="s">
        <v>2069</v>
      </c>
      <c r="D40" s="66">
        <v>3</v>
      </c>
      <c r="E40" s="67" t="s">
        <v>136</v>
      </c>
      <c r="F40" s="68">
        <v>19</v>
      </c>
      <c r="G40" s="65"/>
      <c r="H40" s="69"/>
      <c r="I40" s="70"/>
      <c r="J40" s="70"/>
      <c r="K40" s="34" t="s">
        <v>65</v>
      </c>
      <c r="L40" s="77">
        <v>40</v>
      </c>
      <c r="M40" s="77"/>
      <c r="N40" s="72"/>
      <c r="O40" s="79" t="s">
        <v>311</v>
      </c>
      <c r="P40" s="81">
        <v>43600.04393518518</v>
      </c>
      <c r="Q40" s="79" t="s">
        <v>319</v>
      </c>
      <c r="R40" s="79"/>
      <c r="S40" s="79"/>
      <c r="T40" s="79" t="s">
        <v>403</v>
      </c>
      <c r="U40" s="79"/>
      <c r="V40" s="82" t="s">
        <v>450</v>
      </c>
      <c r="W40" s="81">
        <v>43600.04393518518</v>
      </c>
      <c r="X40" s="82" t="s">
        <v>506</v>
      </c>
      <c r="Y40" s="79"/>
      <c r="Z40" s="79"/>
      <c r="AA40" s="85" t="s">
        <v>594</v>
      </c>
      <c r="AB40" s="79"/>
      <c r="AC40" s="79" t="b">
        <v>0</v>
      </c>
      <c r="AD40" s="79">
        <v>0</v>
      </c>
      <c r="AE40" s="85" t="s">
        <v>679</v>
      </c>
      <c r="AF40" s="79" t="b">
        <v>0</v>
      </c>
      <c r="AG40" s="79" t="s">
        <v>691</v>
      </c>
      <c r="AH40" s="79"/>
      <c r="AI40" s="85" t="s">
        <v>679</v>
      </c>
      <c r="AJ40" s="79" t="b">
        <v>0</v>
      </c>
      <c r="AK40" s="79">
        <v>6</v>
      </c>
      <c r="AL40" s="85" t="s">
        <v>604</v>
      </c>
      <c r="AM40" s="79" t="s">
        <v>696</v>
      </c>
      <c r="AN40" s="79" t="b">
        <v>0</v>
      </c>
      <c r="AO40" s="85" t="s">
        <v>604</v>
      </c>
      <c r="AP40" s="79" t="s">
        <v>176</v>
      </c>
      <c r="AQ40" s="79">
        <v>0</v>
      </c>
      <c r="AR40" s="79">
        <v>0</v>
      </c>
      <c r="AS40" s="79"/>
      <c r="AT40" s="79"/>
      <c r="AU40" s="79"/>
      <c r="AV40" s="79"/>
      <c r="AW40" s="79"/>
      <c r="AX40" s="79"/>
      <c r="AY40" s="79"/>
      <c r="AZ40" s="79"/>
      <c r="BA40">
        <v>2</v>
      </c>
      <c r="BB40" s="78" t="str">
        <f>REPLACE(INDEX(GroupVertices[Group],MATCH(Edges[[#This Row],[Vertex 1]],GroupVertices[Vertex],0)),1,1,"")</f>
        <v>6</v>
      </c>
      <c r="BC40" s="78" t="str">
        <f>REPLACE(INDEX(GroupVertices[Group],MATCH(Edges[[#This Row],[Vertex 2]],GroupVertices[Vertex],0)),1,1,"")</f>
        <v>6</v>
      </c>
      <c r="BD40" s="48">
        <v>0</v>
      </c>
      <c r="BE40" s="49">
        <v>0</v>
      </c>
      <c r="BF40" s="48">
        <v>0</v>
      </c>
      <c r="BG40" s="49">
        <v>0</v>
      </c>
      <c r="BH40" s="48">
        <v>0</v>
      </c>
      <c r="BI40" s="49">
        <v>0</v>
      </c>
      <c r="BJ40" s="48">
        <v>22</v>
      </c>
      <c r="BK40" s="49">
        <v>100</v>
      </c>
      <c r="BL40" s="48">
        <v>22</v>
      </c>
    </row>
    <row r="41" spans="1:64" ht="15">
      <c r="A41" s="64" t="s">
        <v>224</v>
      </c>
      <c r="B41" s="64" t="s">
        <v>223</v>
      </c>
      <c r="C41" s="65" t="s">
        <v>2068</v>
      </c>
      <c r="D41" s="66">
        <v>3</v>
      </c>
      <c r="E41" s="67" t="s">
        <v>132</v>
      </c>
      <c r="F41" s="68">
        <v>32</v>
      </c>
      <c r="G41" s="65"/>
      <c r="H41" s="69"/>
      <c r="I41" s="70"/>
      <c r="J41" s="70"/>
      <c r="K41" s="34" t="s">
        <v>66</v>
      </c>
      <c r="L41" s="77">
        <v>41</v>
      </c>
      <c r="M41" s="77"/>
      <c r="N41" s="72"/>
      <c r="O41" s="79" t="s">
        <v>310</v>
      </c>
      <c r="P41" s="81">
        <v>43598.59034722222</v>
      </c>
      <c r="Q41" s="79" t="s">
        <v>324</v>
      </c>
      <c r="R41" s="79"/>
      <c r="S41" s="79"/>
      <c r="T41" s="79" t="s">
        <v>403</v>
      </c>
      <c r="U41" s="79"/>
      <c r="V41" s="82" t="s">
        <v>451</v>
      </c>
      <c r="W41" s="81">
        <v>43598.59034722222</v>
      </c>
      <c r="X41" s="82" t="s">
        <v>502</v>
      </c>
      <c r="Y41" s="79"/>
      <c r="Z41" s="79"/>
      <c r="AA41" s="85" t="s">
        <v>590</v>
      </c>
      <c r="AB41" s="85" t="s">
        <v>589</v>
      </c>
      <c r="AC41" s="79" t="b">
        <v>0</v>
      </c>
      <c r="AD41" s="79">
        <v>2</v>
      </c>
      <c r="AE41" s="85" t="s">
        <v>680</v>
      </c>
      <c r="AF41" s="79" t="b">
        <v>0</v>
      </c>
      <c r="AG41" s="79" t="s">
        <v>691</v>
      </c>
      <c r="AH41" s="79"/>
      <c r="AI41" s="85" t="s">
        <v>679</v>
      </c>
      <c r="AJ41" s="79" t="b">
        <v>0</v>
      </c>
      <c r="AK41" s="79">
        <v>0</v>
      </c>
      <c r="AL41" s="85" t="s">
        <v>679</v>
      </c>
      <c r="AM41" s="79" t="s">
        <v>697</v>
      </c>
      <c r="AN41" s="79" t="b">
        <v>0</v>
      </c>
      <c r="AO41" s="85" t="s">
        <v>589</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6</v>
      </c>
      <c r="BD41" s="48"/>
      <c r="BE41" s="49"/>
      <c r="BF41" s="48"/>
      <c r="BG41" s="49"/>
      <c r="BH41" s="48"/>
      <c r="BI41" s="49"/>
      <c r="BJ41" s="48"/>
      <c r="BK41" s="49"/>
      <c r="BL41" s="48"/>
    </row>
    <row r="42" spans="1:64" ht="15">
      <c r="A42" s="64" t="s">
        <v>228</v>
      </c>
      <c r="B42" s="64" t="s">
        <v>228</v>
      </c>
      <c r="C42" s="65" t="s">
        <v>2068</v>
      </c>
      <c r="D42" s="66">
        <v>3</v>
      </c>
      <c r="E42" s="67" t="s">
        <v>132</v>
      </c>
      <c r="F42" s="68">
        <v>32</v>
      </c>
      <c r="G42" s="65"/>
      <c r="H42" s="69"/>
      <c r="I42" s="70"/>
      <c r="J42" s="70"/>
      <c r="K42" s="34" t="s">
        <v>65</v>
      </c>
      <c r="L42" s="77">
        <v>42</v>
      </c>
      <c r="M42" s="77"/>
      <c r="N42" s="72"/>
      <c r="O42" s="79" t="s">
        <v>176</v>
      </c>
      <c r="P42" s="81">
        <v>43596.80465277778</v>
      </c>
      <c r="Q42" s="79" t="s">
        <v>327</v>
      </c>
      <c r="R42" s="79"/>
      <c r="S42" s="79"/>
      <c r="T42" s="79" t="s">
        <v>403</v>
      </c>
      <c r="U42" s="82" t="s">
        <v>418</v>
      </c>
      <c r="V42" s="82" t="s">
        <v>418</v>
      </c>
      <c r="W42" s="81">
        <v>43596.80465277778</v>
      </c>
      <c r="X42" s="82" t="s">
        <v>507</v>
      </c>
      <c r="Y42" s="79"/>
      <c r="Z42" s="79"/>
      <c r="AA42" s="85" t="s">
        <v>595</v>
      </c>
      <c r="AB42" s="79"/>
      <c r="AC42" s="79" t="b">
        <v>0</v>
      </c>
      <c r="AD42" s="79">
        <v>6</v>
      </c>
      <c r="AE42" s="85" t="s">
        <v>679</v>
      </c>
      <c r="AF42" s="79" t="b">
        <v>0</v>
      </c>
      <c r="AG42" s="79" t="s">
        <v>691</v>
      </c>
      <c r="AH42" s="79"/>
      <c r="AI42" s="85" t="s">
        <v>679</v>
      </c>
      <c r="AJ42" s="79" t="b">
        <v>0</v>
      </c>
      <c r="AK42" s="79">
        <v>0</v>
      </c>
      <c r="AL42" s="85" t="s">
        <v>679</v>
      </c>
      <c r="AM42" s="79" t="s">
        <v>696</v>
      </c>
      <c r="AN42" s="79" t="b">
        <v>0</v>
      </c>
      <c r="AO42" s="85" t="s">
        <v>595</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12.5</v>
      </c>
      <c r="BF42" s="48">
        <v>0</v>
      </c>
      <c r="BG42" s="49">
        <v>0</v>
      </c>
      <c r="BH42" s="48">
        <v>0</v>
      </c>
      <c r="BI42" s="49">
        <v>0</v>
      </c>
      <c r="BJ42" s="48">
        <v>7</v>
      </c>
      <c r="BK42" s="49">
        <v>87.5</v>
      </c>
      <c r="BL42" s="48">
        <v>8</v>
      </c>
    </row>
    <row r="43" spans="1:64" ht="15">
      <c r="A43" s="64" t="s">
        <v>224</v>
      </c>
      <c r="B43" s="64" t="s">
        <v>228</v>
      </c>
      <c r="C43" s="65" t="s">
        <v>2068</v>
      </c>
      <c r="D43" s="66">
        <v>3</v>
      </c>
      <c r="E43" s="67" t="s">
        <v>132</v>
      </c>
      <c r="F43" s="68">
        <v>32</v>
      </c>
      <c r="G43" s="65"/>
      <c r="H43" s="69"/>
      <c r="I43" s="70"/>
      <c r="J43" s="70"/>
      <c r="K43" s="34" t="s">
        <v>65</v>
      </c>
      <c r="L43" s="77">
        <v>43</v>
      </c>
      <c r="M43" s="77"/>
      <c r="N43" s="72"/>
      <c r="O43" s="79" t="s">
        <v>310</v>
      </c>
      <c r="P43" s="81">
        <v>43598.596863425926</v>
      </c>
      <c r="Q43" s="79" t="s">
        <v>328</v>
      </c>
      <c r="R43" s="79"/>
      <c r="S43" s="79"/>
      <c r="T43" s="79" t="s">
        <v>403</v>
      </c>
      <c r="U43" s="79"/>
      <c r="V43" s="82" t="s">
        <v>451</v>
      </c>
      <c r="W43" s="81">
        <v>43598.596863425926</v>
      </c>
      <c r="X43" s="82" t="s">
        <v>508</v>
      </c>
      <c r="Y43" s="79"/>
      <c r="Z43" s="79"/>
      <c r="AA43" s="85" t="s">
        <v>596</v>
      </c>
      <c r="AB43" s="85" t="s">
        <v>595</v>
      </c>
      <c r="AC43" s="79" t="b">
        <v>0</v>
      </c>
      <c r="AD43" s="79">
        <v>1</v>
      </c>
      <c r="AE43" s="85" t="s">
        <v>682</v>
      </c>
      <c r="AF43" s="79" t="b">
        <v>0</v>
      </c>
      <c r="AG43" s="79" t="s">
        <v>691</v>
      </c>
      <c r="AH43" s="79"/>
      <c r="AI43" s="85" t="s">
        <v>679</v>
      </c>
      <c r="AJ43" s="79" t="b">
        <v>0</v>
      </c>
      <c r="AK43" s="79">
        <v>0</v>
      </c>
      <c r="AL43" s="85" t="s">
        <v>679</v>
      </c>
      <c r="AM43" s="79" t="s">
        <v>697</v>
      </c>
      <c r="AN43" s="79" t="b">
        <v>0</v>
      </c>
      <c r="AO43" s="85" t="s">
        <v>595</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6</v>
      </c>
      <c r="BK43" s="49">
        <v>100</v>
      </c>
      <c r="BL43" s="48">
        <v>6</v>
      </c>
    </row>
    <row r="44" spans="1:64" ht="15">
      <c r="A44" s="64" t="s">
        <v>224</v>
      </c>
      <c r="B44" s="64" t="s">
        <v>287</v>
      </c>
      <c r="C44" s="65" t="s">
        <v>2068</v>
      </c>
      <c r="D44" s="66">
        <v>3</v>
      </c>
      <c r="E44" s="67" t="s">
        <v>132</v>
      </c>
      <c r="F44" s="68">
        <v>32</v>
      </c>
      <c r="G44" s="65"/>
      <c r="H44" s="69"/>
      <c r="I44" s="70"/>
      <c r="J44" s="70"/>
      <c r="K44" s="34" t="s">
        <v>65</v>
      </c>
      <c r="L44" s="77">
        <v>44</v>
      </c>
      <c r="M44" s="77"/>
      <c r="N44" s="72"/>
      <c r="O44" s="79" t="s">
        <v>311</v>
      </c>
      <c r="P44" s="81">
        <v>43598.78768518518</v>
      </c>
      <c r="Q44" s="79" t="s">
        <v>329</v>
      </c>
      <c r="R44" s="79"/>
      <c r="S44" s="79"/>
      <c r="T44" s="79" t="s">
        <v>405</v>
      </c>
      <c r="U44" s="79"/>
      <c r="V44" s="82" t="s">
        <v>451</v>
      </c>
      <c r="W44" s="81">
        <v>43598.78768518518</v>
      </c>
      <c r="X44" s="82" t="s">
        <v>509</v>
      </c>
      <c r="Y44" s="79"/>
      <c r="Z44" s="79"/>
      <c r="AA44" s="85" t="s">
        <v>597</v>
      </c>
      <c r="AB44" s="85" t="s">
        <v>668</v>
      </c>
      <c r="AC44" s="79" t="b">
        <v>0</v>
      </c>
      <c r="AD44" s="79">
        <v>3</v>
      </c>
      <c r="AE44" s="85" t="s">
        <v>678</v>
      </c>
      <c r="AF44" s="79" t="b">
        <v>0</v>
      </c>
      <c r="AG44" s="79" t="s">
        <v>691</v>
      </c>
      <c r="AH44" s="79"/>
      <c r="AI44" s="85" t="s">
        <v>679</v>
      </c>
      <c r="AJ44" s="79" t="b">
        <v>0</v>
      </c>
      <c r="AK44" s="79">
        <v>0</v>
      </c>
      <c r="AL44" s="85" t="s">
        <v>679</v>
      </c>
      <c r="AM44" s="79" t="s">
        <v>697</v>
      </c>
      <c r="AN44" s="79" t="b">
        <v>0</v>
      </c>
      <c r="AO44" s="85" t="s">
        <v>668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2</v>
      </c>
      <c r="BE44" s="49">
        <v>11.764705882352942</v>
      </c>
      <c r="BF44" s="48">
        <v>0</v>
      </c>
      <c r="BG44" s="49">
        <v>0</v>
      </c>
      <c r="BH44" s="48">
        <v>0</v>
      </c>
      <c r="BI44" s="49">
        <v>0</v>
      </c>
      <c r="BJ44" s="48">
        <v>15</v>
      </c>
      <c r="BK44" s="49">
        <v>88.23529411764706</v>
      </c>
      <c r="BL44" s="48">
        <v>17</v>
      </c>
    </row>
    <row r="45" spans="1:64" ht="15">
      <c r="A45" s="64" t="s">
        <v>224</v>
      </c>
      <c r="B45" s="64" t="s">
        <v>214</v>
      </c>
      <c r="C45" s="65" t="s">
        <v>2068</v>
      </c>
      <c r="D45" s="66">
        <v>3</v>
      </c>
      <c r="E45" s="67" t="s">
        <v>132</v>
      </c>
      <c r="F45" s="68">
        <v>32</v>
      </c>
      <c r="G45" s="65"/>
      <c r="H45" s="69"/>
      <c r="I45" s="70"/>
      <c r="J45" s="70"/>
      <c r="K45" s="34" t="s">
        <v>65</v>
      </c>
      <c r="L45" s="77">
        <v>45</v>
      </c>
      <c r="M45" s="77"/>
      <c r="N45" s="72"/>
      <c r="O45" s="79" t="s">
        <v>310</v>
      </c>
      <c r="P45" s="81">
        <v>43598.78768518518</v>
      </c>
      <c r="Q45" s="79" t="s">
        <v>329</v>
      </c>
      <c r="R45" s="79"/>
      <c r="S45" s="79"/>
      <c r="T45" s="79" t="s">
        <v>405</v>
      </c>
      <c r="U45" s="79"/>
      <c r="V45" s="82" t="s">
        <v>451</v>
      </c>
      <c r="W45" s="81">
        <v>43598.78768518518</v>
      </c>
      <c r="X45" s="82" t="s">
        <v>509</v>
      </c>
      <c r="Y45" s="79"/>
      <c r="Z45" s="79"/>
      <c r="AA45" s="85" t="s">
        <v>597</v>
      </c>
      <c r="AB45" s="85" t="s">
        <v>668</v>
      </c>
      <c r="AC45" s="79" t="b">
        <v>0</v>
      </c>
      <c r="AD45" s="79">
        <v>3</v>
      </c>
      <c r="AE45" s="85" t="s">
        <v>678</v>
      </c>
      <c r="AF45" s="79" t="b">
        <v>0</v>
      </c>
      <c r="AG45" s="79" t="s">
        <v>691</v>
      </c>
      <c r="AH45" s="79"/>
      <c r="AI45" s="85" t="s">
        <v>679</v>
      </c>
      <c r="AJ45" s="79" t="b">
        <v>0</v>
      </c>
      <c r="AK45" s="79">
        <v>0</v>
      </c>
      <c r="AL45" s="85" t="s">
        <v>679</v>
      </c>
      <c r="AM45" s="79" t="s">
        <v>697</v>
      </c>
      <c r="AN45" s="79" t="b">
        <v>0</v>
      </c>
      <c r="AO45" s="85" t="s">
        <v>668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224</v>
      </c>
      <c r="B46" s="64" t="s">
        <v>288</v>
      </c>
      <c r="C46" s="65" t="s">
        <v>2068</v>
      </c>
      <c r="D46" s="66">
        <v>3</v>
      </c>
      <c r="E46" s="67" t="s">
        <v>132</v>
      </c>
      <c r="F46" s="68">
        <v>32</v>
      </c>
      <c r="G46" s="65"/>
      <c r="H46" s="69"/>
      <c r="I46" s="70"/>
      <c r="J46" s="70"/>
      <c r="K46" s="34" t="s">
        <v>65</v>
      </c>
      <c r="L46" s="77">
        <v>46</v>
      </c>
      <c r="M46" s="77"/>
      <c r="N46" s="72"/>
      <c r="O46" s="79" t="s">
        <v>310</v>
      </c>
      <c r="P46" s="81">
        <v>43600.75983796296</v>
      </c>
      <c r="Q46" s="79" t="s">
        <v>330</v>
      </c>
      <c r="R46" s="79"/>
      <c r="S46" s="79"/>
      <c r="T46" s="79" t="s">
        <v>403</v>
      </c>
      <c r="U46" s="79"/>
      <c r="V46" s="82" t="s">
        <v>451</v>
      </c>
      <c r="W46" s="81">
        <v>43600.75983796296</v>
      </c>
      <c r="X46" s="82" t="s">
        <v>510</v>
      </c>
      <c r="Y46" s="79"/>
      <c r="Z46" s="79"/>
      <c r="AA46" s="85" t="s">
        <v>598</v>
      </c>
      <c r="AB46" s="85" t="s">
        <v>670</v>
      </c>
      <c r="AC46" s="79" t="b">
        <v>0</v>
      </c>
      <c r="AD46" s="79">
        <v>1</v>
      </c>
      <c r="AE46" s="85" t="s">
        <v>683</v>
      </c>
      <c r="AF46" s="79" t="b">
        <v>0</v>
      </c>
      <c r="AG46" s="79" t="s">
        <v>691</v>
      </c>
      <c r="AH46" s="79"/>
      <c r="AI46" s="85" t="s">
        <v>679</v>
      </c>
      <c r="AJ46" s="79" t="b">
        <v>0</v>
      </c>
      <c r="AK46" s="79">
        <v>0</v>
      </c>
      <c r="AL46" s="85" t="s">
        <v>679</v>
      </c>
      <c r="AM46" s="79" t="s">
        <v>697</v>
      </c>
      <c r="AN46" s="79" t="b">
        <v>0</v>
      </c>
      <c r="AO46" s="85" t="s">
        <v>670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227</v>
      </c>
      <c r="B47" s="64" t="s">
        <v>289</v>
      </c>
      <c r="C47" s="65" t="s">
        <v>2068</v>
      </c>
      <c r="D47" s="66">
        <v>3</v>
      </c>
      <c r="E47" s="67" t="s">
        <v>132</v>
      </c>
      <c r="F47" s="68">
        <v>32</v>
      </c>
      <c r="G47" s="65"/>
      <c r="H47" s="69"/>
      <c r="I47" s="70"/>
      <c r="J47" s="70"/>
      <c r="K47" s="34" t="s">
        <v>65</v>
      </c>
      <c r="L47" s="77">
        <v>47</v>
      </c>
      <c r="M47" s="77"/>
      <c r="N47" s="72"/>
      <c r="O47" s="79" t="s">
        <v>311</v>
      </c>
      <c r="P47" s="81">
        <v>43600.52195601852</v>
      </c>
      <c r="Q47" s="79" t="s">
        <v>326</v>
      </c>
      <c r="R47" s="79"/>
      <c r="S47" s="79"/>
      <c r="T47" s="79" t="s">
        <v>403</v>
      </c>
      <c r="U47" s="79"/>
      <c r="V47" s="82" t="s">
        <v>454</v>
      </c>
      <c r="W47" s="81">
        <v>43600.52195601852</v>
      </c>
      <c r="X47" s="82" t="s">
        <v>505</v>
      </c>
      <c r="Y47" s="79"/>
      <c r="Z47" s="79"/>
      <c r="AA47" s="85" t="s">
        <v>593</v>
      </c>
      <c r="AB47" s="85" t="s">
        <v>669</v>
      </c>
      <c r="AC47" s="79" t="b">
        <v>0</v>
      </c>
      <c r="AD47" s="79">
        <v>3</v>
      </c>
      <c r="AE47" s="85" t="s">
        <v>681</v>
      </c>
      <c r="AF47" s="79" t="b">
        <v>0</v>
      </c>
      <c r="AG47" s="79" t="s">
        <v>691</v>
      </c>
      <c r="AH47" s="79"/>
      <c r="AI47" s="85" t="s">
        <v>679</v>
      </c>
      <c r="AJ47" s="79" t="b">
        <v>0</v>
      </c>
      <c r="AK47" s="79">
        <v>0</v>
      </c>
      <c r="AL47" s="85" t="s">
        <v>679</v>
      </c>
      <c r="AM47" s="79" t="s">
        <v>699</v>
      </c>
      <c r="AN47" s="79" t="b">
        <v>0</v>
      </c>
      <c r="AO47" s="85" t="s">
        <v>669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4</v>
      </c>
      <c r="BE47" s="49">
        <v>10.256410256410257</v>
      </c>
      <c r="BF47" s="48">
        <v>1</v>
      </c>
      <c r="BG47" s="49">
        <v>2.5641025641025643</v>
      </c>
      <c r="BH47" s="48">
        <v>0</v>
      </c>
      <c r="BI47" s="49">
        <v>0</v>
      </c>
      <c r="BJ47" s="48">
        <v>34</v>
      </c>
      <c r="BK47" s="49">
        <v>87.17948717948718</v>
      </c>
      <c r="BL47" s="48">
        <v>39</v>
      </c>
    </row>
    <row r="48" spans="1:64" ht="15">
      <c r="A48" s="64" t="s">
        <v>227</v>
      </c>
      <c r="B48" s="64" t="s">
        <v>224</v>
      </c>
      <c r="C48" s="65" t="s">
        <v>2068</v>
      </c>
      <c r="D48" s="66">
        <v>3</v>
      </c>
      <c r="E48" s="67" t="s">
        <v>132</v>
      </c>
      <c r="F48" s="68">
        <v>32</v>
      </c>
      <c r="G48" s="65"/>
      <c r="H48" s="69"/>
      <c r="I48" s="70"/>
      <c r="J48" s="70"/>
      <c r="K48" s="34" t="s">
        <v>66</v>
      </c>
      <c r="L48" s="77">
        <v>48</v>
      </c>
      <c r="M48" s="77"/>
      <c r="N48" s="72"/>
      <c r="O48" s="79" t="s">
        <v>310</v>
      </c>
      <c r="P48" s="81">
        <v>43600.52195601852</v>
      </c>
      <c r="Q48" s="79" t="s">
        <v>326</v>
      </c>
      <c r="R48" s="79"/>
      <c r="S48" s="79"/>
      <c r="T48" s="79" t="s">
        <v>403</v>
      </c>
      <c r="U48" s="79"/>
      <c r="V48" s="82" t="s">
        <v>454</v>
      </c>
      <c r="W48" s="81">
        <v>43600.52195601852</v>
      </c>
      <c r="X48" s="82" t="s">
        <v>505</v>
      </c>
      <c r="Y48" s="79"/>
      <c r="Z48" s="79"/>
      <c r="AA48" s="85" t="s">
        <v>593</v>
      </c>
      <c r="AB48" s="85" t="s">
        <v>669</v>
      </c>
      <c r="AC48" s="79" t="b">
        <v>0</v>
      </c>
      <c r="AD48" s="79">
        <v>3</v>
      </c>
      <c r="AE48" s="85" t="s">
        <v>681</v>
      </c>
      <c r="AF48" s="79" t="b">
        <v>0</v>
      </c>
      <c r="AG48" s="79" t="s">
        <v>691</v>
      </c>
      <c r="AH48" s="79"/>
      <c r="AI48" s="85" t="s">
        <v>679</v>
      </c>
      <c r="AJ48" s="79" t="b">
        <v>0</v>
      </c>
      <c r="AK48" s="79">
        <v>0</v>
      </c>
      <c r="AL48" s="85" t="s">
        <v>679</v>
      </c>
      <c r="AM48" s="79" t="s">
        <v>699</v>
      </c>
      <c r="AN48" s="79" t="b">
        <v>0</v>
      </c>
      <c r="AO48" s="85" t="s">
        <v>669</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224</v>
      </c>
      <c r="B49" s="64" t="s">
        <v>227</v>
      </c>
      <c r="C49" s="65" t="s">
        <v>2068</v>
      </c>
      <c r="D49" s="66">
        <v>3</v>
      </c>
      <c r="E49" s="67" t="s">
        <v>132</v>
      </c>
      <c r="F49" s="68">
        <v>32</v>
      </c>
      <c r="G49" s="65"/>
      <c r="H49" s="69"/>
      <c r="I49" s="70"/>
      <c r="J49" s="70"/>
      <c r="K49" s="34" t="s">
        <v>66</v>
      </c>
      <c r="L49" s="77">
        <v>49</v>
      </c>
      <c r="M49" s="77"/>
      <c r="N49" s="72"/>
      <c r="O49" s="79" t="s">
        <v>310</v>
      </c>
      <c r="P49" s="81">
        <v>43600.76712962963</v>
      </c>
      <c r="Q49" s="79" t="s">
        <v>331</v>
      </c>
      <c r="R49" s="79"/>
      <c r="S49" s="79"/>
      <c r="T49" s="79" t="s">
        <v>403</v>
      </c>
      <c r="U49" s="82" t="s">
        <v>419</v>
      </c>
      <c r="V49" s="82" t="s">
        <v>419</v>
      </c>
      <c r="W49" s="81">
        <v>43600.76712962963</v>
      </c>
      <c r="X49" s="82" t="s">
        <v>511</v>
      </c>
      <c r="Y49" s="79"/>
      <c r="Z49" s="79"/>
      <c r="AA49" s="85" t="s">
        <v>599</v>
      </c>
      <c r="AB49" s="85" t="s">
        <v>669</v>
      </c>
      <c r="AC49" s="79" t="b">
        <v>0</v>
      </c>
      <c r="AD49" s="79">
        <v>0</v>
      </c>
      <c r="AE49" s="85" t="s">
        <v>681</v>
      </c>
      <c r="AF49" s="79" t="b">
        <v>0</v>
      </c>
      <c r="AG49" s="79" t="s">
        <v>691</v>
      </c>
      <c r="AH49" s="79"/>
      <c r="AI49" s="85" t="s">
        <v>679</v>
      </c>
      <c r="AJ49" s="79" t="b">
        <v>0</v>
      </c>
      <c r="AK49" s="79">
        <v>0</v>
      </c>
      <c r="AL49" s="85" t="s">
        <v>679</v>
      </c>
      <c r="AM49" s="79" t="s">
        <v>697</v>
      </c>
      <c r="AN49" s="79" t="b">
        <v>0</v>
      </c>
      <c r="AO49" s="85" t="s">
        <v>669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12.5</v>
      </c>
      <c r="BF49" s="48">
        <v>0</v>
      </c>
      <c r="BG49" s="49">
        <v>0</v>
      </c>
      <c r="BH49" s="48">
        <v>0</v>
      </c>
      <c r="BI49" s="49">
        <v>0</v>
      </c>
      <c r="BJ49" s="48">
        <v>7</v>
      </c>
      <c r="BK49" s="49">
        <v>87.5</v>
      </c>
      <c r="BL49" s="48">
        <v>8</v>
      </c>
    </row>
    <row r="50" spans="1:64" ht="15">
      <c r="A50" s="64" t="s">
        <v>224</v>
      </c>
      <c r="B50" s="64" t="s">
        <v>289</v>
      </c>
      <c r="C50" s="65" t="s">
        <v>2068</v>
      </c>
      <c r="D50" s="66">
        <v>3</v>
      </c>
      <c r="E50" s="67" t="s">
        <v>132</v>
      </c>
      <c r="F50" s="68">
        <v>32</v>
      </c>
      <c r="G50" s="65"/>
      <c r="H50" s="69"/>
      <c r="I50" s="70"/>
      <c r="J50" s="70"/>
      <c r="K50" s="34" t="s">
        <v>65</v>
      </c>
      <c r="L50" s="77">
        <v>50</v>
      </c>
      <c r="M50" s="77"/>
      <c r="N50" s="72"/>
      <c r="O50" s="79" t="s">
        <v>311</v>
      </c>
      <c r="P50" s="81">
        <v>43600.76802083333</v>
      </c>
      <c r="Q50" s="79" t="s">
        <v>332</v>
      </c>
      <c r="R50" s="79"/>
      <c r="S50" s="79"/>
      <c r="T50" s="79" t="s">
        <v>403</v>
      </c>
      <c r="U50" s="82" t="s">
        <v>420</v>
      </c>
      <c r="V50" s="82" t="s">
        <v>420</v>
      </c>
      <c r="W50" s="81">
        <v>43600.76802083333</v>
      </c>
      <c r="X50" s="82" t="s">
        <v>512</v>
      </c>
      <c r="Y50" s="79"/>
      <c r="Z50" s="79"/>
      <c r="AA50" s="85" t="s">
        <v>600</v>
      </c>
      <c r="AB50" s="85" t="s">
        <v>671</v>
      </c>
      <c r="AC50" s="79" t="b">
        <v>0</v>
      </c>
      <c r="AD50" s="79">
        <v>1</v>
      </c>
      <c r="AE50" s="85" t="s">
        <v>684</v>
      </c>
      <c r="AF50" s="79" t="b">
        <v>0</v>
      </c>
      <c r="AG50" s="79" t="s">
        <v>691</v>
      </c>
      <c r="AH50" s="79"/>
      <c r="AI50" s="85" t="s">
        <v>679</v>
      </c>
      <c r="AJ50" s="79" t="b">
        <v>0</v>
      </c>
      <c r="AK50" s="79">
        <v>0</v>
      </c>
      <c r="AL50" s="85" t="s">
        <v>679</v>
      </c>
      <c r="AM50" s="79" t="s">
        <v>697</v>
      </c>
      <c r="AN50" s="79" t="b">
        <v>0</v>
      </c>
      <c r="AO50" s="85" t="s">
        <v>671</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224</v>
      </c>
      <c r="B51" s="64" t="s">
        <v>290</v>
      </c>
      <c r="C51" s="65" t="s">
        <v>2068</v>
      </c>
      <c r="D51" s="66">
        <v>3</v>
      </c>
      <c r="E51" s="67" t="s">
        <v>132</v>
      </c>
      <c r="F51" s="68">
        <v>32</v>
      </c>
      <c r="G51" s="65"/>
      <c r="H51" s="69"/>
      <c r="I51" s="70"/>
      <c r="J51" s="70"/>
      <c r="K51" s="34" t="s">
        <v>65</v>
      </c>
      <c r="L51" s="77">
        <v>51</v>
      </c>
      <c r="M51" s="77"/>
      <c r="N51" s="72"/>
      <c r="O51" s="79" t="s">
        <v>310</v>
      </c>
      <c r="P51" s="81">
        <v>43600.76802083333</v>
      </c>
      <c r="Q51" s="79" t="s">
        <v>332</v>
      </c>
      <c r="R51" s="79"/>
      <c r="S51" s="79"/>
      <c r="T51" s="79" t="s">
        <v>403</v>
      </c>
      <c r="U51" s="82" t="s">
        <v>420</v>
      </c>
      <c r="V51" s="82" t="s">
        <v>420</v>
      </c>
      <c r="W51" s="81">
        <v>43600.76802083333</v>
      </c>
      <c r="X51" s="82" t="s">
        <v>512</v>
      </c>
      <c r="Y51" s="79"/>
      <c r="Z51" s="79"/>
      <c r="AA51" s="85" t="s">
        <v>600</v>
      </c>
      <c r="AB51" s="85" t="s">
        <v>671</v>
      </c>
      <c r="AC51" s="79" t="b">
        <v>0</v>
      </c>
      <c r="AD51" s="79">
        <v>1</v>
      </c>
      <c r="AE51" s="85" t="s">
        <v>684</v>
      </c>
      <c r="AF51" s="79" t="b">
        <v>0</v>
      </c>
      <c r="AG51" s="79" t="s">
        <v>691</v>
      </c>
      <c r="AH51" s="79"/>
      <c r="AI51" s="85" t="s">
        <v>679</v>
      </c>
      <c r="AJ51" s="79" t="b">
        <v>0</v>
      </c>
      <c r="AK51" s="79">
        <v>0</v>
      </c>
      <c r="AL51" s="85" t="s">
        <v>679</v>
      </c>
      <c r="AM51" s="79" t="s">
        <v>697</v>
      </c>
      <c r="AN51" s="79" t="b">
        <v>0</v>
      </c>
      <c r="AO51" s="85" t="s">
        <v>671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229</v>
      </c>
      <c r="B52" s="64" t="s">
        <v>291</v>
      </c>
      <c r="C52" s="65" t="s">
        <v>2068</v>
      </c>
      <c r="D52" s="66">
        <v>3</v>
      </c>
      <c r="E52" s="67" t="s">
        <v>132</v>
      </c>
      <c r="F52" s="68">
        <v>32</v>
      </c>
      <c r="G52" s="65"/>
      <c r="H52" s="69"/>
      <c r="I52" s="70"/>
      <c r="J52" s="70"/>
      <c r="K52" s="34" t="s">
        <v>65</v>
      </c>
      <c r="L52" s="77">
        <v>52</v>
      </c>
      <c r="M52" s="77"/>
      <c r="N52" s="72"/>
      <c r="O52" s="79" t="s">
        <v>311</v>
      </c>
      <c r="P52" s="81">
        <v>43600.38711805556</v>
      </c>
      <c r="Q52" s="79" t="s">
        <v>333</v>
      </c>
      <c r="R52" s="79"/>
      <c r="S52" s="79"/>
      <c r="T52" s="79" t="s">
        <v>406</v>
      </c>
      <c r="U52" s="79"/>
      <c r="V52" s="82" t="s">
        <v>455</v>
      </c>
      <c r="W52" s="81">
        <v>43600.38711805556</v>
      </c>
      <c r="X52" s="82" t="s">
        <v>513</v>
      </c>
      <c r="Y52" s="79"/>
      <c r="Z52" s="79"/>
      <c r="AA52" s="85" t="s">
        <v>601</v>
      </c>
      <c r="AB52" s="79"/>
      <c r="AC52" s="79" t="b">
        <v>0</v>
      </c>
      <c r="AD52" s="79">
        <v>11</v>
      </c>
      <c r="AE52" s="85" t="s">
        <v>679</v>
      </c>
      <c r="AF52" s="79" t="b">
        <v>0</v>
      </c>
      <c r="AG52" s="79" t="s">
        <v>691</v>
      </c>
      <c r="AH52" s="79"/>
      <c r="AI52" s="85" t="s">
        <v>679</v>
      </c>
      <c r="AJ52" s="79" t="b">
        <v>0</v>
      </c>
      <c r="AK52" s="79">
        <v>2</v>
      </c>
      <c r="AL52" s="85" t="s">
        <v>679</v>
      </c>
      <c r="AM52" s="79" t="s">
        <v>701</v>
      </c>
      <c r="AN52" s="79" t="b">
        <v>0</v>
      </c>
      <c r="AO52" s="85" t="s">
        <v>601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224</v>
      </c>
      <c r="B53" s="64" t="s">
        <v>291</v>
      </c>
      <c r="C53" s="65" t="s">
        <v>2068</v>
      </c>
      <c r="D53" s="66">
        <v>3</v>
      </c>
      <c r="E53" s="67" t="s">
        <v>132</v>
      </c>
      <c r="F53" s="68">
        <v>32</v>
      </c>
      <c r="G53" s="65"/>
      <c r="H53" s="69"/>
      <c r="I53" s="70"/>
      <c r="J53" s="70"/>
      <c r="K53" s="34" t="s">
        <v>65</v>
      </c>
      <c r="L53" s="77">
        <v>53</v>
      </c>
      <c r="M53" s="77"/>
      <c r="N53" s="72"/>
      <c r="O53" s="79" t="s">
        <v>311</v>
      </c>
      <c r="P53" s="81">
        <v>43600.76871527778</v>
      </c>
      <c r="Q53" s="79" t="s">
        <v>334</v>
      </c>
      <c r="R53" s="79"/>
      <c r="S53" s="79"/>
      <c r="T53" s="79" t="s">
        <v>403</v>
      </c>
      <c r="U53" s="79"/>
      <c r="V53" s="82" t="s">
        <v>451</v>
      </c>
      <c r="W53" s="81">
        <v>43600.76871527778</v>
      </c>
      <c r="X53" s="82" t="s">
        <v>514</v>
      </c>
      <c r="Y53" s="79"/>
      <c r="Z53" s="79"/>
      <c r="AA53" s="85" t="s">
        <v>602</v>
      </c>
      <c r="AB53" s="85" t="s">
        <v>601</v>
      </c>
      <c r="AC53" s="79" t="b">
        <v>0</v>
      </c>
      <c r="AD53" s="79">
        <v>1</v>
      </c>
      <c r="AE53" s="85" t="s">
        <v>685</v>
      </c>
      <c r="AF53" s="79" t="b">
        <v>0</v>
      </c>
      <c r="AG53" s="79" t="s">
        <v>691</v>
      </c>
      <c r="AH53" s="79"/>
      <c r="AI53" s="85" t="s">
        <v>679</v>
      </c>
      <c r="AJ53" s="79" t="b">
        <v>0</v>
      </c>
      <c r="AK53" s="79">
        <v>0</v>
      </c>
      <c r="AL53" s="85" t="s">
        <v>679</v>
      </c>
      <c r="AM53" s="79" t="s">
        <v>697</v>
      </c>
      <c r="AN53" s="79" t="b">
        <v>0</v>
      </c>
      <c r="AO53" s="85" t="s">
        <v>601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229</v>
      </c>
      <c r="B54" s="64" t="s">
        <v>230</v>
      </c>
      <c r="C54" s="65" t="s">
        <v>2068</v>
      </c>
      <c r="D54" s="66">
        <v>3</v>
      </c>
      <c r="E54" s="67" t="s">
        <v>132</v>
      </c>
      <c r="F54" s="68">
        <v>32</v>
      </c>
      <c r="G54" s="65"/>
      <c r="H54" s="69"/>
      <c r="I54" s="70"/>
      <c r="J54" s="70"/>
      <c r="K54" s="34" t="s">
        <v>66</v>
      </c>
      <c r="L54" s="77">
        <v>54</v>
      </c>
      <c r="M54" s="77"/>
      <c r="N54" s="72"/>
      <c r="O54" s="79" t="s">
        <v>311</v>
      </c>
      <c r="P54" s="81">
        <v>43600.38711805556</v>
      </c>
      <c r="Q54" s="79" t="s">
        <v>333</v>
      </c>
      <c r="R54" s="79"/>
      <c r="S54" s="79"/>
      <c r="T54" s="79" t="s">
        <v>406</v>
      </c>
      <c r="U54" s="79"/>
      <c r="V54" s="82" t="s">
        <v>455</v>
      </c>
      <c r="W54" s="81">
        <v>43600.38711805556</v>
      </c>
      <c r="X54" s="82" t="s">
        <v>513</v>
      </c>
      <c r="Y54" s="79"/>
      <c r="Z54" s="79"/>
      <c r="AA54" s="85" t="s">
        <v>601</v>
      </c>
      <c r="AB54" s="79"/>
      <c r="AC54" s="79" t="b">
        <v>0</v>
      </c>
      <c r="AD54" s="79">
        <v>11</v>
      </c>
      <c r="AE54" s="85" t="s">
        <v>679</v>
      </c>
      <c r="AF54" s="79" t="b">
        <v>0</v>
      </c>
      <c r="AG54" s="79" t="s">
        <v>691</v>
      </c>
      <c r="AH54" s="79"/>
      <c r="AI54" s="85" t="s">
        <v>679</v>
      </c>
      <c r="AJ54" s="79" t="b">
        <v>0</v>
      </c>
      <c r="AK54" s="79">
        <v>2</v>
      </c>
      <c r="AL54" s="85" t="s">
        <v>679</v>
      </c>
      <c r="AM54" s="79" t="s">
        <v>701</v>
      </c>
      <c r="AN54" s="79" t="b">
        <v>0</v>
      </c>
      <c r="AO54" s="85" t="s">
        <v>601</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230</v>
      </c>
      <c r="B55" s="64" t="s">
        <v>229</v>
      </c>
      <c r="C55" s="65" t="s">
        <v>2068</v>
      </c>
      <c r="D55" s="66">
        <v>3</v>
      </c>
      <c r="E55" s="67" t="s">
        <v>132</v>
      </c>
      <c r="F55" s="68">
        <v>32</v>
      </c>
      <c r="G55" s="65"/>
      <c r="H55" s="69"/>
      <c r="I55" s="70"/>
      <c r="J55" s="70"/>
      <c r="K55" s="34" t="s">
        <v>66</v>
      </c>
      <c r="L55" s="77">
        <v>55</v>
      </c>
      <c r="M55" s="77"/>
      <c r="N55" s="72"/>
      <c r="O55" s="79" t="s">
        <v>311</v>
      </c>
      <c r="P55" s="81">
        <v>43600.48569444445</v>
      </c>
      <c r="Q55" s="79" t="s">
        <v>321</v>
      </c>
      <c r="R55" s="79"/>
      <c r="S55" s="79"/>
      <c r="T55" s="79"/>
      <c r="U55" s="79"/>
      <c r="V55" s="82" t="s">
        <v>456</v>
      </c>
      <c r="W55" s="81">
        <v>43600.48569444445</v>
      </c>
      <c r="X55" s="82" t="s">
        <v>515</v>
      </c>
      <c r="Y55" s="79"/>
      <c r="Z55" s="79"/>
      <c r="AA55" s="85" t="s">
        <v>603</v>
      </c>
      <c r="AB55" s="79"/>
      <c r="AC55" s="79" t="b">
        <v>0</v>
      </c>
      <c r="AD55" s="79">
        <v>0</v>
      </c>
      <c r="AE55" s="85" t="s">
        <v>679</v>
      </c>
      <c r="AF55" s="79" t="b">
        <v>0</v>
      </c>
      <c r="AG55" s="79" t="s">
        <v>691</v>
      </c>
      <c r="AH55" s="79"/>
      <c r="AI55" s="85" t="s">
        <v>679</v>
      </c>
      <c r="AJ55" s="79" t="b">
        <v>0</v>
      </c>
      <c r="AK55" s="79">
        <v>2</v>
      </c>
      <c r="AL55" s="85" t="s">
        <v>601</v>
      </c>
      <c r="AM55" s="79" t="s">
        <v>696</v>
      </c>
      <c r="AN55" s="79" t="b">
        <v>0</v>
      </c>
      <c r="AO55" s="85" t="s">
        <v>601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2</v>
      </c>
      <c r="BE55" s="49">
        <v>10</v>
      </c>
      <c r="BF55" s="48">
        <v>1</v>
      </c>
      <c r="BG55" s="49">
        <v>5</v>
      </c>
      <c r="BH55" s="48">
        <v>0</v>
      </c>
      <c r="BI55" s="49">
        <v>0</v>
      </c>
      <c r="BJ55" s="48">
        <v>17</v>
      </c>
      <c r="BK55" s="49">
        <v>85</v>
      </c>
      <c r="BL55" s="48">
        <v>20</v>
      </c>
    </row>
    <row r="56" spans="1:64" ht="15">
      <c r="A56" s="64" t="s">
        <v>224</v>
      </c>
      <c r="B56" s="64" t="s">
        <v>230</v>
      </c>
      <c r="C56" s="65" t="s">
        <v>2068</v>
      </c>
      <c r="D56" s="66">
        <v>3</v>
      </c>
      <c r="E56" s="67" t="s">
        <v>132</v>
      </c>
      <c r="F56" s="68">
        <v>32</v>
      </c>
      <c r="G56" s="65"/>
      <c r="H56" s="69"/>
      <c r="I56" s="70"/>
      <c r="J56" s="70"/>
      <c r="K56" s="34" t="s">
        <v>65</v>
      </c>
      <c r="L56" s="77">
        <v>56</v>
      </c>
      <c r="M56" s="77"/>
      <c r="N56" s="72"/>
      <c r="O56" s="79" t="s">
        <v>311</v>
      </c>
      <c r="P56" s="81">
        <v>43600.76871527778</v>
      </c>
      <c r="Q56" s="79" t="s">
        <v>334</v>
      </c>
      <c r="R56" s="79"/>
      <c r="S56" s="79"/>
      <c r="T56" s="79" t="s">
        <v>403</v>
      </c>
      <c r="U56" s="79"/>
      <c r="V56" s="82" t="s">
        <v>451</v>
      </c>
      <c r="W56" s="81">
        <v>43600.76871527778</v>
      </c>
      <c r="X56" s="82" t="s">
        <v>514</v>
      </c>
      <c r="Y56" s="79"/>
      <c r="Z56" s="79"/>
      <c r="AA56" s="85" t="s">
        <v>602</v>
      </c>
      <c r="AB56" s="85" t="s">
        <v>601</v>
      </c>
      <c r="AC56" s="79" t="b">
        <v>0</v>
      </c>
      <c r="AD56" s="79">
        <v>1</v>
      </c>
      <c r="AE56" s="85" t="s">
        <v>685</v>
      </c>
      <c r="AF56" s="79" t="b">
        <v>0</v>
      </c>
      <c r="AG56" s="79" t="s">
        <v>691</v>
      </c>
      <c r="AH56" s="79"/>
      <c r="AI56" s="85" t="s">
        <v>679</v>
      </c>
      <c r="AJ56" s="79" t="b">
        <v>0</v>
      </c>
      <c r="AK56" s="79">
        <v>0</v>
      </c>
      <c r="AL56" s="85" t="s">
        <v>679</v>
      </c>
      <c r="AM56" s="79" t="s">
        <v>697</v>
      </c>
      <c r="AN56" s="79" t="b">
        <v>0</v>
      </c>
      <c r="AO56" s="85" t="s">
        <v>601</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229</v>
      </c>
      <c r="B57" s="64" t="s">
        <v>224</v>
      </c>
      <c r="C57" s="65" t="s">
        <v>2068</v>
      </c>
      <c r="D57" s="66">
        <v>3</v>
      </c>
      <c r="E57" s="67" t="s">
        <v>132</v>
      </c>
      <c r="F57" s="68">
        <v>32</v>
      </c>
      <c r="G57" s="65"/>
      <c r="H57" s="69"/>
      <c r="I57" s="70"/>
      <c r="J57" s="70"/>
      <c r="K57" s="34" t="s">
        <v>66</v>
      </c>
      <c r="L57" s="77">
        <v>57</v>
      </c>
      <c r="M57" s="77"/>
      <c r="N57" s="72"/>
      <c r="O57" s="79" t="s">
        <v>311</v>
      </c>
      <c r="P57" s="81">
        <v>43600.38711805556</v>
      </c>
      <c r="Q57" s="79" t="s">
        <v>333</v>
      </c>
      <c r="R57" s="79"/>
      <c r="S57" s="79"/>
      <c r="T57" s="79" t="s">
        <v>406</v>
      </c>
      <c r="U57" s="79"/>
      <c r="V57" s="82" t="s">
        <v>455</v>
      </c>
      <c r="W57" s="81">
        <v>43600.38711805556</v>
      </c>
      <c r="X57" s="82" t="s">
        <v>513</v>
      </c>
      <c r="Y57" s="79"/>
      <c r="Z57" s="79"/>
      <c r="AA57" s="85" t="s">
        <v>601</v>
      </c>
      <c r="AB57" s="79"/>
      <c r="AC57" s="79" t="b">
        <v>0</v>
      </c>
      <c r="AD57" s="79">
        <v>11</v>
      </c>
      <c r="AE57" s="85" t="s">
        <v>679</v>
      </c>
      <c r="AF57" s="79" t="b">
        <v>0</v>
      </c>
      <c r="AG57" s="79" t="s">
        <v>691</v>
      </c>
      <c r="AH57" s="79"/>
      <c r="AI57" s="85" t="s">
        <v>679</v>
      </c>
      <c r="AJ57" s="79" t="b">
        <v>0</v>
      </c>
      <c r="AK57" s="79">
        <v>2</v>
      </c>
      <c r="AL57" s="85" t="s">
        <v>679</v>
      </c>
      <c r="AM57" s="79" t="s">
        <v>701</v>
      </c>
      <c r="AN57" s="79" t="b">
        <v>0</v>
      </c>
      <c r="AO57" s="85" t="s">
        <v>601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229</v>
      </c>
      <c r="B58" s="64" t="s">
        <v>292</v>
      </c>
      <c r="C58" s="65" t="s">
        <v>2068</v>
      </c>
      <c r="D58" s="66">
        <v>3</v>
      </c>
      <c r="E58" s="67" t="s">
        <v>132</v>
      </c>
      <c r="F58" s="68">
        <v>32</v>
      </c>
      <c r="G58" s="65"/>
      <c r="H58" s="69"/>
      <c r="I58" s="70"/>
      <c r="J58" s="70"/>
      <c r="K58" s="34" t="s">
        <v>65</v>
      </c>
      <c r="L58" s="77">
        <v>58</v>
      </c>
      <c r="M58" s="77"/>
      <c r="N58" s="72"/>
      <c r="O58" s="79" t="s">
        <v>311</v>
      </c>
      <c r="P58" s="81">
        <v>43600.38711805556</v>
      </c>
      <c r="Q58" s="79" t="s">
        <v>333</v>
      </c>
      <c r="R58" s="79"/>
      <c r="S58" s="79"/>
      <c r="T58" s="79" t="s">
        <v>406</v>
      </c>
      <c r="U58" s="79"/>
      <c r="V58" s="82" t="s">
        <v>455</v>
      </c>
      <c r="W58" s="81">
        <v>43600.38711805556</v>
      </c>
      <c r="X58" s="82" t="s">
        <v>513</v>
      </c>
      <c r="Y58" s="79"/>
      <c r="Z58" s="79"/>
      <c r="AA58" s="85" t="s">
        <v>601</v>
      </c>
      <c r="AB58" s="79"/>
      <c r="AC58" s="79" t="b">
        <v>0</v>
      </c>
      <c r="AD58" s="79">
        <v>11</v>
      </c>
      <c r="AE58" s="85" t="s">
        <v>679</v>
      </c>
      <c r="AF58" s="79" t="b">
        <v>0</v>
      </c>
      <c r="AG58" s="79" t="s">
        <v>691</v>
      </c>
      <c r="AH58" s="79"/>
      <c r="AI58" s="85" t="s">
        <v>679</v>
      </c>
      <c r="AJ58" s="79" t="b">
        <v>0</v>
      </c>
      <c r="AK58" s="79">
        <v>2</v>
      </c>
      <c r="AL58" s="85" t="s">
        <v>679</v>
      </c>
      <c r="AM58" s="79" t="s">
        <v>701</v>
      </c>
      <c r="AN58" s="79" t="b">
        <v>0</v>
      </c>
      <c r="AO58" s="85" t="s">
        <v>601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3</v>
      </c>
      <c r="BE58" s="49">
        <v>7.6923076923076925</v>
      </c>
      <c r="BF58" s="48">
        <v>1</v>
      </c>
      <c r="BG58" s="49">
        <v>2.5641025641025643</v>
      </c>
      <c r="BH58" s="48">
        <v>0</v>
      </c>
      <c r="BI58" s="49">
        <v>0</v>
      </c>
      <c r="BJ58" s="48">
        <v>35</v>
      </c>
      <c r="BK58" s="49">
        <v>89.74358974358974</v>
      </c>
      <c r="BL58" s="48">
        <v>39</v>
      </c>
    </row>
    <row r="59" spans="1:64" ht="15">
      <c r="A59" s="64" t="s">
        <v>224</v>
      </c>
      <c r="B59" s="64" t="s">
        <v>229</v>
      </c>
      <c r="C59" s="65" t="s">
        <v>2068</v>
      </c>
      <c r="D59" s="66">
        <v>3</v>
      </c>
      <c r="E59" s="67" t="s">
        <v>132</v>
      </c>
      <c r="F59" s="68">
        <v>32</v>
      </c>
      <c r="G59" s="65"/>
      <c r="H59" s="69"/>
      <c r="I59" s="70"/>
      <c r="J59" s="70"/>
      <c r="K59" s="34" t="s">
        <v>66</v>
      </c>
      <c r="L59" s="77">
        <v>59</v>
      </c>
      <c r="M59" s="77"/>
      <c r="N59" s="72"/>
      <c r="O59" s="79" t="s">
        <v>310</v>
      </c>
      <c r="P59" s="81">
        <v>43600.76871527778</v>
      </c>
      <c r="Q59" s="79" t="s">
        <v>334</v>
      </c>
      <c r="R59" s="79"/>
      <c r="S59" s="79"/>
      <c r="T59" s="79" t="s">
        <v>403</v>
      </c>
      <c r="U59" s="79"/>
      <c r="V59" s="82" t="s">
        <v>451</v>
      </c>
      <c r="W59" s="81">
        <v>43600.76871527778</v>
      </c>
      <c r="X59" s="82" t="s">
        <v>514</v>
      </c>
      <c r="Y59" s="79"/>
      <c r="Z59" s="79"/>
      <c r="AA59" s="85" t="s">
        <v>602</v>
      </c>
      <c r="AB59" s="85" t="s">
        <v>601</v>
      </c>
      <c r="AC59" s="79" t="b">
        <v>0</v>
      </c>
      <c r="AD59" s="79">
        <v>1</v>
      </c>
      <c r="AE59" s="85" t="s">
        <v>685</v>
      </c>
      <c r="AF59" s="79" t="b">
        <v>0</v>
      </c>
      <c r="AG59" s="79" t="s">
        <v>691</v>
      </c>
      <c r="AH59" s="79"/>
      <c r="AI59" s="85" t="s">
        <v>679</v>
      </c>
      <c r="AJ59" s="79" t="b">
        <v>0</v>
      </c>
      <c r="AK59" s="79">
        <v>0</v>
      </c>
      <c r="AL59" s="85" t="s">
        <v>679</v>
      </c>
      <c r="AM59" s="79" t="s">
        <v>697</v>
      </c>
      <c r="AN59" s="79" t="b">
        <v>0</v>
      </c>
      <c r="AO59" s="85" t="s">
        <v>601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231</v>
      </c>
      <c r="B60" s="64" t="s">
        <v>279</v>
      </c>
      <c r="C60" s="65" t="s">
        <v>2068</v>
      </c>
      <c r="D60" s="66">
        <v>3</v>
      </c>
      <c r="E60" s="67" t="s">
        <v>132</v>
      </c>
      <c r="F60" s="68">
        <v>32</v>
      </c>
      <c r="G60" s="65"/>
      <c r="H60" s="69"/>
      <c r="I60" s="70"/>
      <c r="J60" s="70"/>
      <c r="K60" s="34" t="s">
        <v>65</v>
      </c>
      <c r="L60" s="77">
        <v>60</v>
      </c>
      <c r="M60" s="77"/>
      <c r="N60" s="72"/>
      <c r="O60" s="79" t="s">
        <v>311</v>
      </c>
      <c r="P60" s="81">
        <v>43599.829976851855</v>
      </c>
      <c r="Q60" s="79" t="s">
        <v>335</v>
      </c>
      <c r="R60" s="82" t="s">
        <v>389</v>
      </c>
      <c r="S60" s="79" t="s">
        <v>400</v>
      </c>
      <c r="T60" s="79" t="s">
        <v>403</v>
      </c>
      <c r="U60" s="79"/>
      <c r="V60" s="82" t="s">
        <v>457</v>
      </c>
      <c r="W60" s="81">
        <v>43599.829976851855</v>
      </c>
      <c r="X60" s="82" t="s">
        <v>516</v>
      </c>
      <c r="Y60" s="79"/>
      <c r="Z60" s="79"/>
      <c r="AA60" s="85" t="s">
        <v>604</v>
      </c>
      <c r="AB60" s="79"/>
      <c r="AC60" s="79" t="b">
        <v>0</v>
      </c>
      <c r="AD60" s="79">
        <v>10</v>
      </c>
      <c r="AE60" s="85" t="s">
        <v>679</v>
      </c>
      <c r="AF60" s="79" t="b">
        <v>0</v>
      </c>
      <c r="AG60" s="79" t="s">
        <v>691</v>
      </c>
      <c r="AH60" s="79"/>
      <c r="AI60" s="85" t="s">
        <v>679</v>
      </c>
      <c r="AJ60" s="79" t="b">
        <v>0</v>
      </c>
      <c r="AK60" s="79">
        <v>6</v>
      </c>
      <c r="AL60" s="85" t="s">
        <v>679</v>
      </c>
      <c r="AM60" s="79" t="s">
        <v>697</v>
      </c>
      <c r="AN60" s="79" t="b">
        <v>0</v>
      </c>
      <c r="AO60" s="85" t="s">
        <v>604</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v>0</v>
      </c>
      <c r="BE60" s="49">
        <v>0</v>
      </c>
      <c r="BF60" s="48">
        <v>0</v>
      </c>
      <c r="BG60" s="49">
        <v>0</v>
      </c>
      <c r="BH60" s="48">
        <v>0</v>
      </c>
      <c r="BI60" s="49">
        <v>0</v>
      </c>
      <c r="BJ60" s="48">
        <v>26</v>
      </c>
      <c r="BK60" s="49">
        <v>100</v>
      </c>
      <c r="BL60" s="48">
        <v>26</v>
      </c>
    </row>
    <row r="61" spans="1:64" ht="15">
      <c r="A61" s="64" t="s">
        <v>224</v>
      </c>
      <c r="B61" s="64" t="s">
        <v>279</v>
      </c>
      <c r="C61" s="65" t="s">
        <v>2068</v>
      </c>
      <c r="D61" s="66">
        <v>3</v>
      </c>
      <c r="E61" s="67" t="s">
        <v>132</v>
      </c>
      <c r="F61" s="68">
        <v>32</v>
      </c>
      <c r="G61" s="65"/>
      <c r="H61" s="69"/>
      <c r="I61" s="70"/>
      <c r="J61" s="70"/>
      <c r="K61" s="34" t="s">
        <v>65</v>
      </c>
      <c r="L61" s="77">
        <v>61</v>
      </c>
      <c r="M61" s="77"/>
      <c r="N61" s="72"/>
      <c r="O61" s="79" t="s">
        <v>311</v>
      </c>
      <c r="P61" s="81">
        <v>43600.797418981485</v>
      </c>
      <c r="Q61" s="79" t="s">
        <v>319</v>
      </c>
      <c r="R61" s="79"/>
      <c r="S61" s="79"/>
      <c r="T61" s="79" t="s">
        <v>403</v>
      </c>
      <c r="U61" s="79"/>
      <c r="V61" s="82" t="s">
        <v>451</v>
      </c>
      <c r="W61" s="81">
        <v>43600.797418981485</v>
      </c>
      <c r="X61" s="82" t="s">
        <v>517</v>
      </c>
      <c r="Y61" s="79"/>
      <c r="Z61" s="79"/>
      <c r="AA61" s="85" t="s">
        <v>605</v>
      </c>
      <c r="AB61" s="79"/>
      <c r="AC61" s="79" t="b">
        <v>0</v>
      </c>
      <c r="AD61" s="79">
        <v>0</v>
      </c>
      <c r="AE61" s="85" t="s">
        <v>679</v>
      </c>
      <c r="AF61" s="79" t="b">
        <v>0</v>
      </c>
      <c r="AG61" s="79" t="s">
        <v>691</v>
      </c>
      <c r="AH61" s="79"/>
      <c r="AI61" s="85" t="s">
        <v>679</v>
      </c>
      <c r="AJ61" s="79" t="b">
        <v>0</v>
      </c>
      <c r="AK61" s="79">
        <v>6</v>
      </c>
      <c r="AL61" s="85" t="s">
        <v>604</v>
      </c>
      <c r="AM61" s="79" t="s">
        <v>697</v>
      </c>
      <c r="AN61" s="79" t="b">
        <v>0</v>
      </c>
      <c r="AO61" s="85" t="s">
        <v>604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6</v>
      </c>
      <c r="BD61" s="48"/>
      <c r="BE61" s="49"/>
      <c r="BF61" s="48"/>
      <c r="BG61" s="49"/>
      <c r="BH61" s="48"/>
      <c r="BI61" s="49"/>
      <c r="BJ61" s="48"/>
      <c r="BK61" s="49"/>
      <c r="BL61" s="48"/>
    </row>
    <row r="62" spans="1:64" ht="15">
      <c r="A62" s="64" t="s">
        <v>224</v>
      </c>
      <c r="B62" s="64" t="s">
        <v>231</v>
      </c>
      <c r="C62" s="65" t="s">
        <v>2069</v>
      </c>
      <c r="D62" s="66">
        <v>3</v>
      </c>
      <c r="E62" s="67" t="s">
        <v>136</v>
      </c>
      <c r="F62" s="68">
        <v>19</v>
      </c>
      <c r="G62" s="65"/>
      <c r="H62" s="69"/>
      <c r="I62" s="70"/>
      <c r="J62" s="70"/>
      <c r="K62" s="34" t="s">
        <v>65</v>
      </c>
      <c r="L62" s="77">
        <v>62</v>
      </c>
      <c r="M62" s="77"/>
      <c r="N62" s="72"/>
      <c r="O62" s="79" t="s">
        <v>311</v>
      </c>
      <c r="P62" s="81">
        <v>43598.59034722222</v>
      </c>
      <c r="Q62" s="79" t="s">
        <v>324</v>
      </c>
      <c r="R62" s="79"/>
      <c r="S62" s="79"/>
      <c r="T62" s="79" t="s">
        <v>403</v>
      </c>
      <c r="U62" s="79"/>
      <c r="V62" s="82" t="s">
        <v>451</v>
      </c>
      <c r="W62" s="81">
        <v>43598.59034722222</v>
      </c>
      <c r="X62" s="82" t="s">
        <v>502</v>
      </c>
      <c r="Y62" s="79"/>
      <c r="Z62" s="79"/>
      <c r="AA62" s="85" t="s">
        <v>590</v>
      </c>
      <c r="AB62" s="85" t="s">
        <v>589</v>
      </c>
      <c r="AC62" s="79" t="b">
        <v>0</v>
      </c>
      <c r="AD62" s="79">
        <v>2</v>
      </c>
      <c r="AE62" s="85" t="s">
        <v>680</v>
      </c>
      <c r="AF62" s="79" t="b">
        <v>0</v>
      </c>
      <c r="AG62" s="79" t="s">
        <v>691</v>
      </c>
      <c r="AH62" s="79"/>
      <c r="AI62" s="85" t="s">
        <v>679</v>
      </c>
      <c r="AJ62" s="79" t="b">
        <v>0</v>
      </c>
      <c r="AK62" s="79">
        <v>0</v>
      </c>
      <c r="AL62" s="85" t="s">
        <v>679</v>
      </c>
      <c r="AM62" s="79" t="s">
        <v>697</v>
      </c>
      <c r="AN62" s="79" t="b">
        <v>0</v>
      </c>
      <c r="AO62" s="85" t="s">
        <v>589</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6</v>
      </c>
      <c r="BD62" s="48"/>
      <c r="BE62" s="49"/>
      <c r="BF62" s="48"/>
      <c r="BG62" s="49"/>
      <c r="BH62" s="48"/>
      <c r="BI62" s="49"/>
      <c r="BJ62" s="48"/>
      <c r="BK62" s="49"/>
      <c r="BL62" s="48"/>
    </row>
    <row r="63" spans="1:64" ht="15">
      <c r="A63" s="64" t="s">
        <v>224</v>
      </c>
      <c r="B63" s="64" t="s">
        <v>231</v>
      </c>
      <c r="C63" s="65" t="s">
        <v>2069</v>
      </c>
      <c r="D63" s="66">
        <v>3</v>
      </c>
      <c r="E63" s="67" t="s">
        <v>136</v>
      </c>
      <c r="F63" s="68">
        <v>19</v>
      </c>
      <c r="G63" s="65"/>
      <c r="H63" s="69"/>
      <c r="I63" s="70"/>
      <c r="J63" s="70"/>
      <c r="K63" s="34" t="s">
        <v>65</v>
      </c>
      <c r="L63" s="77">
        <v>63</v>
      </c>
      <c r="M63" s="77"/>
      <c r="N63" s="72"/>
      <c r="O63" s="79" t="s">
        <v>311</v>
      </c>
      <c r="P63" s="81">
        <v>43600.797418981485</v>
      </c>
      <c r="Q63" s="79" t="s">
        <v>319</v>
      </c>
      <c r="R63" s="79"/>
      <c r="S63" s="79"/>
      <c r="T63" s="79" t="s">
        <v>403</v>
      </c>
      <c r="U63" s="79"/>
      <c r="V63" s="82" t="s">
        <v>451</v>
      </c>
      <c r="W63" s="81">
        <v>43600.797418981485</v>
      </c>
      <c r="X63" s="82" t="s">
        <v>517</v>
      </c>
      <c r="Y63" s="79"/>
      <c r="Z63" s="79"/>
      <c r="AA63" s="85" t="s">
        <v>605</v>
      </c>
      <c r="AB63" s="79"/>
      <c r="AC63" s="79" t="b">
        <v>0</v>
      </c>
      <c r="AD63" s="79">
        <v>0</v>
      </c>
      <c r="AE63" s="85" t="s">
        <v>679</v>
      </c>
      <c r="AF63" s="79" t="b">
        <v>0</v>
      </c>
      <c r="AG63" s="79" t="s">
        <v>691</v>
      </c>
      <c r="AH63" s="79"/>
      <c r="AI63" s="85" t="s">
        <v>679</v>
      </c>
      <c r="AJ63" s="79" t="b">
        <v>0</v>
      </c>
      <c r="AK63" s="79">
        <v>6</v>
      </c>
      <c r="AL63" s="85" t="s">
        <v>604</v>
      </c>
      <c r="AM63" s="79" t="s">
        <v>697</v>
      </c>
      <c r="AN63" s="79" t="b">
        <v>0</v>
      </c>
      <c r="AO63" s="85" t="s">
        <v>604</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6</v>
      </c>
      <c r="BD63" s="48">
        <v>0</v>
      </c>
      <c r="BE63" s="49">
        <v>0</v>
      </c>
      <c r="BF63" s="48">
        <v>0</v>
      </c>
      <c r="BG63" s="49">
        <v>0</v>
      </c>
      <c r="BH63" s="48">
        <v>0</v>
      </c>
      <c r="BI63" s="49">
        <v>0</v>
      </c>
      <c r="BJ63" s="48">
        <v>22</v>
      </c>
      <c r="BK63" s="49">
        <v>100</v>
      </c>
      <c r="BL63" s="48">
        <v>22</v>
      </c>
    </row>
    <row r="64" spans="1:64" ht="15">
      <c r="A64" s="64" t="s">
        <v>232</v>
      </c>
      <c r="B64" s="64" t="s">
        <v>224</v>
      </c>
      <c r="C64" s="65" t="s">
        <v>2068</v>
      </c>
      <c r="D64" s="66">
        <v>3</v>
      </c>
      <c r="E64" s="67" t="s">
        <v>132</v>
      </c>
      <c r="F64" s="68">
        <v>32</v>
      </c>
      <c r="G64" s="65"/>
      <c r="H64" s="69"/>
      <c r="I64" s="70"/>
      <c r="J64" s="70"/>
      <c r="K64" s="34" t="s">
        <v>65</v>
      </c>
      <c r="L64" s="77">
        <v>64</v>
      </c>
      <c r="M64" s="77"/>
      <c r="N64" s="72"/>
      <c r="O64" s="79" t="s">
        <v>311</v>
      </c>
      <c r="P64" s="81">
        <v>43600.89849537037</v>
      </c>
      <c r="Q64" s="79" t="s">
        <v>336</v>
      </c>
      <c r="R64" s="82" t="s">
        <v>390</v>
      </c>
      <c r="S64" s="79" t="s">
        <v>399</v>
      </c>
      <c r="T64" s="79" t="s">
        <v>403</v>
      </c>
      <c r="U64" s="79"/>
      <c r="V64" s="82" t="s">
        <v>458</v>
      </c>
      <c r="W64" s="81">
        <v>43600.89849537037</v>
      </c>
      <c r="X64" s="82" t="s">
        <v>518</v>
      </c>
      <c r="Y64" s="79"/>
      <c r="Z64" s="79"/>
      <c r="AA64" s="85" t="s">
        <v>606</v>
      </c>
      <c r="AB64" s="79"/>
      <c r="AC64" s="79" t="b">
        <v>0</v>
      </c>
      <c r="AD64" s="79">
        <v>0</v>
      </c>
      <c r="AE64" s="85" t="s">
        <v>679</v>
      </c>
      <c r="AF64" s="79" t="b">
        <v>1</v>
      </c>
      <c r="AG64" s="79" t="s">
        <v>692</v>
      </c>
      <c r="AH64" s="79"/>
      <c r="AI64" s="85" t="s">
        <v>694</v>
      </c>
      <c r="AJ64" s="79" t="b">
        <v>0</v>
      </c>
      <c r="AK64" s="79">
        <v>1</v>
      </c>
      <c r="AL64" s="85" t="s">
        <v>657</v>
      </c>
      <c r="AM64" s="79" t="s">
        <v>697</v>
      </c>
      <c r="AN64" s="79" t="b">
        <v>0</v>
      </c>
      <c r="AO64" s="85" t="s">
        <v>657</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3</v>
      </c>
      <c r="BK64" s="49">
        <v>100</v>
      </c>
      <c r="BL64" s="48">
        <v>3</v>
      </c>
    </row>
    <row r="65" spans="1:64" ht="15">
      <c r="A65" s="64" t="s">
        <v>233</v>
      </c>
      <c r="B65" s="64" t="s">
        <v>224</v>
      </c>
      <c r="C65" s="65" t="s">
        <v>2068</v>
      </c>
      <c r="D65" s="66">
        <v>3</v>
      </c>
      <c r="E65" s="67" t="s">
        <v>132</v>
      </c>
      <c r="F65" s="68">
        <v>32</v>
      </c>
      <c r="G65" s="65"/>
      <c r="H65" s="69"/>
      <c r="I65" s="70"/>
      <c r="J65" s="70"/>
      <c r="K65" s="34" t="s">
        <v>65</v>
      </c>
      <c r="L65" s="77">
        <v>65</v>
      </c>
      <c r="M65" s="77"/>
      <c r="N65" s="72"/>
      <c r="O65" s="79" t="s">
        <v>311</v>
      </c>
      <c r="P65" s="81">
        <v>43598.81008101852</v>
      </c>
      <c r="Q65" s="79" t="s">
        <v>337</v>
      </c>
      <c r="R65" s="79"/>
      <c r="S65" s="79"/>
      <c r="T65" s="79" t="s">
        <v>407</v>
      </c>
      <c r="U65" s="82" t="s">
        <v>421</v>
      </c>
      <c r="V65" s="82" t="s">
        <v>421</v>
      </c>
      <c r="W65" s="81">
        <v>43598.81008101852</v>
      </c>
      <c r="X65" s="82" t="s">
        <v>519</v>
      </c>
      <c r="Y65" s="79"/>
      <c r="Z65" s="79"/>
      <c r="AA65" s="85" t="s">
        <v>607</v>
      </c>
      <c r="AB65" s="79"/>
      <c r="AC65" s="79" t="b">
        <v>0</v>
      </c>
      <c r="AD65" s="79">
        <v>7</v>
      </c>
      <c r="AE65" s="85" t="s">
        <v>679</v>
      </c>
      <c r="AF65" s="79" t="b">
        <v>0</v>
      </c>
      <c r="AG65" s="79" t="s">
        <v>691</v>
      </c>
      <c r="AH65" s="79"/>
      <c r="AI65" s="85" t="s">
        <v>679</v>
      </c>
      <c r="AJ65" s="79" t="b">
        <v>0</v>
      </c>
      <c r="AK65" s="79">
        <v>0</v>
      </c>
      <c r="AL65" s="85" t="s">
        <v>679</v>
      </c>
      <c r="AM65" s="79" t="s">
        <v>696</v>
      </c>
      <c r="AN65" s="79" t="b">
        <v>0</v>
      </c>
      <c r="AO65" s="85" t="s">
        <v>607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4</v>
      </c>
      <c r="BE65" s="49">
        <v>10.256410256410257</v>
      </c>
      <c r="BF65" s="48">
        <v>0</v>
      </c>
      <c r="BG65" s="49">
        <v>0</v>
      </c>
      <c r="BH65" s="48">
        <v>0</v>
      </c>
      <c r="BI65" s="49">
        <v>0</v>
      </c>
      <c r="BJ65" s="48">
        <v>35</v>
      </c>
      <c r="BK65" s="49">
        <v>89.74358974358974</v>
      </c>
      <c r="BL65" s="48">
        <v>39</v>
      </c>
    </row>
    <row r="66" spans="1:64" ht="15">
      <c r="A66" s="64" t="s">
        <v>233</v>
      </c>
      <c r="B66" s="64" t="s">
        <v>233</v>
      </c>
      <c r="C66" s="65" t="s">
        <v>2068</v>
      </c>
      <c r="D66" s="66">
        <v>3</v>
      </c>
      <c r="E66" s="67" t="s">
        <v>132</v>
      </c>
      <c r="F66" s="68">
        <v>32</v>
      </c>
      <c r="G66" s="65"/>
      <c r="H66" s="69"/>
      <c r="I66" s="70"/>
      <c r="J66" s="70"/>
      <c r="K66" s="34" t="s">
        <v>65</v>
      </c>
      <c r="L66" s="77">
        <v>66</v>
      </c>
      <c r="M66" s="77"/>
      <c r="N66" s="72"/>
      <c r="O66" s="79" t="s">
        <v>176</v>
      </c>
      <c r="P66" s="81">
        <v>43600.92717592593</v>
      </c>
      <c r="Q66" s="79" t="s">
        <v>338</v>
      </c>
      <c r="R66" s="82" t="s">
        <v>391</v>
      </c>
      <c r="S66" s="79" t="s">
        <v>401</v>
      </c>
      <c r="T66" s="79" t="s">
        <v>408</v>
      </c>
      <c r="U66" s="79"/>
      <c r="V66" s="82" t="s">
        <v>459</v>
      </c>
      <c r="W66" s="81">
        <v>43600.92717592593</v>
      </c>
      <c r="X66" s="82" t="s">
        <v>520</v>
      </c>
      <c r="Y66" s="79"/>
      <c r="Z66" s="79"/>
      <c r="AA66" s="85" t="s">
        <v>608</v>
      </c>
      <c r="AB66" s="79"/>
      <c r="AC66" s="79" t="b">
        <v>0</v>
      </c>
      <c r="AD66" s="79">
        <v>0</v>
      </c>
      <c r="AE66" s="85" t="s">
        <v>679</v>
      </c>
      <c r="AF66" s="79" t="b">
        <v>0</v>
      </c>
      <c r="AG66" s="79" t="s">
        <v>691</v>
      </c>
      <c r="AH66" s="79"/>
      <c r="AI66" s="85" t="s">
        <v>679</v>
      </c>
      <c r="AJ66" s="79" t="b">
        <v>0</v>
      </c>
      <c r="AK66" s="79">
        <v>1</v>
      </c>
      <c r="AL66" s="85" t="s">
        <v>679</v>
      </c>
      <c r="AM66" s="79" t="s">
        <v>702</v>
      </c>
      <c r="AN66" s="79" t="b">
        <v>0</v>
      </c>
      <c r="AO66" s="85" t="s">
        <v>608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8</v>
      </c>
      <c r="BK66" s="49">
        <v>100</v>
      </c>
      <c r="BL66" s="48">
        <v>8</v>
      </c>
    </row>
    <row r="67" spans="1:64" ht="15">
      <c r="A67" s="64" t="s">
        <v>234</v>
      </c>
      <c r="B67" s="64" t="s">
        <v>233</v>
      </c>
      <c r="C67" s="65" t="s">
        <v>2068</v>
      </c>
      <c r="D67" s="66">
        <v>3</v>
      </c>
      <c r="E67" s="67" t="s">
        <v>132</v>
      </c>
      <c r="F67" s="68">
        <v>32</v>
      </c>
      <c r="G67" s="65"/>
      <c r="H67" s="69"/>
      <c r="I67" s="70"/>
      <c r="J67" s="70"/>
      <c r="K67" s="34" t="s">
        <v>65</v>
      </c>
      <c r="L67" s="77">
        <v>67</v>
      </c>
      <c r="M67" s="77"/>
      <c r="N67" s="72"/>
      <c r="O67" s="79" t="s">
        <v>311</v>
      </c>
      <c r="P67" s="81">
        <v>43600.93006944445</v>
      </c>
      <c r="Q67" s="79" t="s">
        <v>339</v>
      </c>
      <c r="R67" s="82" t="s">
        <v>391</v>
      </c>
      <c r="S67" s="79" t="s">
        <v>401</v>
      </c>
      <c r="T67" s="79" t="s">
        <v>408</v>
      </c>
      <c r="U67" s="79"/>
      <c r="V67" s="82" t="s">
        <v>460</v>
      </c>
      <c r="W67" s="81">
        <v>43600.93006944445</v>
      </c>
      <c r="X67" s="82" t="s">
        <v>521</v>
      </c>
      <c r="Y67" s="79"/>
      <c r="Z67" s="79"/>
      <c r="AA67" s="85" t="s">
        <v>609</v>
      </c>
      <c r="AB67" s="79"/>
      <c r="AC67" s="79" t="b">
        <v>0</v>
      </c>
      <c r="AD67" s="79">
        <v>0</v>
      </c>
      <c r="AE67" s="85" t="s">
        <v>679</v>
      </c>
      <c r="AF67" s="79" t="b">
        <v>0</v>
      </c>
      <c r="AG67" s="79" t="s">
        <v>691</v>
      </c>
      <c r="AH67" s="79"/>
      <c r="AI67" s="85" t="s">
        <v>679</v>
      </c>
      <c r="AJ67" s="79" t="b">
        <v>0</v>
      </c>
      <c r="AK67" s="79">
        <v>1</v>
      </c>
      <c r="AL67" s="85" t="s">
        <v>608</v>
      </c>
      <c r="AM67" s="79" t="s">
        <v>703</v>
      </c>
      <c r="AN67" s="79" t="b">
        <v>0</v>
      </c>
      <c r="AO67" s="85" t="s">
        <v>608</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10</v>
      </c>
      <c r="BK67" s="49">
        <v>100</v>
      </c>
      <c r="BL67" s="48">
        <v>10</v>
      </c>
    </row>
    <row r="68" spans="1:64" ht="15">
      <c r="A68" s="64" t="s">
        <v>235</v>
      </c>
      <c r="B68" s="64" t="s">
        <v>235</v>
      </c>
      <c r="C68" s="65" t="s">
        <v>2068</v>
      </c>
      <c r="D68" s="66">
        <v>3</v>
      </c>
      <c r="E68" s="67" t="s">
        <v>132</v>
      </c>
      <c r="F68" s="68">
        <v>32</v>
      </c>
      <c r="G68" s="65"/>
      <c r="H68" s="69"/>
      <c r="I68" s="70"/>
      <c r="J68" s="70"/>
      <c r="K68" s="34" t="s">
        <v>65</v>
      </c>
      <c r="L68" s="77">
        <v>68</v>
      </c>
      <c r="M68" s="77"/>
      <c r="N68" s="72"/>
      <c r="O68" s="79" t="s">
        <v>176</v>
      </c>
      <c r="P68" s="81">
        <v>43598.99288194445</v>
      </c>
      <c r="Q68" s="79" t="s">
        <v>340</v>
      </c>
      <c r="R68" s="79"/>
      <c r="S68" s="79"/>
      <c r="T68" s="79" t="s">
        <v>409</v>
      </c>
      <c r="U68" s="82" t="s">
        <v>422</v>
      </c>
      <c r="V68" s="82" t="s">
        <v>422</v>
      </c>
      <c r="W68" s="81">
        <v>43598.99288194445</v>
      </c>
      <c r="X68" s="82" t="s">
        <v>522</v>
      </c>
      <c r="Y68" s="79"/>
      <c r="Z68" s="79"/>
      <c r="AA68" s="85" t="s">
        <v>610</v>
      </c>
      <c r="AB68" s="79"/>
      <c r="AC68" s="79" t="b">
        <v>0</v>
      </c>
      <c r="AD68" s="79">
        <v>14</v>
      </c>
      <c r="AE68" s="85" t="s">
        <v>679</v>
      </c>
      <c r="AF68" s="79" t="b">
        <v>0</v>
      </c>
      <c r="AG68" s="79" t="s">
        <v>691</v>
      </c>
      <c r="AH68" s="79"/>
      <c r="AI68" s="85" t="s">
        <v>679</v>
      </c>
      <c r="AJ68" s="79" t="b">
        <v>0</v>
      </c>
      <c r="AK68" s="79">
        <v>1</v>
      </c>
      <c r="AL68" s="85" t="s">
        <v>679</v>
      </c>
      <c r="AM68" s="79" t="s">
        <v>701</v>
      </c>
      <c r="AN68" s="79" t="b">
        <v>0</v>
      </c>
      <c r="AO68" s="85" t="s">
        <v>610</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v>3</v>
      </c>
      <c r="BE68" s="49">
        <v>12</v>
      </c>
      <c r="BF68" s="48">
        <v>0</v>
      </c>
      <c r="BG68" s="49">
        <v>0</v>
      </c>
      <c r="BH68" s="48">
        <v>0</v>
      </c>
      <c r="BI68" s="49">
        <v>0</v>
      </c>
      <c r="BJ68" s="48">
        <v>22</v>
      </c>
      <c r="BK68" s="49">
        <v>88</v>
      </c>
      <c r="BL68" s="48">
        <v>25</v>
      </c>
    </row>
    <row r="69" spans="1:64" ht="15">
      <c r="A69" s="64" t="s">
        <v>235</v>
      </c>
      <c r="B69" s="64" t="s">
        <v>253</v>
      </c>
      <c r="C69" s="65" t="s">
        <v>2068</v>
      </c>
      <c r="D69" s="66">
        <v>3</v>
      </c>
      <c r="E69" s="67" t="s">
        <v>132</v>
      </c>
      <c r="F69" s="68">
        <v>32</v>
      </c>
      <c r="G69" s="65"/>
      <c r="H69" s="69"/>
      <c r="I69" s="70"/>
      <c r="J69" s="70"/>
      <c r="K69" s="34" t="s">
        <v>65</v>
      </c>
      <c r="L69" s="77">
        <v>69</v>
      </c>
      <c r="M69" s="77"/>
      <c r="N69" s="72"/>
      <c r="O69" s="79" t="s">
        <v>311</v>
      </c>
      <c r="P69" s="81">
        <v>43600.96063657408</v>
      </c>
      <c r="Q69" s="79" t="s">
        <v>341</v>
      </c>
      <c r="R69" s="79"/>
      <c r="S69" s="79"/>
      <c r="T69" s="79"/>
      <c r="U69" s="79"/>
      <c r="V69" s="82" t="s">
        <v>461</v>
      </c>
      <c r="W69" s="81">
        <v>43600.96063657408</v>
      </c>
      <c r="X69" s="82" t="s">
        <v>523</v>
      </c>
      <c r="Y69" s="79"/>
      <c r="Z69" s="79"/>
      <c r="AA69" s="85" t="s">
        <v>611</v>
      </c>
      <c r="AB69" s="79"/>
      <c r="AC69" s="79" t="b">
        <v>0</v>
      </c>
      <c r="AD69" s="79">
        <v>0</v>
      </c>
      <c r="AE69" s="85" t="s">
        <v>679</v>
      </c>
      <c r="AF69" s="79" t="b">
        <v>0</v>
      </c>
      <c r="AG69" s="79" t="s">
        <v>691</v>
      </c>
      <c r="AH69" s="79"/>
      <c r="AI69" s="85" t="s">
        <v>679</v>
      </c>
      <c r="AJ69" s="79" t="b">
        <v>0</v>
      </c>
      <c r="AK69" s="79">
        <v>5</v>
      </c>
      <c r="AL69" s="85" t="s">
        <v>633</v>
      </c>
      <c r="AM69" s="79" t="s">
        <v>697</v>
      </c>
      <c r="AN69" s="79" t="b">
        <v>0</v>
      </c>
      <c r="AO69" s="85" t="s">
        <v>633</v>
      </c>
      <c r="AP69" s="79" t="s">
        <v>176</v>
      </c>
      <c r="AQ69" s="79">
        <v>0</v>
      </c>
      <c r="AR69" s="79">
        <v>0</v>
      </c>
      <c r="AS69" s="79"/>
      <c r="AT69" s="79"/>
      <c r="AU69" s="79"/>
      <c r="AV69" s="79"/>
      <c r="AW69" s="79"/>
      <c r="AX69" s="79"/>
      <c r="AY69" s="79"/>
      <c r="AZ69" s="79"/>
      <c r="BA69">
        <v>1</v>
      </c>
      <c r="BB69" s="78" t="str">
        <f>REPLACE(INDEX(GroupVertices[Group],MATCH(Edges[[#This Row],[Vertex 1]],GroupVertices[Vertex],0)),1,1,"")</f>
        <v>8</v>
      </c>
      <c r="BC69" s="78" t="str">
        <f>REPLACE(INDEX(GroupVertices[Group],MATCH(Edges[[#This Row],[Vertex 2]],GroupVertices[Vertex],0)),1,1,"")</f>
        <v>8</v>
      </c>
      <c r="BD69" s="48">
        <v>1</v>
      </c>
      <c r="BE69" s="49">
        <v>4</v>
      </c>
      <c r="BF69" s="48">
        <v>0</v>
      </c>
      <c r="BG69" s="49">
        <v>0</v>
      </c>
      <c r="BH69" s="48">
        <v>0</v>
      </c>
      <c r="BI69" s="49">
        <v>0</v>
      </c>
      <c r="BJ69" s="48">
        <v>24</v>
      </c>
      <c r="BK69" s="49">
        <v>96</v>
      </c>
      <c r="BL69" s="48">
        <v>25</v>
      </c>
    </row>
    <row r="70" spans="1:64" ht="15">
      <c r="A70" s="64" t="s">
        <v>236</v>
      </c>
      <c r="B70" s="64" t="s">
        <v>253</v>
      </c>
      <c r="C70" s="65" t="s">
        <v>2068</v>
      </c>
      <c r="D70" s="66">
        <v>3</v>
      </c>
      <c r="E70" s="67" t="s">
        <v>132</v>
      </c>
      <c r="F70" s="68">
        <v>32</v>
      </c>
      <c r="G70" s="65"/>
      <c r="H70" s="69"/>
      <c r="I70" s="70"/>
      <c r="J70" s="70"/>
      <c r="K70" s="34" t="s">
        <v>65</v>
      </c>
      <c r="L70" s="77">
        <v>70</v>
      </c>
      <c r="M70" s="77"/>
      <c r="N70" s="72"/>
      <c r="O70" s="79" t="s">
        <v>311</v>
      </c>
      <c r="P70" s="81">
        <v>43600.98954861111</v>
      </c>
      <c r="Q70" s="79" t="s">
        <v>341</v>
      </c>
      <c r="R70" s="79"/>
      <c r="S70" s="79"/>
      <c r="T70" s="79"/>
      <c r="U70" s="79"/>
      <c r="V70" s="82" t="s">
        <v>462</v>
      </c>
      <c r="W70" s="81">
        <v>43600.98954861111</v>
      </c>
      <c r="X70" s="82" t="s">
        <v>524</v>
      </c>
      <c r="Y70" s="79"/>
      <c r="Z70" s="79"/>
      <c r="AA70" s="85" t="s">
        <v>612</v>
      </c>
      <c r="AB70" s="79"/>
      <c r="AC70" s="79" t="b">
        <v>0</v>
      </c>
      <c r="AD70" s="79">
        <v>0</v>
      </c>
      <c r="AE70" s="85" t="s">
        <v>679</v>
      </c>
      <c r="AF70" s="79" t="b">
        <v>0</v>
      </c>
      <c r="AG70" s="79" t="s">
        <v>691</v>
      </c>
      <c r="AH70" s="79"/>
      <c r="AI70" s="85" t="s">
        <v>679</v>
      </c>
      <c r="AJ70" s="79" t="b">
        <v>0</v>
      </c>
      <c r="AK70" s="79">
        <v>5</v>
      </c>
      <c r="AL70" s="85" t="s">
        <v>633</v>
      </c>
      <c r="AM70" s="79" t="s">
        <v>696</v>
      </c>
      <c r="AN70" s="79" t="b">
        <v>0</v>
      </c>
      <c r="AO70" s="85" t="s">
        <v>633</v>
      </c>
      <c r="AP70" s="79" t="s">
        <v>176</v>
      </c>
      <c r="AQ70" s="79">
        <v>0</v>
      </c>
      <c r="AR70" s="79">
        <v>0</v>
      </c>
      <c r="AS70" s="79"/>
      <c r="AT70" s="79"/>
      <c r="AU70" s="79"/>
      <c r="AV70" s="79"/>
      <c r="AW70" s="79"/>
      <c r="AX70" s="79"/>
      <c r="AY70" s="79"/>
      <c r="AZ70" s="79"/>
      <c r="BA70">
        <v>1</v>
      </c>
      <c r="BB70" s="78" t="str">
        <f>REPLACE(INDEX(GroupVertices[Group],MATCH(Edges[[#This Row],[Vertex 1]],GroupVertices[Vertex],0)),1,1,"")</f>
        <v>8</v>
      </c>
      <c r="BC70" s="78" t="str">
        <f>REPLACE(INDEX(GroupVertices[Group],MATCH(Edges[[#This Row],[Vertex 2]],GroupVertices[Vertex],0)),1,1,"")</f>
        <v>8</v>
      </c>
      <c r="BD70" s="48">
        <v>1</v>
      </c>
      <c r="BE70" s="49">
        <v>4</v>
      </c>
      <c r="BF70" s="48">
        <v>0</v>
      </c>
      <c r="BG70" s="49">
        <v>0</v>
      </c>
      <c r="BH70" s="48">
        <v>0</v>
      </c>
      <c r="BI70" s="49">
        <v>0</v>
      </c>
      <c r="BJ70" s="48">
        <v>24</v>
      </c>
      <c r="BK70" s="49">
        <v>96</v>
      </c>
      <c r="BL70" s="48">
        <v>25</v>
      </c>
    </row>
    <row r="71" spans="1:64" ht="15">
      <c r="A71" s="64" t="s">
        <v>237</v>
      </c>
      <c r="B71" s="64" t="s">
        <v>293</v>
      </c>
      <c r="C71" s="65" t="s">
        <v>2068</v>
      </c>
      <c r="D71" s="66">
        <v>3</v>
      </c>
      <c r="E71" s="67" t="s">
        <v>132</v>
      </c>
      <c r="F71" s="68">
        <v>32</v>
      </c>
      <c r="G71" s="65"/>
      <c r="H71" s="69"/>
      <c r="I71" s="70"/>
      <c r="J71" s="70"/>
      <c r="K71" s="34" t="s">
        <v>65</v>
      </c>
      <c r="L71" s="77">
        <v>71</v>
      </c>
      <c r="M71" s="77"/>
      <c r="N71" s="72"/>
      <c r="O71" s="79" t="s">
        <v>311</v>
      </c>
      <c r="P71" s="81">
        <v>43600.99340277778</v>
      </c>
      <c r="Q71" s="79" t="s">
        <v>342</v>
      </c>
      <c r="R71" s="79"/>
      <c r="S71" s="79"/>
      <c r="T71" s="79" t="s">
        <v>403</v>
      </c>
      <c r="U71" s="79"/>
      <c r="V71" s="82" t="s">
        <v>463</v>
      </c>
      <c r="W71" s="81">
        <v>43600.99340277778</v>
      </c>
      <c r="X71" s="82" t="s">
        <v>525</v>
      </c>
      <c r="Y71" s="79"/>
      <c r="Z71" s="79"/>
      <c r="AA71" s="85" t="s">
        <v>613</v>
      </c>
      <c r="AB71" s="79"/>
      <c r="AC71" s="79" t="b">
        <v>0</v>
      </c>
      <c r="AD71" s="79">
        <v>0</v>
      </c>
      <c r="AE71" s="85" t="s">
        <v>679</v>
      </c>
      <c r="AF71" s="79" t="b">
        <v>0</v>
      </c>
      <c r="AG71" s="79" t="s">
        <v>691</v>
      </c>
      <c r="AH71" s="79"/>
      <c r="AI71" s="85" t="s">
        <v>679</v>
      </c>
      <c r="AJ71" s="79" t="b">
        <v>0</v>
      </c>
      <c r="AK71" s="79">
        <v>1</v>
      </c>
      <c r="AL71" s="85" t="s">
        <v>614</v>
      </c>
      <c r="AM71" s="79" t="s">
        <v>696</v>
      </c>
      <c r="AN71" s="79" t="b">
        <v>0</v>
      </c>
      <c r="AO71" s="85" t="s">
        <v>614</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238</v>
      </c>
      <c r="B72" s="64" t="s">
        <v>294</v>
      </c>
      <c r="C72" s="65" t="s">
        <v>2068</v>
      </c>
      <c r="D72" s="66">
        <v>3</v>
      </c>
      <c r="E72" s="67" t="s">
        <v>132</v>
      </c>
      <c r="F72" s="68">
        <v>32</v>
      </c>
      <c r="G72" s="65"/>
      <c r="H72" s="69"/>
      <c r="I72" s="70"/>
      <c r="J72" s="70"/>
      <c r="K72" s="34" t="s">
        <v>65</v>
      </c>
      <c r="L72" s="77">
        <v>72</v>
      </c>
      <c r="M72" s="77"/>
      <c r="N72" s="72"/>
      <c r="O72" s="79" t="s">
        <v>311</v>
      </c>
      <c r="P72" s="81">
        <v>43600.913310185184</v>
      </c>
      <c r="Q72" s="79" t="s">
        <v>343</v>
      </c>
      <c r="R72" s="79"/>
      <c r="S72" s="79"/>
      <c r="T72" s="79" t="s">
        <v>403</v>
      </c>
      <c r="U72" s="79"/>
      <c r="V72" s="82" t="s">
        <v>464</v>
      </c>
      <c r="W72" s="81">
        <v>43600.913310185184</v>
      </c>
      <c r="X72" s="82" t="s">
        <v>526</v>
      </c>
      <c r="Y72" s="79"/>
      <c r="Z72" s="79"/>
      <c r="AA72" s="85" t="s">
        <v>614</v>
      </c>
      <c r="AB72" s="79"/>
      <c r="AC72" s="79" t="b">
        <v>0</v>
      </c>
      <c r="AD72" s="79">
        <v>9</v>
      </c>
      <c r="AE72" s="85" t="s">
        <v>679</v>
      </c>
      <c r="AF72" s="79" t="b">
        <v>0</v>
      </c>
      <c r="AG72" s="79" t="s">
        <v>691</v>
      </c>
      <c r="AH72" s="79"/>
      <c r="AI72" s="85" t="s">
        <v>679</v>
      </c>
      <c r="AJ72" s="79" t="b">
        <v>0</v>
      </c>
      <c r="AK72" s="79">
        <v>1</v>
      </c>
      <c r="AL72" s="85" t="s">
        <v>679</v>
      </c>
      <c r="AM72" s="79" t="s">
        <v>697</v>
      </c>
      <c r="AN72" s="79" t="b">
        <v>0</v>
      </c>
      <c r="AO72" s="85" t="s">
        <v>614</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18</v>
      </c>
      <c r="BK72" s="49">
        <v>100</v>
      </c>
      <c r="BL72" s="48">
        <v>18</v>
      </c>
    </row>
    <row r="73" spans="1:64" ht="15">
      <c r="A73" s="64" t="s">
        <v>237</v>
      </c>
      <c r="B73" s="64" t="s">
        <v>294</v>
      </c>
      <c r="C73" s="65" t="s">
        <v>2068</v>
      </c>
      <c r="D73" s="66">
        <v>3</v>
      </c>
      <c r="E73" s="67" t="s">
        <v>132</v>
      </c>
      <c r="F73" s="68">
        <v>32</v>
      </c>
      <c r="G73" s="65"/>
      <c r="H73" s="69"/>
      <c r="I73" s="70"/>
      <c r="J73" s="70"/>
      <c r="K73" s="34" t="s">
        <v>65</v>
      </c>
      <c r="L73" s="77">
        <v>73</v>
      </c>
      <c r="M73" s="77"/>
      <c r="N73" s="72"/>
      <c r="O73" s="79" t="s">
        <v>311</v>
      </c>
      <c r="P73" s="81">
        <v>43600.99340277778</v>
      </c>
      <c r="Q73" s="79" t="s">
        <v>342</v>
      </c>
      <c r="R73" s="79"/>
      <c r="S73" s="79"/>
      <c r="T73" s="79" t="s">
        <v>403</v>
      </c>
      <c r="U73" s="79"/>
      <c r="V73" s="82" t="s">
        <v>463</v>
      </c>
      <c r="W73" s="81">
        <v>43600.99340277778</v>
      </c>
      <c r="X73" s="82" t="s">
        <v>525</v>
      </c>
      <c r="Y73" s="79"/>
      <c r="Z73" s="79"/>
      <c r="AA73" s="85" t="s">
        <v>613</v>
      </c>
      <c r="AB73" s="79"/>
      <c r="AC73" s="79" t="b">
        <v>0</v>
      </c>
      <c r="AD73" s="79">
        <v>0</v>
      </c>
      <c r="AE73" s="85" t="s">
        <v>679</v>
      </c>
      <c r="AF73" s="79" t="b">
        <v>0</v>
      </c>
      <c r="AG73" s="79" t="s">
        <v>691</v>
      </c>
      <c r="AH73" s="79"/>
      <c r="AI73" s="85" t="s">
        <v>679</v>
      </c>
      <c r="AJ73" s="79" t="b">
        <v>0</v>
      </c>
      <c r="AK73" s="79">
        <v>1</v>
      </c>
      <c r="AL73" s="85" t="s">
        <v>614</v>
      </c>
      <c r="AM73" s="79" t="s">
        <v>696</v>
      </c>
      <c r="AN73" s="79" t="b">
        <v>0</v>
      </c>
      <c r="AO73" s="85" t="s">
        <v>614</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v>0</v>
      </c>
      <c r="BE73" s="49">
        <v>0</v>
      </c>
      <c r="BF73" s="48">
        <v>0</v>
      </c>
      <c r="BG73" s="49">
        <v>0</v>
      </c>
      <c r="BH73" s="48">
        <v>0</v>
      </c>
      <c r="BI73" s="49">
        <v>0</v>
      </c>
      <c r="BJ73" s="48">
        <v>19</v>
      </c>
      <c r="BK73" s="49">
        <v>100</v>
      </c>
      <c r="BL73" s="48">
        <v>19</v>
      </c>
    </row>
    <row r="74" spans="1:64" ht="15">
      <c r="A74" s="64" t="s">
        <v>238</v>
      </c>
      <c r="B74" s="64" t="s">
        <v>243</v>
      </c>
      <c r="C74" s="65" t="s">
        <v>2068</v>
      </c>
      <c r="D74" s="66">
        <v>3</v>
      </c>
      <c r="E74" s="67" t="s">
        <v>132</v>
      </c>
      <c r="F74" s="68">
        <v>32</v>
      </c>
      <c r="G74" s="65"/>
      <c r="H74" s="69"/>
      <c r="I74" s="70"/>
      <c r="J74" s="70"/>
      <c r="K74" s="34" t="s">
        <v>65</v>
      </c>
      <c r="L74" s="77">
        <v>74</v>
      </c>
      <c r="M74" s="77"/>
      <c r="N74" s="72"/>
      <c r="O74" s="79" t="s">
        <v>311</v>
      </c>
      <c r="P74" s="81">
        <v>43600.913310185184</v>
      </c>
      <c r="Q74" s="79" t="s">
        <v>343</v>
      </c>
      <c r="R74" s="79"/>
      <c r="S74" s="79"/>
      <c r="T74" s="79" t="s">
        <v>403</v>
      </c>
      <c r="U74" s="79"/>
      <c r="V74" s="82" t="s">
        <v>464</v>
      </c>
      <c r="W74" s="81">
        <v>43600.913310185184</v>
      </c>
      <c r="X74" s="82" t="s">
        <v>526</v>
      </c>
      <c r="Y74" s="79"/>
      <c r="Z74" s="79"/>
      <c r="AA74" s="85" t="s">
        <v>614</v>
      </c>
      <c r="AB74" s="79"/>
      <c r="AC74" s="79" t="b">
        <v>0</v>
      </c>
      <c r="AD74" s="79">
        <v>9</v>
      </c>
      <c r="AE74" s="85" t="s">
        <v>679</v>
      </c>
      <c r="AF74" s="79" t="b">
        <v>0</v>
      </c>
      <c r="AG74" s="79" t="s">
        <v>691</v>
      </c>
      <c r="AH74" s="79"/>
      <c r="AI74" s="85" t="s">
        <v>679</v>
      </c>
      <c r="AJ74" s="79" t="b">
        <v>0</v>
      </c>
      <c r="AK74" s="79">
        <v>1</v>
      </c>
      <c r="AL74" s="85" t="s">
        <v>679</v>
      </c>
      <c r="AM74" s="79" t="s">
        <v>697</v>
      </c>
      <c r="AN74" s="79" t="b">
        <v>0</v>
      </c>
      <c r="AO74" s="85" t="s">
        <v>614</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238</v>
      </c>
      <c r="B75" s="64" t="s">
        <v>237</v>
      </c>
      <c r="C75" s="65" t="s">
        <v>2068</v>
      </c>
      <c r="D75" s="66">
        <v>3</v>
      </c>
      <c r="E75" s="67" t="s">
        <v>132</v>
      </c>
      <c r="F75" s="68">
        <v>32</v>
      </c>
      <c r="G75" s="65"/>
      <c r="H75" s="69"/>
      <c r="I75" s="70"/>
      <c r="J75" s="70"/>
      <c r="K75" s="34" t="s">
        <v>66</v>
      </c>
      <c r="L75" s="77">
        <v>75</v>
      </c>
      <c r="M75" s="77"/>
      <c r="N75" s="72"/>
      <c r="O75" s="79" t="s">
        <v>311</v>
      </c>
      <c r="P75" s="81">
        <v>43600.913310185184</v>
      </c>
      <c r="Q75" s="79" t="s">
        <v>343</v>
      </c>
      <c r="R75" s="79"/>
      <c r="S75" s="79"/>
      <c r="T75" s="79" t="s">
        <v>403</v>
      </c>
      <c r="U75" s="79"/>
      <c r="V75" s="82" t="s">
        <v>464</v>
      </c>
      <c r="W75" s="81">
        <v>43600.913310185184</v>
      </c>
      <c r="X75" s="82" t="s">
        <v>526</v>
      </c>
      <c r="Y75" s="79"/>
      <c r="Z75" s="79"/>
      <c r="AA75" s="85" t="s">
        <v>614</v>
      </c>
      <c r="AB75" s="79"/>
      <c r="AC75" s="79" t="b">
        <v>0</v>
      </c>
      <c r="AD75" s="79">
        <v>9</v>
      </c>
      <c r="AE75" s="85" t="s">
        <v>679</v>
      </c>
      <c r="AF75" s="79" t="b">
        <v>0</v>
      </c>
      <c r="AG75" s="79" t="s">
        <v>691</v>
      </c>
      <c r="AH75" s="79"/>
      <c r="AI75" s="85" t="s">
        <v>679</v>
      </c>
      <c r="AJ75" s="79" t="b">
        <v>0</v>
      </c>
      <c r="AK75" s="79">
        <v>1</v>
      </c>
      <c r="AL75" s="85" t="s">
        <v>679</v>
      </c>
      <c r="AM75" s="79" t="s">
        <v>697</v>
      </c>
      <c r="AN75" s="79" t="b">
        <v>0</v>
      </c>
      <c r="AO75" s="85" t="s">
        <v>614</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237</v>
      </c>
      <c r="B76" s="64" t="s">
        <v>238</v>
      </c>
      <c r="C76" s="65" t="s">
        <v>2068</v>
      </c>
      <c r="D76" s="66">
        <v>3</v>
      </c>
      <c r="E76" s="67" t="s">
        <v>132</v>
      </c>
      <c r="F76" s="68">
        <v>32</v>
      </c>
      <c r="G76" s="65"/>
      <c r="H76" s="69"/>
      <c r="I76" s="70"/>
      <c r="J76" s="70"/>
      <c r="K76" s="34" t="s">
        <v>66</v>
      </c>
      <c r="L76" s="77">
        <v>76</v>
      </c>
      <c r="M76" s="77"/>
      <c r="N76" s="72"/>
      <c r="O76" s="79" t="s">
        <v>311</v>
      </c>
      <c r="P76" s="81">
        <v>43600.99340277778</v>
      </c>
      <c r="Q76" s="79" t="s">
        <v>342</v>
      </c>
      <c r="R76" s="79"/>
      <c r="S76" s="79"/>
      <c r="T76" s="79" t="s">
        <v>403</v>
      </c>
      <c r="U76" s="79"/>
      <c r="V76" s="82" t="s">
        <v>463</v>
      </c>
      <c r="W76" s="81">
        <v>43600.99340277778</v>
      </c>
      <c r="X76" s="82" t="s">
        <v>525</v>
      </c>
      <c r="Y76" s="79"/>
      <c r="Z76" s="79"/>
      <c r="AA76" s="85" t="s">
        <v>613</v>
      </c>
      <c r="AB76" s="79"/>
      <c r="AC76" s="79" t="b">
        <v>0</v>
      </c>
      <c r="AD76" s="79">
        <v>0</v>
      </c>
      <c r="AE76" s="85" t="s">
        <v>679</v>
      </c>
      <c r="AF76" s="79" t="b">
        <v>0</v>
      </c>
      <c r="AG76" s="79" t="s">
        <v>691</v>
      </c>
      <c r="AH76" s="79"/>
      <c r="AI76" s="85" t="s">
        <v>679</v>
      </c>
      <c r="AJ76" s="79" t="b">
        <v>0</v>
      </c>
      <c r="AK76" s="79">
        <v>1</v>
      </c>
      <c r="AL76" s="85" t="s">
        <v>614</v>
      </c>
      <c r="AM76" s="79" t="s">
        <v>696</v>
      </c>
      <c r="AN76" s="79" t="b">
        <v>0</v>
      </c>
      <c r="AO76" s="85" t="s">
        <v>614</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239</v>
      </c>
      <c r="B77" s="64" t="s">
        <v>269</v>
      </c>
      <c r="C77" s="65" t="s">
        <v>2068</v>
      </c>
      <c r="D77" s="66">
        <v>3</v>
      </c>
      <c r="E77" s="67" t="s">
        <v>132</v>
      </c>
      <c r="F77" s="68">
        <v>32</v>
      </c>
      <c r="G77" s="65"/>
      <c r="H77" s="69"/>
      <c r="I77" s="70"/>
      <c r="J77" s="70"/>
      <c r="K77" s="34" t="s">
        <v>65</v>
      </c>
      <c r="L77" s="77">
        <v>77</v>
      </c>
      <c r="M77" s="77"/>
      <c r="N77" s="72"/>
      <c r="O77" s="79" t="s">
        <v>311</v>
      </c>
      <c r="P77" s="81">
        <v>43601.000613425924</v>
      </c>
      <c r="Q77" s="79" t="s">
        <v>344</v>
      </c>
      <c r="R77" s="79"/>
      <c r="S77" s="79"/>
      <c r="T77" s="79" t="s">
        <v>403</v>
      </c>
      <c r="U77" s="82" t="s">
        <v>423</v>
      </c>
      <c r="V77" s="82" t="s">
        <v>423</v>
      </c>
      <c r="W77" s="81">
        <v>43601.000613425924</v>
      </c>
      <c r="X77" s="82" t="s">
        <v>527</v>
      </c>
      <c r="Y77" s="79"/>
      <c r="Z77" s="79"/>
      <c r="AA77" s="85" t="s">
        <v>615</v>
      </c>
      <c r="AB77" s="79"/>
      <c r="AC77" s="79" t="b">
        <v>0</v>
      </c>
      <c r="AD77" s="79">
        <v>0</v>
      </c>
      <c r="AE77" s="85" t="s">
        <v>679</v>
      </c>
      <c r="AF77" s="79" t="b">
        <v>0</v>
      </c>
      <c r="AG77" s="79" t="s">
        <v>691</v>
      </c>
      <c r="AH77" s="79"/>
      <c r="AI77" s="85" t="s">
        <v>679</v>
      </c>
      <c r="AJ77" s="79" t="b">
        <v>0</v>
      </c>
      <c r="AK77" s="79">
        <v>2</v>
      </c>
      <c r="AL77" s="85" t="s">
        <v>661</v>
      </c>
      <c r="AM77" s="79" t="s">
        <v>696</v>
      </c>
      <c r="AN77" s="79" t="b">
        <v>0</v>
      </c>
      <c r="AO77" s="85" t="s">
        <v>661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10</v>
      </c>
      <c r="BF77" s="48">
        <v>0</v>
      </c>
      <c r="BG77" s="49">
        <v>0</v>
      </c>
      <c r="BH77" s="48">
        <v>0</v>
      </c>
      <c r="BI77" s="49">
        <v>0</v>
      </c>
      <c r="BJ77" s="48">
        <v>9</v>
      </c>
      <c r="BK77" s="49">
        <v>90</v>
      </c>
      <c r="BL77" s="48">
        <v>10</v>
      </c>
    </row>
    <row r="78" spans="1:64" ht="15">
      <c r="A78" s="64" t="s">
        <v>240</v>
      </c>
      <c r="B78" s="64" t="s">
        <v>243</v>
      </c>
      <c r="C78" s="65" t="s">
        <v>2068</v>
      </c>
      <c r="D78" s="66">
        <v>3</v>
      </c>
      <c r="E78" s="67" t="s">
        <v>132</v>
      </c>
      <c r="F78" s="68">
        <v>32</v>
      </c>
      <c r="G78" s="65"/>
      <c r="H78" s="69"/>
      <c r="I78" s="70"/>
      <c r="J78" s="70"/>
      <c r="K78" s="34" t="s">
        <v>65</v>
      </c>
      <c r="L78" s="77">
        <v>78</v>
      </c>
      <c r="M78" s="77"/>
      <c r="N78" s="72"/>
      <c r="O78" s="79" t="s">
        <v>311</v>
      </c>
      <c r="P78" s="81">
        <v>43601.00650462963</v>
      </c>
      <c r="Q78" s="79" t="s">
        <v>345</v>
      </c>
      <c r="R78" s="79"/>
      <c r="S78" s="79"/>
      <c r="T78" s="79" t="s">
        <v>403</v>
      </c>
      <c r="U78" s="79"/>
      <c r="V78" s="82" t="s">
        <v>465</v>
      </c>
      <c r="W78" s="81">
        <v>43601.00650462963</v>
      </c>
      <c r="X78" s="82" t="s">
        <v>528</v>
      </c>
      <c r="Y78" s="79"/>
      <c r="Z78" s="79"/>
      <c r="AA78" s="85" t="s">
        <v>616</v>
      </c>
      <c r="AB78" s="79"/>
      <c r="AC78" s="79" t="b">
        <v>0</v>
      </c>
      <c r="AD78" s="79">
        <v>5</v>
      </c>
      <c r="AE78" s="85" t="s">
        <v>679</v>
      </c>
      <c r="AF78" s="79" t="b">
        <v>0</v>
      </c>
      <c r="AG78" s="79" t="s">
        <v>691</v>
      </c>
      <c r="AH78" s="79"/>
      <c r="AI78" s="85" t="s">
        <v>679</v>
      </c>
      <c r="AJ78" s="79" t="b">
        <v>0</v>
      </c>
      <c r="AK78" s="79">
        <v>0</v>
      </c>
      <c r="AL78" s="85" t="s">
        <v>679</v>
      </c>
      <c r="AM78" s="79" t="s">
        <v>696</v>
      </c>
      <c r="AN78" s="79" t="b">
        <v>0</v>
      </c>
      <c r="AO78" s="85" t="s">
        <v>616</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1</v>
      </c>
      <c r="BE78" s="49">
        <v>5</v>
      </c>
      <c r="BF78" s="48">
        <v>0</v>
      </c>
      <c r="BG78" s="49">
        <v>0</v>
      </c>
      <c r="BH78" s="48">
        <v>0</v>
      </c>
      <c r="BI78" s="49">
        <v>0</v>
      </c>
      <c r="BJ78" s="48">
        <v>19</v>
      </c>
      <c r="BK78" s="49">
        <v>95</v>
      </c>
      <c r="BL78" s="48">
        <v>20</v>
      </c>
    </row>
    <row r="79" spans="1:64" ht="15">
      <c r="A79" s="64" t="s">
        <v>222</v>
      </c>
      <c r="B79" s="64" t="s">
        <v>295</v>
      </c>
      <c r="C79" s="65" t="s">
        <v>2068</v>
      </c>
      <c r="D79" s="66">
        <v>3</v>
      </c>
      <c r="E79" s="67" t="s">
        <v>132</v>
      </c>
      <c r="F79" s="68">
        <v>32</v>
      </c>
      <c r="G79" s="65"/>
      <c r="H79" s="69"/>
      <c r="I79" s="70"/>
      <c r="J79" s="70"/>
      <c r="K79" s="34" t="s">
        <v>65</v>
      </c>
      <c r="L79" s="77">
        <v>79</v>
      </c>
      <c r="M79" s="77"/>
      <c r="N79" s="72"/>
      <c r="O79" s="79" t="s">
        <v>311</v>
      </c>
      <c r="P79" s="81">
        <v>43600.75795138889</v>
      </c>
      <c r="Q79" s="79" t="s">
        <v>322</v>
      </c>
      <c r="R79" s="79"/>
      <c r="S79" s="79"/>
      <c r="T79" s="79" t="s">
        <v>403</v>
      </c>
      <c r="U79" s="79"/>
      <c r="V79" s="82" t="s">
        <v>449</v>
      </c>
      <c r="W79" s="81">
        <v>43600.75795138889</v>
      </c>
      <c r="X79" s="82" t="s">
        <v>500</v>
      </c>
      <c r="Y79" s="79"/>
      <c r="Z79" s="79"/>
      <c r="AA79" s="85" t="s">
        <v>588</v>
      </c>
      <c r="AB79" s="79"/>
      <c r="AC79" s="79" t="b">
        <v>0</v>
      </c>
      <c r="AD79" s="79">
        <v>45</v>
      </c>
      <c r="AE79" s="85" t="s">
        <v>679</v>
      </c>
      <c r="AF79" s="79" t="b">
        <v>0</v>
      </c>
      <c r="AG79" s="79" t="s">
        <v>691</v>
      </c>
      <c r="AH79" s="79"/>
      <c r="AI79" s="85" t="s">
        <v>679</v>
      </c>
      <c r="AJ79" s="79" t="b">
        <v>0</v>
      </c>
      <c r="AK79" s="79">
        <v>1</v>
      </c>
      <c r="AL79" s="85" t="s">
        <v>679</v>
      </c>
      <c r="AM79" s="79" t="s">
        <v>697</v>
      </c>
      <c r="AN79" s="79" t="b">
        <v>0</v>
      </c>
      <c r="AO79" s="85" t="s">
        <v>588</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7</v>
      </c>
      <c r="BE79" s="49">
        <v>17.073170731707318</v>
      </c>
      <c r="BF79" s="48">
        <v>0</v>
      </c>
      <c r="BG79" s="49">
        <v>0</v>
      </c>
      <c r="BH79" s="48">
        <v>0</v>
      </c>
      <c r="BI79" s="49">
        <v>0</v>
      </c>
      <c r="BJ79" s="48">
        <v>34</v>
      </c>
      <c r="BK79" s="49">
        <v>82.92682926829268</v>
      </c>
      <c r="BL79" s="48">
        <v>41</v>
      </c>
    </row>
    <row r="80" spans="1:64" ht="15">
      <c r="A80" s="64" t="s">
        <v>241</v>
      </c>
      <c r="B80" s="64" t="s">
        <v>222</v>
      </c>
      <c r="C80" s="65" t="s">
        <v>2068</v>
      </c>
      <c r="D80" s="66">
        <v>3</v>
      </c>
      <c r="E80" s="67" t="s">
        <v>132</v>
      </c>
      <c r="F80" s="68">
        <v>32</v>
      </c>
      <c r="G80" s="65"/>
      <c r="H80" s="69"/>
      <c r="I80" s="70"/>
      <c r="J80" s="70"/>
      <c r="K80" s="34" t="s">
        <v>65</v>
      </c>
      <c r="L80" s="77">
        <v>80</v>
      </c>
      <c r="M80" s="77"/>
      <c r="N80" s="72"/>
      <c r="O80" s="79" t="s">
        <v>311</v>
      </c>
      <c r="P80" s="81">
        <v>43601.033796296295</v>
      </c>
      <c r="Q80" s="79" t="s">
        <v>346</v>
      </c>
      <c r="R80" s="79"/>
      <c r="S80" s="79"/>
      <c r="T80" s="79" t="s">
        <v>403</v>
      </c>
      <c r="U80" s="79"/>
      <c r="V80" s="82" t="s">
        <v>466</v>
      </c>
      <c r="W80" s="81">
        <v>43601.033796296295</v>
      </c>
      <c r="X80" s="82" t="s">
        <v>529</v>
      </c>
      <c r="Y80" s="79"/>
      <c r="Z80" s="79"/>
      <c r="AA80" s="85" t="s">
        <v>617</v>
      </c>
      <c r="AB80" s="79"/>
      <c r="AC80" s="79" t="b">
        <v>0</v>
      </c>
      <c r="AD80" s="79">
        <v>0</v>
      </c>
      <c r="AE80" s="85" t="s">
        <v>679</v>
      </c>
      <c r="AF80" s="79" t="b">
        <v>0</v>
      </c>
      <c r="AG80" s="79" t="s">
        <v>691</v>
      </c>
      <c r="AH80" s="79"/>
      <c r="AI80" s="85" t="s">
        <v>679</v>
      </c>
      <c r="AJ80" s="79" t="b">
        <v>0</v>
      </c>
      <c r="AK80" s="79">
        <v>1</v>
      </c>
      <c r="AL80" s="85" t="s">
        <v>588</v>
      </c>
      <c r="AM80" s="79" t="s">
        <v>699</v>
      </c>
      <c r="AN80" s="79" t="b">
        <v>0</v>
      </c>
      <c r="AO80" s="85" t="s">
        <v>588</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242</v>
      </c>
      <c r="B81" s="64" t="s">
        <v>242</v>
      </c>
      <c r="C81" s="65" t="s">
        <v>2068</v>
      </c>
      <c r="D81" s="66">
        <v>3</v>
      </c>
      <c r="E81" s="67" t="s">
        <v>132</v>
      </c>
      <c r="F81" s="68">
        <v>32</v>
      </c>
      <c r="G81" s="65"/>
      <c r="H81" s="69"/>
      <c r="I81" s="70"/>
      <c r="J81" s="70"/>
      <c r="K81" s="34" t="s">
        <v>65</v>
      </c>
      <c r="L81" s="77">
        <v>81</v>
      </c>
      <c r="M81" s="77"/>
      <c r="N81" s="72"/>
      <c r="O81" s="79" t="s">
        <v>176</v>
      </c>
      <c r="P81" s="81">
        <v>43601.109918981485</v>
      </c>
      <c r="Q81" s="79" t="s">
        <v>347</v>
      </c>
      <c r="R81" s="79"/>
      <c r="S81" s="79"/>
      <c r="T81" s="79" t="s">
        <v>403</v>
      </c>
      <c r="U81" s="79"/>
      <c r="V81" s="82" t="s">
        <v>467</v>
      </c>
      <c r="W81" s="81">
        <v>43601.109918981485</v>
      </c>
      <c r="X81" s="82" t="s">
        <v>530</v>
      </c>
      <c r="Y81" s="79"/>
      <c r="Z81" s="79"/>
      <c r="AA81" s="85" t="s">
        <v>618</v>
      </c>
      <c r="AB81" s="79"/>
      <c r="AC81" s="79" t="b">
        <v>0</v>
      </c>
      <c r="AD81" s="79">
        <v>2</v>
      </c>
      <c r="AE81" s="85" t="s">
        <v>679</v>
      </c>
      <c r="AF81" s="79" t="b">
        <v>0</v>
      </c>
      <c r="AG81" s="79" t="s">
        <v>691</v>
      </c>
      <c r="AH81" s="79"/>
      <c r="AI81" s="85" t="s">
        <v>679</v>
      </c>
      <c r="AJ81" s="79" t="b">
        <v>0</v>
      </c>
      <c r="AK81" s="79">
        <v>0</v>
      </c>
      <c r="AL81" s="85" t="s">
        <v>679</v>
      </c>
      <c r="AM81" s="79" t="s">
        <v>696</v>
      </c>
      <c r="AN81" s="79" t="b">
        <v>0</v>
      </c>
      <c r="AO81" s="85" t="s">
        <v>618</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v>1</v>
      </c>
      <c r="BE81" s="49">
        <v>5</v>
      </c>
      <c r="BF81" s="48">
        <v>0</v>
      </c>
      <c r="BG81" s="49">
        <v>0</v>
      </c>
      <c r="BH81" s="48">
        <v>0</v>
      </c>
      <c r="BI81" s="49">
        <v>0</v>
      </c>
      <c r="BJ81" s="48">
        <v>19</v>
      </c>
      <c r="BK81" s="49">
        <v>95</v>
      </c>
      <c r="BL81" s="48">
        <v>20</v>
      </c>
    </row>
    <row r="82" spans="1:64" ht="15">
      <c r="A82" s="64" t="s">
        <v>243</v>
      </c>
      <c r="B82" s="64" t="s">
        <v>224</v>
      </c>
      <c r="C82" s="65" t="s">
        <v>2068</v>
      </c>
      <c r="D82" s="66">
        <v>3</v>
      </c>
      <c r="E82" s="67" t="s">
        <v>132</v>
      </c>
      <c r="F82" s="68">
        <v>32</v>
      </c>
      <c r="G82" s="65"/>
      <c r="H82" s="69"/>
      <c r="I82" s="70"/>
      <c r="J82" s="70"/>
      <c r="K82" s="34" t="s">
        <v>66</v>
      </c>
      <c r="L82" s="77">
        <v>82</v>
      </c>
      <c r="M82" s="77"/>
      <c r="N82" s="72"/>
      <c r="O82" s="79" t="s">
        <v>311</v>
      </c>
      <c r="P82" s="81">
        <v>43598.94734953704</v>
      </c>
      <c r="Q82" s="79" t="s">
        <v>348</v>
      </c>
      <c r="R82" s="79"/>
      <c r="S82" s="79"/>
      <c r="T82" s="79"/>
      <c r="U82" s="79"/>
      <c r="V82" s="82" t="s">
        <v>468</v>
      </c>
      <c r="W82" s="81">
        <v>43598.94734953704</v>
      </c>
      <c r="X82" s="82" t="s">
        <v>531</v>
      </c>
      <c r="Y82" s="79"/>
      <c r="Z82" s="79"/>
      <c r="AA82" s="85" t="s">
        <v>619</v>
      </c>
      <c r="AB82" s="79"/>
      <c r="AC82" s="79" t="b">
        <v>0</v>
      </c>
      <c r="AD82" s="79">
        <v>0</v>
      </c>
      <c r="AE82" s="85" t="s">
        <v>679</v>
      </c>
      <c r="AF82" s="79" t="b">
        <v>0</v>
      </c>
      <c r="AG82" s="79" t="s">
        <v>691</v>
      </c>
      <c r="AH82" s="79"/>
      <c r="AI82" s="85" t="s">
        <v>679</v>
      </c>
      <c r="AJ82" s="79" t="b">
        <v>0</v>
      </c>
      <c r="AK82" s="79">
        <v>1</v>
      </c>
      <c r="AL82" s="85" t="s">
        <v>656</v>
      </c>
      <c r="AM82" s="79" t="s">
        <v>699</v>
      </c>
      <c r="AN82" s="79" t="b">
        <v>0</v>
      </c>
      <c r="AO82" s="85" t="s">
        <v>656</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1</v>
      </c>
      <c r="BD82" s="48">
        <v>3</v>
      </c>
      <c r="BE82" s="49">
        <v>13.636363636363637</v>
      </c>
      <c r="BF82" s="48">
        <v>0</v>
      </c>
      <c r="BG82" s="49">
        <v>0</v>
      </c>
      <c r="BH82" s="48">
        <v>0</v>
      </c>
      <c r="BI82" s="49">
        <v>0</v>
      </c>
      <c r="BJ82" s="48">
        <v>19</v>
      </c>
      <c r="BK82" s="49">
        <v>86.36363636363636</v>
      </c>
      <c r="BL82" s="48">
        <v>22</v>
      </c>
    </row>
    <row r="83" spans="1:64" ht="15">
      <c r="A83" s="64" t="s">
        <v>243</v>
      </c>
      <c r="B83" s="64" t="s">
        <v>243</v>
      </c>
      <c r="C83" s="65" t="s">
        <v>2069</v>
      </c>
      <c r="D83" s="66">
        <v>3</v>
      </c>
      <c r="E83" s="67" t="s">
        <v>136</v>
      </c>
      <c r="F83" s="68">
        <v>19</v>
      </c>
      <c r="G83" s="65"/>
      <c r="H83" s="69"/>
      <c r="I83" s="70"/>
      <c r="J83" s="70"/>
      <c r="K83" s="34" t="s">
        <v>65</v>
      </c>
      <c r="L83" s="77">
        <v>83</v>
      </c>
      <c r="M83" s="77"/>
      <c r="N83" s="72"/>
      <c r="O83" s="79" t="s">
        <v>176</v>
      </c>
      <c r="P83" s="81">
        <v>43598.94966435185</v>
      </c>
      <c r="Q83" s="79" t="s">
        <v>349</v>
      </c>
      <c r="R83" s="79"/>
      <c r="S83" s="79"/>
      <c r="T83" s="79" t="s">
        <v>403</v>
      </c>
      <c r="U83" s="82" t="s">
        <v>424</v>
      </c>
      <c r="V83" s="82" t="s">
        <v>424</v>
      </c>
      <c r="W83" s="81">
        <v>43598.94966435185</v>
      </c>
      <c r="X83" s="82" t="s">
        <v>532</v>
      </c>
      <c r="Y83" s="79"/>
      <c r="Z83" s="79"/>
      <c r="AA83" s="85" t="s">
        <v>620</v>
      </c>
      <c r="AB83" s="79"/>
      <c r="AC83" s="79" t="b">
        <v>0</v>
      </c>
      <c r="AD83" s="79">
        <v>8</v>
      </c>
      <c r="AE83" s="85" t="s">
        <v>679</v>
      </c>
      <c r="AF83" s="79" t="b">
        <v>0</v>
      </c>
      <c r="AG83" s="79" t="s">
        <v>691</v>
      </c>
      <c r="AH83" s="79"/>
      <c r="AI83" s="85" t="s">
        <v>679</v>
      </c>
      <c r="AJ83" s="79" t="b">
        <v>0</v>
      </c>
      <c r="AK83" s="79">
        <v>3</v>
      </c>
      <c r="AL83" s="85" t="s">
        <v>679</v>
      </c>
      <c r="AM83" s="79" t="s">
        <v>699</v>
      </c>
      <c r="AN83" s="79" t="b">
        <v>0</v>
      </c>
      <c r="AO83" s="85" t="s">
        <v>620</v>
      </c>
      <c r="AP83" s="79" t="s">
        <v>176</v>
      </c>
      <c r="AQ83" s="79">
        <v>0</v>
      </c>
      <c r="AR83" s="79">
        <v>0</v>
      </c>
      <c r="AS83" s="79"/>
      <c r="AT83" s="79"/>
      <c r="AU83" s="79"/>
      <c r="AV83" s="79"/>
      <c r="AW83" s="79"/>
      <c r="AX83" s="79"/>
      <c r="AY83" s="79"/>
      <c r="AZ83" s="79"/>
      <c r="BA83">
        <v>2</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21</v>
      </c>
      <c r="BK83" s="49">
        <v>100</v>
      </c>
      <c r="BL83" s="48">
        <v>21</v>
      </c>
    </row>
    <row r="84" spans="1:64" ht="15">
      <c r="A84" s="64" t="s">
        <v>243</v>
      </c>
      <c r="B84" s="64" t="s">
        <v>243</v>
      </c>
      <c r="C84" s="65" t="s">
        <v>2069</v>
      </c>
      <c r="D84" s="66">
        <v>3</v>
      </c>
      <c r="E84" s="67" t="s">
        <v>136</v>
      </c>
      <c r="F84" s="68">
        <v>19</v>
      </c>
      <c r="G84" s="65"/>
      <c r="H84" s="69"/>
      <c r="I84" s="70"/>
      <c r="J84" s="70"/>
      <c r="K84" s="34" t="s">
        <v>65</v>
      </c>
      <c r="L84" s="77">
        <v>84</v>
      </c>
      <c r="M84" s="77"/>
      <c r="N84" s="72"/>
      <c r="O84" s="79" t="s">
        <v>176</v>
      </c>
      <c r="P84" s="81">
        <v>43599.83526620371</v>
      </c>
      <c r="Q84" s="79" t="s">
        <v>350</v>
      </c>
      <c r="R84" s="82" t="s">
        <v>392</v>
      </c>
      <c r="S84" s="79" t="s">
        <v>399</v>
      </c>
      <c r="T84" s="79" t="s">
        <v>403</v>
      </c>
      <c r="U84" s="79"/>
      <c r="V84" s="82" t="s">
        <v>468</v>
      </c>
      <c r="W84" s="81">
        <v>43599.83526620371</v>
      </c>
      <c r="X84" s="82" t="s">
        <v>533</v>
      </c>
      <c r="Y84" s="79"/>
      <c r="Z84" s="79"/>
      <c r="AA84" s="85" t="s">
        <v>621</v>
      </c>
      <c r="AB84" s="79"/>
      <c r="AC84" s="79" t="b">
        <v>0</v>
      </c>
      <c r="AD84" s="79">
        <v>5</v>
      </c>
      <c r="AE84" s="85" t="s">
        <v>679</v>
      </c>
      <c r="AF84" s="79" t="b">
        <v>1</v>
      </c>
      <c r="AG84" s="79" t="s">
        <v>691</v>
      </c>
      <c r="AH84" s="79"/>
      <c r="AI84" s="85" t="s">
        <v>604</v>
      </c>
      <c r="AJ84" s="79" t="b">
        <v>0</v>
      </c>
      <c r="AK84" s="79">
        <v>0</v>
      </c>
      <c r="AL84" s="85" t="s">
        <v>679</v>
      </c>
      <c r="AM84" s="79" t="s">
        <v>699</v>
      </c>
      <c r="AN84" s="79" t="b">
        <v>0</v>
      </c>
      <c r="AO84" s="85" t="s">
        <v>621</v>
      </c>
      <c r="AP84" s="79" t="s">
        <v>176</v>
      </c>
      <c r="AQ84" s="79">
        <v>0</v>
      </c>
      <c r="AR84" s="79">
        <v>0</v>
      </c>
      <c r="AS84" s="79"/>
      <c r="AT84" s="79"/>
      <c r="AU84" s="79"/>
      <c r="AV84" s="79"/>
      <c r="AW84" s="79"/>
      <c r="AX84" s="79"/>
      <c r="AY84" s="79"/>
      <c r="AZ84" s="79"/>
      <c r="BA84">
        <v>2</v>
      </c>
      <c r="BB84" s="78" t="str">
        <f>REPLACE(INDEX(GroupVertices[Group],MATCH(Edges[[#This Row],[Vertex 1]],GroupVertices[Vertex],0)),1,1,"")</f>
        <v>4</v>
      </c>
      <c r="BC84" s="78" t="str">
        <f>REPLACE(INDEX(GroupVertices[Group],MATCH(Edges[[#This Row],[Vertex 2]],GroupVertices[Vertex],0)),1,1,"")</f>
        <v>4</v>
      </c>
      <c r="BD84" s="48">
        <v>1</v>
      </c>
      <c r="BE84" s="49">
        <v>6.25</v>
      </c>
      <c r="BF84" s="48">
        <v>0</v>
      </c>
      <c r="BG84" s="49">
        <v>0</v>
      </c>
      <c r="BH84" s="48">
        <v>0</v>
      </c>
      <c r="BI84" s="49">
        <v>0</v>
      </c>
      <c r="BJ84" s="48">
        <v>15</v>
      </c>
      <c r="BK84" s="49">
        <v>93.75</v>
      </c>
      <c r="BL84" s="48">
        <v>16</v>
      </c>
    </row>
    <row r="85" spans="1:64" ht="15">
      <c r="A85" s="64" t="s">
        <v>224</v>
      </c>
      <c r="B85" s="64" t="s">
        <v>243</v>
      </c>
      <c r="C85" s="65" t="s">
        <v>2068</v>
      </c>
      <c r="D85" s="66">
        <v>3</v>
      </c>
      <c r="E85" s="67" t="s">
        <v>132</v>
      </c>
      <c r="F85" s="68">
        <v>32</v>
      </c>
      <c r="G85" s="65"/>
      <c r="H85" s="69"/>
      <c r="I85" s="70"/>
      <c r="J85" s="70"/>
      <c r="K85" s="34" t="s">
        <v>66</v>
      </c>
      <c r="L85" s="77">
        <v>85</v>
      </c>
      <c r="M85" s="77"/>
      <c r="N85" s="72"/>
      <c r="O85" s="79" t="s">
        <v>311</v>
      </c>
      <c r="P85" s="81">
        <v>43600.798263888886</v>
      </c>
      <c r="Q85" s="79" t="s">
        <v>317</v>
      </c>
      <c r="R85" s="79"/>
      <c r="S85" s="79"/>
      <c r="T85" s="79" t="s">
        <v>403</v>
      </c>
      <c r="U85" s="79"/>
      <c r="V85" s="82" t="s">
        <v>451</v>
      </c>
      <c r="W85" s="81">
        <v>43600.798263888886</v>
      </c>
      <c r="X85" s="82" t="s">
        <v>534</v>
      </c>
      <c r="Y85" s="79"/>
      <c r="Z85" s="79"/>
      <c r="AA85" s="85" t="s">
        <v>622</v>
      </c>
      <c r="AB85" s="79"/>
      <c r="AC85" s="79" t="b">
        <v>0</v>
      </c>
      <c r="AD85" s="79">
        <v>0</v>
      </c>
      <c r="AE85" s="85" t="s">
        <v>679</v>
      </c>
      <c r="AF85" s="79" t="b">
        <v>0</v>
      </c>
      <c r="AG85" s="79" t="s">
        <v>691</v>
      </c>
      <c r="AH85" s="79"/>
      <c r="AI85" s="85" t="s">
        <v>679</v>
      </c>
      <c r="AJ85" s="79" t="b">
        <v>0</v>
      </c>
      <c r="AK85" s="79">
        <v>3</v>
      </c>
      <c r="AL85" s="85" t="s">
        <v>620</v>
      </c>
      <c r="AM85" s="79" t="s">
        <v>697</v>
      </c>
      <c r="AN85" s="79" t="b">
        <v>0</v>
      </c>
      <c r="AO85" s="85" t="s">
        <v>620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4</v>
      </c>
      <c r="BD85" s="48">
        <v>0</v>
      </c>
      <c r="BE85" s="49">
        <v>0</v>
      </c>
      <c r="BF85" s="48">
        <v>0</v>
      </c>
      <c r="BG85" s="49">
        <v>0</v>
      </c>
      <c r="BH85" s="48">
        <v>0</v>
      </c>
      <c r="BI85" s="49">
        <v>0</v>
      </c>
      <c r="BJ85" s="48">
        <v>23</v>
      </c>
      <c r="BK85" s="49">
        <v>100</v>
      </c>
      <c r="BL85" s="48">
        <v>23</v>
      </c>
    </row>
    <row r="86" spans="1:64" ht="15">
      <c r="A86" s="64" t="s">
        <v>244</v>
      </c>
      <c r="B86" s="64" t="s">
        <v>243</v>
      </c>
      <c r="C86" s="65" t="s">
        <v>2068</v>
      </c>
      <c r="D86" s="66">
        <v>3</v>
      </c>
      <c r="E86" s="67" t="s">
        <v>132</v>
      </c>
      <c r="F86" s="68">
        <v>32</v>
      </c>
      <c r="G86" s="65"/>
      <c r="H86" s="69"/>
      <c r="I86" s="70"/>
      <c r="J86" s="70"/>
      <c r="K86" s="34" t="s">
        <v>65</v>
      </c>
      <c r="L86" s="77">
        <v>86</v>
      </c>
      <c r="M86" s="77"/>
      <c r="N86" s="72"/>
      <c r="O86" s="79" t="s">
        <v>311</v>
      </c>
      <c r="P86" s="81">
        <v>43601.1244212963</v>
      </c>
      <c r="Q86" s="79" t="s">
        <v>317</v>
      </c>
      <c r="R86" s="79"/>
      <c r="S86" s="79"/>
      <c r="T86" s="79" t="s">
        <v>403</v>
      </c>
      <c r="U86" s="79"/>
      <c r="V86" s="82" t="s">
        <v>469</v>
      </c>
      <c r="W86" s="81">
        <v>43601.1244212963</v>
      </c>
      <c r="X86" s="82" t="s">
        <v>535</v>
      </c>
      <c r="Y86" s="79"/>
      <c r="Z86" s="79"/>
      <c r="AA86" s="85" t="s">
        <v>623</v>
      </c>
      <c r="AB86" s="79"/>
      <c r="AC86" s="79" t="b">
        <v>0</v>
      </c>
      <c r="AD86" s="79">
        <v>0</v>
      </c>
      <c r="AE86" s="85" t="s">
        <v>679</v>
      </c>
      <c r="AF86" s="79" t="b">
        <v>0</v>
      </c>
      <c r="AG86" s="79" t="s">
        <v>691</v>
      </c>
      <c r="AH86" s="79"/>
      <c r="AI86" s="85" t="s">
        <v>679</v>
      </c>
      <c r="AJ86" s="79" t="b">
        <v>0</v>
      </c>
      <c r="AK86" s="79">
        <v>3</v>
      </c>
      <c r="AL86" s="85" t="s">
        <v>620</v>
      </c>
      <c r="AM86" s="79" t="s">
        <v>696</v>
      </c>
      <c r="AN86" s="79" t="b">
        <v>0</v>
      </c>
      <c r="AO86" s="85" t="s">
        <v>620</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23</v>
      </c>
      <c r="BK86" s="49">
        <v>100</v>
      </c>
      <c r="BL86" s="48">
        <v>23</v>
      </c>
    </row>
    <row r="87" spans="1:64" ht="15">
      <c r="A87" s="64" t="s">
        <v>245</v>
      </c>
      <c r="B87" s="64" t="s">
        <v>269</v>
      </c>
      <c r="C87" s="65" t="s">
        <v>2068</v>
      </c>
      <c r="D87" s="66">
        <v>3</v>
      </c>
      <c r="E87" s="67" t="s">
        <v>132</v>
      </c>
      <c r="F87" s="68">
        <v>32</v>
      </c>
      <c r="G87" s="65"/>
      <c r="H87" s="69"/>
      <c r="I87" s="70"/>
      <c r="J87" s="70"/>
      <c r="K87" s="34" t="s">
        <v>65</v>
      </c>
      <c r="L87" s="77">
        <v>87</v>
      </c>
      <c r="M87" s="77"/>
      <c r="N87" s="72"/>
      <c r="O87" s="79" t="s">
        <v>311</v>
      </c>
      <c r="P87" s="81">
        <v>43601.168807870374</v>
      </c>
      <c r="Q87" s="79" t="s">
        <v>344</v>
      </c>
      <c r="R87" s="79"/>
      <c r="S87" s="79"/>
      <c r="T87" s="79" t="s">
        <v>403</v>
      </c>
      <c r="U87" s="82" t="s">
        <v>423</v>
      </c>
      <c r="V87" s="82" t="s">
        <v>423</v>
      </c>
      <c r="W87" s="81">
        <v>43601.168807870374</v>
      </c>
      <c r="X87" s="82" t="s">
        <v>536</v>
      </c>
      <c r="Y87" s="79"/>
      <c r="Z87" s="79"/>
      <c r="AA87" s="85" t="s">
        <v>624</v>
      </c>
      <c r="AB87" s="79"/>
      <c r="AC87" s="79" t="b">
        <v>0</v>
      </c>
      <c r="AD87" s="79">
        <v>0</v>
      </c>
      <c r="AE87" s="85" t="s">
        <v>679</v>
      </c>
      <c r="AF87" s="79" t="b">
        <v>0</v>
      </c>
      <c r="AG87" s="79" t="s">
        <v>691</v>
      </c>
      <c r="AH87" s="79"/>
      <c r="AI87" s="85" t="s">
        <v>679</v>
      </c>
      <c r="AJ87" s="79" t="b">
        <v>0</v>
      </c>
      <c r="AK87" s="79">
        <v>2</v>
      </c>
      <c r="AL87" s="85" t="s">
        <v>661</v>
      </c>
      <c r="AM87" s="79" t="s">
        <v>696</v>
      </c>
      <c r="AN87" s="79" t="b">
        <v>0</v>
      </c>
      <c r="AO87" s="85" t="s">
        <v>661</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10</v>
      </c>
      <c r="BF87" s="48">
        <v>0</v>
      </c>
      <c r="BG87" s="49">
        <v>0</v>
      </c>
      <c r="BH87" s="48">
        <v>0</v>
      </c>
      <c r="BI87" s="49">
        <v>0</v>
      </c>
      <c r="BJ87" s="48">
        <v>9</v>
      </c>
      <c r="BK87" s="49">
        <v>90</v>
      </c>
      <c r="BL87" s="48">
        <v>10</v>
      </c>
    </row>
    <row r="88" spans="1:64" ht="15">
      <c r="A88" s="64" t="s">
        <v>246</v>
      </c>
      <c r="B88" s="64" t="s">
        <v>246</v>
      </c>
      <c r="C88" s="65" t="s">
        <v>2068</v>
      </c>
      <c r="D88" s="66">
        <v>3</v>
      </c>
      <c r="E88" s="67" t="s">
        <v>132</v>
      </c>
      <c r="F88" s="68">
        <v>32</v>
      </c>
      <c r="G88" s="65"/>
      <c r="H88" s="69"/>
      <c r="I88" s="70"/>
      <c r="J88" s="70"/>
      <c r="K88" s="34" t="s">
        <v>65</v>
      </c>
      <c r="L88" s="77">
        <v>88</v>
      </c>
      <c r="M88" s="77"/>
      <c r="N88" s="72"/>
      <c r="O88" s="79" t="s">
        <v>176</v>
      </c>
      <c r="P88" s="81">
        <v>43601.54649305555</v>
      </c>
      <c r="Q88" s="79" t="s">
        <v>351</v>
      </c>
      <c r="R88" s="79"/>
      <c r="S88" s="79"/>
      <c r="T88" s="79" t="s">
        <v>403</v>
      </c>
      <c r="U88" s="82" t="s">
        <v>425</v>
      </c>
      <c r="V88" s="82" t="s">
        <v>425</v>
      </c>
      <c r="W88" s="81">
        <v>43601.54649305555</v>
      </c>
      <c r="X88" s="82" t="s">
        <v>537</v>
      </c>
      <c r="Y88" s="79"/>
      <c r="Z88" s="79"/>
      <c r="AA88" s="85" t="s">
        <v>625</v>
      </c>
      <c r="AB88" s="79"/>
      <c r="AC88" s="79" t="b">
        <v>0</v>
      </c>
      <c r="AD88" s="79">
        <v>21</v>
      </c>
      <c r="AE88" s="85" t="s">
        <v>679</v>
      </c>
      <c r="AF88" s="79" t="b">
        <v>0</v>
      </c>
      <c r="AG88" s="79" t="s">
        <v>691</v>
      </c>
      <c r="AH88" s="79"/>
      <c r="AI88" s="85" t="s">
        <v>679</v>
      </c>
      <c r="AJ88" s="79" t="b">
        <v>0</v>
      </c>
      <c r="AK88" s="79">
        <v>1</v>
      </c>
      <c r="AL88" s="85" t="s">
        <v>679</v>
      </c>
      <c r="AM88" s="79" t="s">
        <v>696</v>
      </c>
      <c r="AN88" s="79" t="b">
        <v>0</v>
      </c>
      <c r="AO88" s="85" t="s">
        <v>625</v>
      </c>
      <c r="AP88" s="79" t="s">
        <v>176</v>
      </c>
      <c r="AQ88" s="79">
        <v>0</v>
      </c>
      <c r="AR88" s="79">
        <v>0</v>
      </c>
      <c r="AS88" s="79"/>
      <c r="AT88" s="79"/>
      <c r="AU88" s="79"/>
      <c r="AV88" s="79"/>
      <c r="AW88" s="79"/>
      <c r="AX88" s="79"/>
      <c r="AY88" s="79"/>
      <c r="AZ88" s="79"/>
      <c r="BA88">
        <v>1</v>
      </c>
      <c r="BB88" s="78" t="str">
        <f>REPLACE(INDEX(GroupVertices[Group],MATCH(Edges[[#This Row],[Vertex 1]],GroupVertices[Vertex],0)),1,1,"")</f>
        <v>11</v>
      </c>
      <c r="BC88" s="78" t="str">
        <f>REPLACE(INDEX(GroupVertices[Group],MATCH(Edges[[#This Row],[Vertex 2]],GroupVertices[Vertex],0)),1,1,"")</f>
        <v>11</v>
      </c>
      <c r="BD88" s="48">
        <v>1</v>
      </c>
      <c r="BE88" s="49">
        <v>6.666666666666667</v>
      </c>
      <c r="BF88" s="48">
        <v>0</v>
      </c>
      <c r="BG88" s="49">
        <v>0</v>
      </c>
      <c r="BH88" s="48">
        <v>0</v>
      </c>
      <c r="BI88" s="49">
        <v>0</v>
      </c>
      <c r="BJ88" s="48">
        <v>14</v>
      </c>
      <c r="BK88" s="49">
        <v>93.33333333333333</v>
      </c>
      <c r="BL88" s="48">
        <v>15</v>
      </c>
    </row>
    <row r="89" spans="1:64" ht="15">
      <c r="A89" s="64" t="s">
        <v>247</v>
      </c>
      <c r="B89" s="64" t="s">
        <v>253</v>
      </c>
      <c r="C89" s="65" t="s">
        <v>2068</v>
      </c>
      <c r="D89" s="66">
        <v>3</v>
      </c>
      <c r="E89" s="67" t="s">
        <v>132</v>
      </c>
      <c r="F89" s="68">
        <v>32</v>
      </c>
      <c r="G89" s="65"/>
      <c r="H89" s="69"/>
      <c r="I89" s="70"/>
      <c r="J89" s="70"/>
      <c r="K89" s="34" t="s">
        <v>65</v>
      </c>
      <c r="L89" s="77">
        <v>89</v>
      </c>
      <c r="M89" s="77"/>
      <c r="N89" s="72"/>
      <c r="O89" s="79" t="s">
        <v>311</v>
      </c>
      <c r="P89" s="81">
        <v>43601.54651620371</v>
      </c>
      <c r="Q89" s="79" t="s">
        <v>341</v>
      </c>
      <c r="R89" s="79"/>
      <c r="S89" s="79"/>
      <c r="T89" s="79"/>
      <c r="U89" s="79"/>
      <c r="V89" s="82" t="s">
        <v>470</v>
      </c>
      <c r="W89" s="81">
        <v>43601.54651620371</v>
      </c>
      <c r="X89" s="82" t="s">
        <v>538</v>
      </c>
      <c r="Y89" s="79"/>
      <c r="Z89" s="79"/>
      <c r="AA89" s="85" t="s">
        <v>626</v>
      </c>
      <c r="AB89" s="79"/>
      <c r="AC89" s="79" t="b">
        <v>0</v>
      </c>
      <c r="AD89" s="79">
        <v>0</v>
      </c>
      <c r="AE89" s="85" t="s">
        <v>679</v>
      </c>
      <c r="AF89" s="79" t="b">
        <v>0</v>
      </c>
      <c r="AG89" s="79" t="s">
        <v>691</v>
      </c>
      <c r="AH89" s="79"/>
      <c r="AI89" s="85" t="s">
        <v>679</v>
      </c>
      <c r="AJ89" s="79" t="b">
        <v>0</v>
      </c>
      <c r="AK89" s="79">
        <v>5</v>
      </c>
      <c r="AL89" s="85" t="s">
        <v>633</v>
      </c>
      <c r="AM89" s="79" t="s">
        <v>697</v>
      </c>
      <c r="AN89" s="79" t="b">
        <v>0</v>
      </c>
      <c r="AO89" s="85" t="s">
        <v>633</v>
      </c>
      <c r="AP89" s="79" t="s">
        <v>176</v>
      </c>
      <c r="AQ89" s="79">
        <v>0</v>
      </c>
      <c r="AR89" s="79">
        <v>0</v>
      </c>
      <c r="AS89" s="79"/>
      <c r="AT89" s="79"/>
      <c r="AU89" s="79"/>
      <c r="AV89" s="79"/>
      <c r="AW89" s="79"/>
      <c r="AX89" s="79"/>
      <c r="AY89" s="79"/>
      <c r="AZ89" s="79"/>
      <c r="BA89">
        <v>1</v>
      </c>
      <c r="BB89" s="78" t="str">
        <f>REPLACE(INDEX(GroupVertices[Group],MATCH(Edges[[#This Row],[Vertex 1]],GroupVertices[Vertex],0)),1,1,"")</f>
        <v>8</v>
      </c>
      <c r="BC89" s="78" t="str">
        <f>REPLACE(INDEX(GroupVertices[Group],MATCH(Edges[[#This Row],[Vertex 2]],GroupVertices[Vertex],0)),1,1,"")</f>
        <v>8</v>
      </c>
      <c r="BD89" s="48">
        <v>1</v>
      </c>
      <c r="BE89" s="49">
        <v>4</v>
      </c>
      <c r="BF89" s="48">
        <v>0</v>
      </c>
      <c r="BG89" s="49">
        <v>0</v>
      </c>
      <c r="BH89" s="48">
        <v>0</v>
      </c>
      <c r="BI89" s="49">
        <v>0</v>
      </c>
      <c r="BJ89" s="48">
        <v>24</v>
      </c>
      <c r="BK89" s="49">
        <v>96</v>
      </c>
      <c r="BL89" s="48">
        <v>25</v>
      </c>
    </row>
    <row r="90" spans="1:64" ht="15">
      <c r="A90" s="64" t="s">
        <v>248</v>
      </c>
      <c r="B90" s="64" t="s">
        <v>296</v>
      </c>
      <c r="C90" s="65" t="s">
        <v>2068</v>
      </c>
      <c r="D90" s="66">
        <v>3</v>
      </c>
      <c r="E90" s="67" t="s">
        <v>132</v>
      </c>
      <c r="F90" s="68">
        <v>32</v>
      </c>
      <c r="G90" s="65"/>
      <c r="H90" s="69"/>
      <c r="I90" s="70"/>
      <c r="J90" s="70"/>
      <c r="K90" s="34" t="s">
        <v>65</v>
      </c>
      <c r="L90" s="77">
        <v>90</v>
      </c>
      <c r="M90" s="77"/>
      <c r="N90" s="72"/>
      <c r="O90" s="79" t="s">
        <v>311</v>
      </c>
      <c r="P90" s="81">
        <v>43601.680347222224</v>
      </c>
      <c r="Q90" s="79" t="s">
        <v>352</v>
      </c>
      <c r="R90" s="82" t="s">
        <v>393</v>
      </c>
      <c r="S90" s="79" t="s">
        <v>402</v>
      </c>
      <c r="T90" s="79" t="s">
        <v>410</v>
      </c>
      <c r="U90" s="82" t="s">
        <v>426</v>
      </c>
      <c r="V90" s="82" t="s">
        <v>426</v>
      </c>
      <c r="W90" s="81">
        <v>43601.680347222224</v>
      </c>
      <c r="X90" s="82" t="s">
        <v>539</v>
      </c>
      <c r="Y90" s="79"/>
      <c r="Z90" s="79"/>
      <c r="AA90" s="85" t="s">
        <v>627</v>
      </c>
      <c r="AB90" s="79"/>
      <c r="AC90" s="79" t="b">
        <v>0</v>
      </c>
      <c r="AD90" s="79">
        <v>23</v>
      </c>
      <c r="AE90" s="85" t="s">
        <v>679</v>
      </c>
      <c r="AF90" s="79" t="b">
        <v>0</v>
      </c>
      <c r="AG90" s="79" t="s">
        <v>691</v>
      </c>
      <c r="AH90" s="79"/>
      <c r="AI90" s="85" t="s">
        <v>679</v>
      </c>
      <c r="AJ90" s="79" t="b">
        <v>0</v>
      </c>
      <c r="AK90" s="79">
        <v>3</v>
      </c>
      <c r="AL90" s="85" t="s">
        <v>679</v>
      </c>
      <c r="AM90" s="79" t="s">
        <v>696</v>
      </c>
      <c r="AN90" s="79" t="b">
        <v>0</v>
      </c>
      <c r="AO90" s="85" t="s">
        <v>627</v>
      </c>
      <c r="AP90" s="79" t="s">
        <v>176</v>
      </c>
      <c r="AQ90" s="79">
        <v>0</v>
      </c>
      <c r="AR90" s="79">
        <v>0</v>
      </c>
      <c r="AS90" s="79" t="s">
        <v>706</v>
      </c>
      <c r="AT90" s="79" t="s">
        <v>709</v>
      </c>
      <c r="AU90" s="79" t="s">
        <v>710</v>
      </c>
      <c r="AV90" s="79" t="s">
        <v>711</v>
      </c>
      <c r="AW90" s="79" t="s">
        <v>714</v>
      </c>
      <c r="AX90" s="79" t="s">
        <v>711</v>
      </c>
      <c r="AY90" s="79" t="s">
        <v>719</v>
      </c>
      <c r="AZ90" s="82" t="s">
        <v>721</v>
      </c>
      <c r="BA90">
        <v>1</v>
      </c>
      <c r="BB90" s="78" t="str">
        <f>REPLACE(INDEX(GroupVertices[Group],MATCH(Edges[[#This Row],[Vertex 1]],GroupVertices[Vertex],0)),1,1,"")</f>
        <v>9</v>
      </c>
      <c r="BC90" s="78" t="str">
        <f>REPLACE(INDEX(GroupVertices[Group],MATCH(Edges[[#This Row],[Vertex 2]],GroupVertices[Vertex],0)),1,1,"")</f>
        <v>9</v>
      </c>
      <c r="BD90" s="48"/>
      <c r="BE90" s="49"/>
      <c r="BF90" s="48"/>
      <c r="BG90" s="49"/>
      <c r="BH90" s="48"/>
      <c r="BI90" s="49"/>
      <c r="BJ90" s="48"/>
      <c r="BK90" s="49"/>
      <c r="BL90" s="48"/>
    </row>
    <row r="91" spans="1:64" ht="15">
      <c r="A91" s="64" t="s">
        <v>249</v>
      </c>
      <c r="B91" s="64" t="s">
        <v>297</v>
      </c>
      <c r="C91" s="65" t="s">
        <v>2068</v>
      </c>
      <c r="D91" s="66">
        <v>3</v>
      </c>
      <c r="E91" s="67" t="s">
        <v>132</v>
      </c>
      <c r="F91" s="68">
        <v>32</v>
      </c>
      <c r="G91" s="65"/>
      <c r="H91" s="69"/>
      <c r="I91" s="70"/>
      <c r="J91" s="70"/>
      <c r="K91" s="34" t="s">
        <v>65</v>
      </c>
      <c r="L91" s="77">
        <v>91</v>
      </c>
      <c r="M91" s="77"/>
      <c r="N91" s="72"/>
      <c r="O91" s="79" t="s">
        <v>311</v>
      </c>
      <c r="P91" s="81">
        <v>43601.70398148148</v>
      </c>
      <c r="Q91" s="79" t="s">
        <v>353</v>
      </c>
      <c r="R91" s="79"/>
      <c r="S91" s="79"/>
      <c r="T91" s="79" t="s">
        <v>403</v>
      </c>
      <c r="U91" s="79"/>
      <c r="V91" s="82" t="s">
        <v>471</v>
      </c>
      <c r="W91" s="81">
        <v>43601.70398148148</v>
      </c>
      <c r="X91" s="82" t="s">
        <v>540</v>
      </c>
      <c r="Y91" s="79"/>
      <c r="Z91" s="79"/>
      <c r="AA91" s="85" t="s">
        <v>628</v>
      </c>
      <c r="AB91" s="79"/>
      <c r="AC91" s="79" t="b">
        <v>0</v>
      </c>
      <c r="AD91" s="79">
        <v>1</v>
      </c>
      <c r="AE91" s="85" t="s">
        <v>679</v>
      </c>
      <c r="AF91" s="79" t="b">
        <v>0</v>
      </c>
      <c r="AG91" s="79" t="s">
        <v>691</v>
      </c>
      <c r="AH91" s="79"/>
      <c r="AI91" s="85" t="s">
        <v>679</v>
      </c>
      <c r="AJ91" s="79" t="b">
        <v>0</v>
      </c>
      <c r="AK91" s="79">
        <v>0</v>
      </c>
      <c r="AL91" s="85" t="s">
        <v>679</v>
      </c>
      <c r="AM91" s="79" t="s">
        <v>697</v>
      </c>
      <c r="AN91" s="79" t="b">
        <v>0</v>
      </c>
      <c r="AO91" s="85" t="s">
        <v>628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3.5714285714285716</v>
      </c>
      <c r="BF91" s="48">
        <v>0</v>
      </c>
      <c r="BG91" s="49">
        <v>0</v>
      </c>
      <c r="BH91" s="48">
        <v>0</v>
      </c>
      <c r="BI91" s="49">
        <v>0</v>
      </c>
      <c r="BJ91" s="48">
        <v>27</v>
      </c>
      <c r="BK91" s="49">
        <v>96.42857142857143</v>
      </c>
      <c r="BL91" s="48">
        <v>28</v>
      </c>
    </row>
    <row r="92" spans="1:64" ht="15">
      <c r="A92" s="64" t="s">
        <v>249</v>
      </c>
      <c r="B92" s="64" t="s">
        <v>224</v>
      </c>
      <c r="C92" s="65" t="s">
        <v>2068</v>
      </c>
      <c r="D92" s="66">
        <v>3</v>
      </c>
      <c r="E92" s="67" t="s">
        <v>132</v>
      </c>
      <c r="F92" s="68">
        <v>32</v>
      </c>
      <c r="G92" s="65"/>
      <c r="H92" s="69"/>
      <c r="I92" s="70"/>
      <c r="J92" s="70"/>
      <c r="K92" s="34" t="s">
        <v>65</v>
      </c>
      <c r="L92" s="77">
        <v>92</v>
      </c>
      <c r="M92" s="77"/>
      <c r="N92" s="72"/>
      <c r="O92" s="79" t="s">
        <v>311</v>
      </c>
      <c r="P92" s="81">
        <v>43601.70398148148</v>
      </c>
      <c r="Q92" s="79" t="s">
        <v>353</v>
      </c>
      <c r="R92" s="79"/>
      <c r="S92" s="79"/>
      <c r="T92" s="79" t="s">
        <v>403</v>
      </c>
      <c r="U92" s="79"/>
      <c r="V92" s="82" t="s">
        <v>471</v>
      </c>
      <c r="W92" s="81">
        <v>43601.70398148148</v>
      </c>
      <c r="X92" s="82" t="s">
        <v>540</v>
      </c>
      <c r="Y92" s="79"/>
      <c r="Z92" s="79"/>
      <c r="AA92" s="85" t="s">
        <v>628</v>
      </c>
      <c r="AB92" s="79"/>
      <c r="AC92" s="79" t="b">
        <v>0</v>
      </c>
      <c r="AD92" s="79">
        <v>1</v>
      </c>
      <c r="AE92" s="85" t="s">
        <v>679</v>
      </c>
      <c r="AF92" s="79" t="b">
        <v>0</v>
      </c>
      <c r="AG92" s="79" t="s">
        <v>691</v>
      </c>
      <c r="AH92" s="79"/>
      <c r="AI92" s="85" t="s">
        <v>679</v>
      </c>
      <c r="AJ92" s="79" t="b">
        <v>0</v>
      </c>
      <c r="AK92" s="79">
        <v>0</v>
      </c>
      <c r="AL92" s="85" t="s">
        <v>679</v>
      </c>
      <c r="AM92" s="79" t="s">
        <v>697</v>
      </c>
      <c r="AN92" s="79" t="b">
        <v>0</v>
      </c>
      <c r="AO92" s="85" t="s">
        <v>628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248</v>
      </c>
      <c r="B93" s="64" t="s">
        <v>250</v>
      </c>
      <c r="C93" s="65" t="s">
        <v>2068</v>
      </c>
      <c r="D93" s="66">
        <v>3</v>
      </c>
      <c r="E93" s="67" t="s">
        <v>132</v>
      </c>
      <c r="F93" s="68">
        <v>32</v>
      </c>
      <c r="G93" s="65"/>
      <c r="H93" s="69"/>
      <c r="I93" s="70"/>
      <c r="J93" s="70"/>
      <c r="K93" s="34" t="s">
        <v>66</v>
      </c>
      <c r="L93" s="77">
        <v>93</v>
      </c>
      <c r="M93" s="77"/>
      <c r="N93" s="72"/>
      <c r="O93" s="79" t="s">
        <v>311</v>
      </c>
      <c r="P93" s="81">
        <v>43601.680347222224</v>
      </c>
      <c r="Q93" s="79" t="s">
        <v>352</v>
      </c>
      <c r="R93" s="82" t="s">
        <v>393</v>
      </c>
      <c r="S93" s="79" t="s">
        <v>402</v>
      </c>
      <c r="T93" s="79" t="s">
        <v>410</v>
      </c>
      <c r="U93" s="82" t="s">
        <v>426</v>
      </c>
      <c r="V93" s="82" t="s">
        <v>426</v>
      </c>
      <c r="W93" s="81">
        <v>43601.680347222224</v>
      </c>
      <c r="X93" s="82" t="s">
        <v>539</v>
      </c>
      <c r="Y93" s="79"/>
      <c r="Z93" s="79"/>
      <c r="AA93" s="85" t="s">
        <v>627</v>
      </c>
      <c r="AB93" s="79"/>
      <c r="AC93" s="79" t="b">
        <v>0</v>
      </c>
      <c r="AD93" s="79">
        <v>23</v>
      </c>
      <c r="AE93" s="85" t="s">
        <v>679</v>
      </c>
      <c r="AF93" s="79" t="b">
        <v>0</v>
      </c>
      <c r="AG93" s="79" t="s">
        <v>691</v>
      </c>
      <c r="AH93" s="79"/>
      <c r="AI93" s="85" t="s">
        <v>679</v>
      </c>
      <c r="AJ93" s="79" t="b">
        <v>0</v>
      </c>
      <c r="AK93" s="79">
        <v>3</v>
      </c>
      <c r="AL93" s="85" t="s">
        <v>679</v>
      </c>
      <c r="AM93" s="79" t="s">
        <v>696</v>
      </c>
      <c r="AN93" s="79" t="b">
        <v>0</v>
      </c>
      <c r="AO93" s="85" t="s">
        <v>627</v>
      </c>
      <c r="AP93" s="79" t="s">
        <v>176</v>
      </c>
      <c r="AQ93" s="79">
        <v>0</v>
      </c>
      <c r="AR93" s="79">
        <v>0</v>
      </c>
      <c r="AS93" s="79" t="s">
        <v>706</v>
      </c>
      <c r="AT93" s="79" t="s">
        <v>709</v>
      </c>
      <c r="AU93" s="79" t="s">
        <v>710</v>
      </c>
      <c r="AV93" s="79" t="s">
        <v>711</v>
      </c>
      <c r="AW93" s="79" t="s">
        <v>714</v>
      </c>
      <c r="AX93" s="79" t="s">
        <v>711</v>
      </c>
      <c r="AY93" s="79" t="s">
        <v>719</v>
      </c>
      <c r="AZ93" s="82" t="s">
        <v>721</v>
      </c>
      <c r="BA93">
        <v>1</v>
      </c>
      <c r="BB93" s="78" t="str">
        <f>REPLACE(INDEX(GroupVertices[Group],MATCH(Edges[[#This Row],[Vertex 1]],GroupVertices[Vertex],0)),1,1,"")</f>
        <v>9</v>
      </c>
      <c r="BC93" s="78" t="str">
        <f>REPLACE(INDEX(GroupVertices[Group],MATCH(Edges[[#This Row],[Vertex 2]],GroupVertices[Vertex],0)),1,1,"")</f>
        <v>9</v>
      </c>
      <c r="BD93" s="48"/>
      <c r="BE93" s="49"/>
      <c r="BF93" s="48"/>
      <c r="BG93" s="49"/>
      <c r="BH93" s="48"/>
      <c r="BI93" s="49"/>
      <c r="BJ93" s="48"/>
      <c r="BK93" s="49"/>
      <c r="BL93" s="48"/>
    </row>
    <row r="94" spans="1:64" ht="15">
      <c r="A94" s="64" t="s">
        <v>250</v>
      </c>
      <c r="B94" s="64" t="s">
        <v>251</v>
      </c>
      <c r="C94" s="65" t="s">
        <v>2068</v>
      </c>
      <c r="D94" s="66">
        <v>3</v>
      </c>
      <c r="E94" s="67" t="s">
        <v>132</v>
      </c>
      <c r="F94" s="68">
        <v>32</v>
      </c>
      <c r="G94" s="65"/>
      <c r="H94" s="69"/>
      <c r="I94" s="70"/>
      <c r="J94" s="70"/>
      <c r="K94" s="34" t="s">
        <v>66</v>
      </c>
      <c r="L94" s="77">
        <v>94</v>
      </c>
      <c r="M94" s="77"/>
      <c r="N94" s="72"/>
      <c r="O94" s="79" t="s">
        <v>311</v>
      </c>
      <c r="P94" s="81">
        <v>43601.699212962965</v>
      </c>
      <c r="Q94" s="79" t="s">
        <v>354</v>
      </c>
      <c r="R94" s="79"/>
      <c r="S94" s="79"/>
      <c r="T94" s="79" t="s">
        <v>411</v>
      </c>
      <c r="U94" s="79"/>
      <c r="V94" s="82" t="s">
        <v>472</v>
      </c>
      <c r="W94" s="81">
        <v>43601.699212962965</v>
      </c>
      <c r="X94" s="82" t="s">
        <v>541</v>
      </c>
      <c r="Y94" s="79"/>
      <c r="Z94" s="79"/>
      <c r="AA94" s="85" t="s">
        <v>629</v>
      </c>
      <c r="AB94" s="79"/>
      <c r="AC94" s="79" t="b">
        <v>0</v>
      </c>
      <c r="AD94" s="79">
        <v>0</v>
      </c>
      <c r="AE94" s="85" t="s">
        <v>679</v>
      </c>
      <c r="AF94" s="79" t="b">
        <v>0</v>
      </c>
      <c r="AG94" s="79" t="s">
        <v>691</v>
      </c>
      <c r="AH94" s="79"/>
      <c r="AI94" s="85" t="s">
        <v>679</v>
      </c>
      <c r="AJ94" s="79" t="b">
        <v>0</v>
      </c>
      <c r="AK94" s="79">
        <v>3</v>
      </c>
      <c r="AL94" s="85" t="s">
        <v>627</v>
      </c>
      <c r="AM94" s="79" t="s">
        <v>701</v>
      </c>
      <c r="AN94" s="79" t="b">
        <v>0</v>
      </c>
      <c r="AO94" s="85" t="s">
        <v>627</v>
      </c>
      <c r="AP94" s="79" t="s">
        <v>176</v>
      </c>
      <c r="AQ94" s="79">
        <v>0</v>
      </c>
      <c r="AR94" s="79">
        <v>0</v>
      </c>
      <c r="AS94" s="79"/>
      <c r="AT94" s="79"/>
      <c r="AU94" s="79"/>
      <c r="AV94" s="79"/>
      <c r="AW94" s="79"/>
      <c r="AX94" s="79"/>
      <c r="AY94" s="79"/>
      <c r="AZ94" s="79"/>
      <c r="BA94">
        <v>1</v>
      </c>
      <c r="BB94" s="78" t="str">
        <f>REPLACE(INDEX(GroupVertices[Group],MATCH(Edges[[#This Row],[Vertex 1]],GroupVertices[Vertex],0)),1,1,"")</f>
        <v>9</v>
      </c>
      <c r="BC94" s="78" t="str">
        <f>REPLACE(INDEX(GroupVertices[Group],MATCH(Edges[[#This Row],[Vertex 2]],GroupVertices[Vertex],0)),1,1,"")</f>
        <v>9</v>
      </c>
      <c r="BD94" s="48"/>
      <c r="BE94" s="49"/>
      <c r="BF94" s="48"/>
      <c r="BG94" s="49"/>
      <c r="BH94" s="48"/>
      <c r="BI94" s="49"/>
      <c r="BJ94" s="48"/>
      <c r="BK94" s="49"/>
      <c r="BL94" s="48"/>
    </row>
    <row r="95" spans="1:64" ht="15">
      <c r="A95" s="64" t="s">
        <v>250</v>
      </c>
      <c r="B95" s="64" t="s">
        <v>298</v>
      </c>
      <c r="C95" s="65" t="s">
        <v>2068</v>
      </c>
      <c r="D95" s="66">
        <v>3</v>
      </c>
      <c r="E95" s="67" t="s">
        <v>132</v>
      </c>
      <c r="F95" s="68">
        <v>32</v>
      </c>
      <c r="G95" s="65"/>
      <c r="H95" s="69"/>
      <c r="I95" s="70"/>
      <c r="J95" s="70"/>
      <c r="K95" s="34" t="s">
        <v>65</v>
      </c>
      <c r="L95" s="77">
        <v>95</v>
      </c>
      <c r="M95" s="77"/>
      <c r="N95" s="72"/>
      <c r="O95" s="79" t="s">
        <v>311</v>
      </c>
      <c r="P95" s="81">
        <v>43601.699212962965</v>
      </c>
      <c r="Q95" s="79" t="s">
        <v>354</v>
      </c>
      <c r="R95" s="79"/>
      <c r="S95" s="79"/>
      <c r="T95" s="79" t="s">
        <v>411</v>
      </c>
      <c r="U95" s="79"/>
      <c r="V95" s="82" t="s">
        <v>472</v>
      </c>
      <c r="W95" s="81">
        <v>43601.699212962965</v>
      </c>
      <c r="X95" s="82" t="s">
        <v>541</v>
      </c>
      <c r="Y95" s="79"/>
      <c r="Z95" s="79"/>
      <c r="AA95" s="85" t="s">
        <v>629</v>
      </c>
      <c r="AB95" s="79"/>
      <c r="AC95" s="79" t="b">
        <v>0</v>
      </c>
      <c r="AD95" s="79">
        <v>0</v>
      </c>
      <c r="AE95" s="85" t="s">
        <v>679</v>
      </c>
      <c r="AF95" s="79" t="b">
        <v>0</v>
      </c>
      <c r="AG95" s="79" t="s">
        <v>691</v>
      </c>
      <c r="AH95" s="79"/>
      <c r="AI95" s="85" t="s">
        <v>679</v>
      </c>
      <c r="AJ95" s="79" t="b">
        <v>0</v>
      </c>
      <c r="AK95" s="79">
        <v>3</v>
      </c>
      <c r="AL95" s="85" t="s">
        <v>627</v>
      </c>
      <c r="AM95" s="79" t="s">
        <v>701</v>
      </c>
      <c r="AN95" s="79" t="b">
        <v>0</v>
      </c>
      <c r="AO95" s="85" t="s">
        <v>627</v>
      </c>
      <c r="AP95" s="79" t="s">
        <v>176</v>
      </c>
      <c r="AQ95" s="79">
        <v>0</v>
      </c>
      <c r="AR95" s="79">
        <v>0</v>
      </c>
      <c r="AS95" s="79"/>
      <c r="AT95" s="79"/>
      <c r="AU95" s="79"/>
      <c r="AV95" s="79"/>
      <c r="AW95" s="79"/>
      <c r="AX95" s="79"/>
      <c r="AY95" s="79"/>
      <c r="AZ95" s="79"/>
      <c r="BA95">
        <v>1</v>
      </c>
      <c r="BB95" s="78" t="str">
        <f>REPLACE(INDEX(GroupVertices[Group],MATCH(Edges[[#This Row],[Vertex 1]],GroupVertices[Vertex],0)),1,1,"")</f>
        <v>9</v>
      </c>
      <c r="BC95" s="78" t="str">
        <f>REPLACE(INDEX(GroupVertices[Group],MATCH(Edges[[#This Row],[Vertex 2]],GroupVertices[Vertex],0)),1,1,"")</f>
        <v>9</v>
      </c>
      <c r="BD95" s="48">
        <v>0</v>
      </c>
      <c r="BE95" s="49">
        <v>0</v>
      </c>
      <c r="BF95" s="48">
        <v>0</v>
      </c>
      <c r="BG95" s="49">
        <v>0</v>
      </c>
      <c r="BH95" s="48">
        <v>0</v>
      </c>
      <c r="BI95" s="49">
        <v>0</v>
      </c>
      <c r="BJ95" s="48">
        <v>19</v>
      </c>
      <c r="BK95" s="49">
        <v>100</v>
      </c>
      <c r="BL95" s="48">
        <v>19</v>
      </c>
    </row>
    <row r="96" spans="1:64" ht="15">
      <c r="A96" s="64" t="s">
        <v>250</v>
      </c>
      <c r="B96" s="64" t="s">
        <v>248</v>
      </c>
      <c r="C96" s="65" t="s">
        <v>2068</v>
      </c>
      <c r="D96" s="66">
        <v>3</v>
      </c>
      <c r="E96" s="67" t="s">
        <v>132</v>
      </c>
      <c r="F96" s="68">
        <v>32</v>
      </c>
      <c r="G96" s="65"/>
      <c r="H96" s="69"/>
      <c r="I96" s="70"/>
      <c r="J96" s="70"/>
      <c r="K96" s="34" t="s">
        <v>66</v>
      </c>
      <c r="L96" s="77">
        <v>96</v>
      </c>
      <c r="M96" s="77"/>
      <c r="N96" s="72"/>
      <c r="O96" s="79" t="s">
        <v>311</v>
      </c>
      <c r="P96" s="81">
        <v>43601.699212962965</v>
      </c>
      <c r="Q96" s="79" t="s">
        <v>354</v>
      </c>
      <c r="R96" s="79"/>
      <c r="S96" s="79"/>
      <c r="T96" s="79" t="s">
        <v>411</v>
      </c>
      <c r="U96" s="79"/>
      <c r="V96" s="82" t="s">
        <v>472</v>
      </c>
      <c r="W96" s="81">
        <v>43601.699212962965</v>
      </c>
      <c r="X96" s="82" t="s">
        <v>541</v>
      </c>
      <c r="Y96" s="79"/>
      <c r="Z96" s="79"/>
      <c r="AA96" s="85" t="s">
        <v>629</v>
      </c>
      <c r="AB96" s="79"/>
      <c r="AC96" s="79" t="b">
        <v>0</v>
      </c>
      <c r="AD96" s="79">
        <v>0</v>
      </c>
      <c r="AE96" s="85" t="s">
        <v>679</v>
      </c>
      <c r="AF96" s="79" t="b">
        <v>0</v>
      </c>
      <c r="AG96" s="79" t="s">
        <v>691</v>
      </c>
      <c r="AH96" s="79"/>
      <c r="AI96" s="85" t="s">
        <v>679</v>
      </c>
      <c r="AJ96" s="79" t="b">
        <v>0</v>
      </c>
      <c r="AK96" s="79">
        <v>3</v>
      </c>
      <c r="AL96" s="85" t="s">
        <v>627</v>
      </c>
      <c r="AM96" s="79" t="s">
        <v>701</v>
      </c>
      <c r="AN96" s="79" t="b">
        <v>0</v>
      </c>
      <c r="AO96" s="85" t="s">
        <v>627</v>
      </c>
      <c r="AP96" s="79" t="s">
        <v>176</v>
      </c>
      <c r="AQ96" s="79">
        <v>0</v>
      </c>
      <c r="AR96" s="79">
        <v>0</v>
      </c>
      <c r="AS96" s="79"/>
      <c r="AT96" s="79"/>
      <c r="AU96" s="79"/>
      <c r="AV96" s="79"/>
      <c r="AW96" s="79"/>
      <c r="AX96" s="79"/>
      <c r="AY96" s="79"/>
      <c r="AZ96" s="79"/>
      <c r="BA96">
        <v>1</v>
      </c>
      <c r="BB96" s="78" t="str">
        <f>REPLACE(INDEX(GroupVertices[Group],MATCH(Edges[[#This Row],[Vertex 1]],GroupVertices[Vertex],0)),1,1,"")</f>
        <v>9</v>
      </c>
      <c r="BC96" s="78" t="str">
        <f>REPLACE(INDEX(GroupVertices[Group],MATCH(Edges[[#This Row],[Vertex 2]],GroupVertices[Vertex],0)),1,1,"")</f>
        <v>9</v>
      </c>
      <c r="BD96" s="48"/>
      <c r="BE96" s="49"/>
      <c r="BF96" s="48"/>
      <c r="BG96" s="49"/>
      <c r="BH96" s="48"/>
      <c r="BI96" s="49"/>
      <c r="BJ96" s="48"/>
      <c r="BK96" s="49"/>
      <c r="BL96" s="48"/>
    </row>
    <row r="97" spans="1:64" ht="15">
      <c r="A97" s="64" t="s">
        <v>251</v>
      </c>
      <c r="B97" s="64" t="s">
        <v>250</v>
      </c>
      <c r="C97" s="65" t="s">
        <v>2068</v>
      </c>
      <c r="D97" s="66">
        <v>3</v>
      </c>
      <c r="E97" s="67" t="s">
        <v>132</v>
      </c>
      <c r="F97" s="68">
        <v>32</v>
      </c>
      <c r="G97" s="65"/>
      <c r="H97" s="69"/>
      <c r="I97" s="70"/>
      <c r="J97" s="70"/>
      <c r="K97" s="34" t="s">
        <v>66</v>
      </c>
      <c r="L97" s="77">
        <v>97</v>
      </c>
      <c r="M97" s="77"/>
      <c r="N97" s="72"/>
      <c r="O97" s="79" t="s">
        <v>311</v>
      </c>
      <c r="P97" s="81">
        <v>43601.74590277778</v>
      </c>
      <c r="Q97" s="79" t="s">
        <v>354</v>
      </c>
      <c r="R97" s="79"/>
      <c r="S97" s="79"/>
      <c r="T97" s="79" t="s">
        <v>411</v>
      </c>
      <c r="U97" s="79"/>
      <c r="V97" s="82" t="s">
        <v>473</v>
      </c>
      <c r="W97" s="81">
        <v>43601.74590277778</v>
      </c>
      <c r="X97" s="82" t="s">
        <v>542</v>
      </c>
      <c r="Y97" s="79"/>
      <c r="Z97" s="79"/>
      <c r="AA97" s="85" t="s">
        <v>630</v>
      </c>
      <c r="AB97" s="79"/>
      <c r="AC97" s="79" t="b">
        <v>0</v>
      </c>
      <c r="AD97" s="79">
        <v>0</v>
      </c>
      <c r="AE97" s="85" t="s">
        <v>679</v>
      </c>
      <c r="AF97" s="79" t="b">
        <v>0</v>
      </c>
      <c r="AG97" s="79" t="s">
        <v>691</v>
      </c>
      <c r="AH97" s="79"/>
      <c r="AI97" s="85" t="s">
        <v>679</v>
      </c>
      <c r="AJ97" s="79" t="b">
        <v>0</v>
      </c>
      <c r="AK97" s="79">
        <v>3</v>
      </c>
      <c r="AL97" s="85" t="s">
        <v>627</v>
      </c>
      <c r="AM97" s="79" t="s">
        <v>696</v>
      </c>
      <c r="AN97" s="79" t="b">
        <v>0</v>
      </c>
      <c r="AO97" s="85" t="s">
        <v>627</v>
      </c>
      <c r="AP97" s="79" t="s">
        <v>176</v>
      </c>
      <c r="AQ97" s="79">
        <v>0</v>
      </c>
      <c r="AR97" s="79">
        <v>0</v>
      </c>
      <c r="AS97" s="79"/>
      <c r="AT97" s="79"/>
      <c r="AU97" s="79"/>
      <c r="AV97" s="79"/>
      <c r="AW97" s="79"/>
      <c r="AX97" s="79"/>
      <c r="AY97" s="79"/>
      <c r="AZ97" s="79"/>
      <c r="BA97">
        <v>1</v>
      </c>
      <c r="BB97" s="78" t="str">
        <f>REPLACE(INDEX(GroupVertices[Group],MATCH(Edges[[#This Row],[Vertex 1]],GroupVertices[Vertex],0)),1,1,"")</f>
        <v>9</v>
      </c>
      <c r="BC97" s="78" t="str">
        <f>REPLACE(INDEX(GroupVertices[Group],MATCH(Edges[[#This Row],[Vertex 2]],GroupVertices[Vertex],0)),1,1,"")</f>
        <v>9</v>
      </c>
      <c r="BD97" s="48"/>
      <c r="BE97" s="49"/>
      <c r="BF97" s="48"/>
      <c r="BG97" s="49"/>
      <c r="BH97" s="48"/>
      <c r="BI97" s="49"/>
      <c r="BJ97" s="48"/>
      <c r="BK97" s="49"/>
      <c r="BL97" s="48"/>
    </row>
    <row r="98" spans="1:64" ht="15">
      <c r="A98" s="64" t="s">
        <v>248</v>
      </c>
      <c r="B98" s="64" t="s">
        <v>298</v>
      </c>
      <c r="C98" s="65" t="s">
        <v>2068</v>
      </c>
      <c r="D98" s="66">
        <v>3</v>
      </c>
      <c r="E98" s="67" t="s">
        <v>132</v>
      </c>
      <c r="F98" s="68">
        <v>32</v>
      </c>
      <c r="G98" s="65"/>
      <c r="H98" s="69"/>
      <c r="I98" s="70"/>
      <c r="J98" s="70"/>
      <c r="K98" s="34" t="s">
        <v>65</v>
      </c>
      <c r="L98" s="77">
        <v>98</v>
      </c>
      <c r="M98" s="77"/>
      <c r="N98" s="72"/>
      <c r="O98" s="79" t="s">
        <v>311</v>
      </c>
      <c r="P98" s="81">
        <v>43601.680347222224</v>
      </c>
      <c r="Q98" s="79" t="s">
        <v>352</v>
      </c>
      <c r="R98" s="82" t="s">
        <v>393</v>
      </c>
      <c r="S98" s="79" t="s">
        <v>402</v>
      </c>
      <c r="T98" s="79" t="s">
        <v>410</v>
      </c>
      <c r="U98" s="82" t="s">
        <v>426</v>
      </c>
      <c r="V98" s="82" t="s">
        <v>426</v>
      </c>
      <c r="W98" s="81">
        <v>43601.680347222224</v>
      </c>
      <c r="X98" s="82" t="s">
        <v>539</v>
      </c>
      <c r="Y98" s="79"/>
      <c r="Z98" s="79"/>
      <c r="AA98" s="85" t="s">
        <v>627</v>
      </c>
      <c r="AB98" s="79"/>
      <c r="AC98" s="79" t="b">
        <v>0</v>
      </c>
      <c r="AD98" s="79">
        <v>23</v>
      </c>
      <c r="AE98" s="85" t="s">
        <v>679</v>
      </c>
      <c r="AF98" s="79" t="b">
        <v>0</v>
      </c>
      <c r="AG98" s="79" t="s">
        <v>691</v>
      </c>
      <c r="AH98" s="79"/>
      <c r="AI98" s="85" t="s">
        <v>679</v>
      </c>
      <c r="AJ98" s="79" t="b">
        <v>0</v>
      </c>
      <c r="AK98" s="79">
        <v>3</v>
      </c>
      <c r="AL98" s="85" t="s">
        <v>679</v>
      </c>
      <c r="AM98" s="79" t="s">
        <v>696</v>
      </c>
      <c r="AN98" s="79" t="b">
        <v>0</v>
      </c>
      <c r="AO98" s="85" t="s">
        <v>627</v>
      </c>
      <c r="AP98" s="79" t="s">
        <v>176</v>
      </c>
      <c r="AQ98" s="79">
        <v>0</v>
      </c>
      <c r="AR98" s="79">
        <v>0</v>
      </c>
      <c r="AS98" s="79" t="s">
        <v>706</v>
      </c>
      <c r="AT98" s="79" t="s">
        <v>709</v>
      </c>
      <c r="AU98" s="79" t="s">
        <v>710</v>
      </c>
      <c r="AV98" s="79" t="s">
        <v>711</v>
      </c>
      <c r="AW98" s="79" t="s">
        <v>714</v>
      </c>
      <c r="AX98" s="79" t="s">
        <v>711</v>
      </c>
      <c r="AY98" s="79" t="s">
        <v>719</v>
      </c>
      <c r="AZ98" s="82" t="s">
        <v>721</v>
      </c>
      <c r="BA98">
        <v>1</v>
      </c>
      <c r="BB98" s="78" t="str">
        <f>REPLACE(INDEX(GroupVertices[Group],MATCH(Edges[[#This Row],[Vertex 1]],GroupVertices[Vertex],0)),1,1,"")</f>
        <v>9</v>
      </c>
      <c r="BC98" s="78" t="str">
        <f>REPLACE(INDEX(GroupVertices[Group],MATCH(Edges[[#This Row],[Vertex 2]],GroupVertices[Vertex],0)),1,1,"")</f>
        <v>9</v>
      </c>
      <c r="BD98" s="48">
        <v>2</v>
      </c>
      <c r="BE98" s="49">
        <v>5.2631578947368425</v>
      </c>
      <c r="BF98" s="48">
        <v>0</v>
      </c>
      <c r="BG98" s="49">
        <v>0</v>
      </c>
      <c r="BH98" s="48">
        <v>0</v>
      </c>
      <c r="BI98" s="49">
        <v>0</v>
      </c>
      <c r="BJ98" s="48">
        <v>36</v>
      </c>
      <c r="BK98" s="49">
        <v>94.73684210526316</v>
      </c>
      <c r="BL98" s="48">
        <v>38</v>
      </c>
    </row>
    <row r="99" spans="1:64" ht="15">
      <c r="A99" s="64" t="s">
        <v>251</v>
      </c>
      <c r="B99" s="64" t="s">
        <v>298</v>
      </c>
      <c r="C99" s="65" t="s">
        <v>2068</v>
      </c>
      <c r="D99" s="66">
        <v>3</v>
      </c>
      <c r="E99" s="67" t="s">
        <v>132</v>
      </c>
      <c r="F99" s="68">
        <v>32</v>
      </c>
      <c r="G99" s="65"/>
      <c r="H99" s="69"/>
      <c r="I99" s="70"/>
      <c r="J99" s="70"/>
      <c r="K99" s="34" t="s">
        <v>65</v>
      </c>
      <c r="L99" s="77">
        <v>99</v>
      </c>
      <c r="M99" s="77"/>
      <c r="N99" s="72"/>
      <c r="O99" s="79" t="s">
        <v>311</v>
      </c>
      <c r="P99" s="81">
        <v>43601.74590277778</v>
      </c>
      <c r="Q99" s="79" t="s">
        <v>354</v>
      </c>
      <c r="R99" s="79"/>
      <c r="S99" s="79"/>
      <c r="T99" s="79" t="s">
        <v>411</v>
      </c>
      <c r="U99" s="79"/>
      <c r="V99" s="82" t="s">
        <v>473</v>
      </c>
      <c r="W99" s="81">
        <v>43601.74590277778</v>
      </c>
      <c r="X99" s="82" t="s">
        <v>542</v>
      </c>
      <c r="Y99" s="79"/>
      <c r="Z99" s="79"/>
      <c r="AA99" s="85" t="s">
        <v>630</v>
      </c>
      <c r="AB99" s="79"/>
      <c r="AC99" s="79" t="b">
        <v>0</v>
      </c>
      <c r="AD99" s="79">
        <v>0</v>
      </c>
      <c r="AE99" s="85" t="s">
        <v>679</v>
      </c>
      <c r="AF99" s="79" t="b">
        <v>0</v>
      </c>
      <c r="AG99" s="79" t="s">
        <v>691</v>
      </c>
      <c r="AH99" s="79"/>
      <c r="AI99" s="85" t="s">
        <v>679</v>
      </c>
      <c r="AJ99" s="79" t="b">
        <v>0</v>
      </c>
      <c r="AK99" s="79">
        <v>3</v>
      </c>
      <c r="AL99" s="85" t="s">
        <v>627</v>
      </c>
      <c r="AM99" s="79" t="s">
        <v>696</v>
      </c>
      <c r="AN99" s="79" t="b">
        <v>0</v>
      </c>
      <c r="AO99" s="85" t="s">
        <v>627</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v>0</v>
      </c>
      <c r="BE99" s="49">
        <v>0</v>
      </c>
      <c r="BF99" s="48">
        <v>0</v>
      </c>
      <c r="BG99" s="49">
        <v>0</v>
      </c>
      <c r="BH99" s="48">
        <v>0</v>
      </c>
      <c r="BI99" s="49">
        <v>0</v>
      </c>
      <c r="BJ99" s="48">
        <v>19</v>
      </c>
      <c r="BK99" s="49">
        <v>100</v>
      </c>
      <c r="BL99" s="48">
        <v>19</v>
      </c>
    </row>
    <row r="100" spans="1:64" ht="15">
      <c r="A100" s="64" t="s">
        <v>248</v>
      </c>
      <c r="B100" s="64" t="s">
        <v>251</v>
      </c>
      <c r="C100" s="65" t="s">
        <v>2068</v>
      </c>
      <c r="D100" s="66">
        <v>3</v>
      </c>
      <c r="E100" s="67" t="s">
        <v>132</v>
      </c>
      <c r="F100" s="68">
        <v>32</v>
      </c>
      <c r="G100" s="65"/>
      <c r="H100" s="69"/>
      <c r="I100" s="70"/>
      <c r="J100" s="70"/>
      <c r="K100" s="34" t="s">
        <v>66</v>
      </c>
      <c r="L100" s="77">
        <v>100</v>
      </c>
      <c r="M100" s="77"/>
      <c r="N100" s="72"/>
      <c r="O100" s="79" t="s">
        <v>311</v>
      </c>
      <c r="P100" s="81">
        <v>43601.680347222224</v>
      </c>
      <c r="Q100" s="79" t="s">
        <v>352</v>
      </c>
      <c r="R100" s="82" t="s">
        <v>393</v>
      </c>
      <c r="S100" s="79" t="s">
        <v>402</v>
      </c>
      <c r="T100" s="79" t="s">
        <v>410</v>
      </c>
      <c r="U100" s="82" t="s">
        <v>426</v>
      </c>
      <c r="V100" s="82" t="s">
        <v>426</v>
      </c>
      <c r="W100" s="81">
        <v>43601.680347222224</v>
      </c>
      <c r="X100" s="82" t="s">
        <v>539</v>
      </c>
      <c r="Y100" s="79"/>
      <c r="Z100" s="79"/>
      <c r="AA100" s="85" t="s">
        <v>627</v>
      </c>
      <c r="AB100" s="79"/>
      <c r="AC100" s="79" t="b">
        <v>0</v>
      </c>
      <c r="AD100" s="79">
        <v>23</v>
      </c>
      <c r="AE100" s="85" t="s">
        <v>679</v>
      </c>
      <c r="AF100" s="79" t="b">
        <v>0</v>
      </c>
      <c r="AG100" s="79" t="s">
        <v>691</v>
      </c>
      <c r="AH100" s="79"/>
      <c r="AI100" s="85" t="s">
        <v>679</v>
      </c>
      <c r="AJ100" s="79" t="b">
        <v>0</v>
      </c>
      <c r="AK100" s="79">
        <v>3</v>
      </c>
      <c r="AL100" s="85" t="s">
        <v>679</v>
      </c>
      <c r="AM100" s="79" t="s">
        <v>696</v>
      </c>
      <c r="AN100" s="79" t="b">
        <v>0</v>
      </c>
      <c r="AO100" s="85" t="s">
        <v>627</v>
      </c>
      <c r="AP100" s="79" t="s">
        <v>176</v>
      </c>
      <c r="AQ100" s="79">
        <v>0</v>
      </c>
      <c r="AR100" s="79">
        <v>0</v>
      </c>
      <c r="AS100" s="79" t="s">
        <v>706</v>
      </c>
      <c r="AT100" s="79" t="s">
        <v>709</v>
      </c>
      <c r="AU100" s="79" t="s">
        <v>710</v>
      </c>
      <c r="AV100" s="79" t="s">
        <v>711</v>
      </c>
      <c r="AW100" s="79" t="s">
        <v>714</v>
      </c>
      <c r="AX100" s="79" t="s">
        <v>711</v>
      </c>
      <c r="AY100" s="79" t="s">
        <v>719</v>
      </c>
      <c r="AZ100" s="82" t="s">
        <v>721</v>
      </c>
      <c r="BA100">
        <v>1</v>
      </c>
      <c r="BB100" s="78" t="str">
        <f>REPLACE(INDEX(GroupVertices[Group],MATCH(Edges[[#This Row],[Vertex 1]],GroupVertices[Vertex],0)),1,1,"")</f>
        <v>9</v>
      </c>
      <c r="BC100" s="78" t="str">
        <f>REPLACE(INDEX(GroupVertices[Group],MATCH(Edges[[#This Row],[Vertex 2]],GroupVertices[Vertex],0)),1,1,"")</f>
        <v>9</v>
      </c>
      <c r="BD100" s="48"/>
      <c r="BE100" s="49"/>
      <c r="BF100" s="48"/>
      <c r="BG100" s="49"/>
      <c r="BH100" s="48"/>
      <c r="BI100" s="49"/>
      <c r="BJ100" s="48"/>
      <c r="BK100" s="49"/>
      <c r="BL100" s="48"/>
    </row>
    <row r="101" spans="1:64" ht="15">
      <c r="A101" s="64" t="s">
        <v>251</v>
      </c>
      <c r="B101" s="64" t="s">
        <v>248</v>
      </c>
      <c r="C101" s="65" t="s">
        <v>2068</v>
      </c>
      <c r="D101" s="66">
        <v>3</v>
      </c>
      <c r="E101" s="67" t="s">
        <v>132</v>
      </c>
      <c r="F101" s="68">
        <v>32</v>
      </c>
      <c r="G101" s="65"/>
      <c r="H101" s="69"/>
      <c r="I101" s="70"/>
      <c r="J101" s="70"/>
      <c r="K101" s="34" t="s">
        <v>66</v>
      </c>
      <c r="L101" s="77">
        <v>101</v>
      </c>
      <c r="M101" s="77"/>
      <c r="N101" s="72"/>
      <c r="O101" s="79" t="s">
        <v>311</v>
      </c>
      <c r="P101" s="81">
        <v>43601.74590277778</v>
      </c>
      <c r="Q101" s="79" t="s">
        <v>354</v>
      </c>
      <c r="R101" s="79"/>
      <c r="S101" s="79"/>
      <c r="T101" s="79" t="s">
        <v>411</v>
      </c>
      <c r="U101" s="79"/>
      <c r="V101" s="82" t="s">
        <v>473</v>
      </c>
      <c r="W101" s="81">
        <v>43601.74590277778</v>
      </c>
      <c r="X101" s="82" t="s">
        <v>542</v>
      </c>
      <c r="Y101" s="79"/>
      <c r="Z101" s="79"/>
      <c r="AA101" s="85" t="s">
        <v>630</v>
      </c>
      <c r="AB101" s="79"/>
      <c r="AC101" s="79" t="b">
        <v>0</v>
      </c>
      <c r="AD101" s="79">
        <v>0</v>
      </c>
      <c r="AE101" s="85" t="s">
        <v>679</v>
      </c>
      <c r="AF101" s="79" t="b">
        <v>0</v>
      </c>
      <c r="AG101" s="79" t="s">
        <v>691</v>
      </c>
      <c r="AH101" s="79"/>
      <c r="AI101" s="85" t="s">
        <v>679</v>
      </c>
      <c r="AJ101" s="79" t="b">
        <v>0</v>
      </c>
      <c r="AK101" s="79">
        <v>3</v>
      </c>
      <c r="AL101" s="85" t="s">
        <v>627</v>
      </c>
      <c r="AM101" s="79" t="s">
        <v>696</v>
      </c>
      <c r="AN101" s="79" t="b">
        <v>0</v>
      </c>
      <c r="AO101" s="85" t="s">
        <v>627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9</v>
      </c>
      <c r="BC101" s="78" t="str">
        <f>REPLACE(INDEX(GroupVertices[Group],MATCH(Edges[[#This Row],[Vertex 2]],GroupVertices[Vertex],0)),1,1,"")</f>
        <v>9</v>
      </c>
      <c r="BD101" s="48"/>
      <c r="BE101" s="49"/>
      <c r="BF101" s="48"/>
      <c r="BG101" s="49"/>
      <c r="BH101" s="48"/>
      <c r="BI101" s="49"/>
      <c r="BJ101" s="48"/>
      <c r="BK101" s="49"/>
      <c r="BL101" s="48"/>
    </row>
    <row r="102" spans="1:64" ht="15">
      <c r="A102" s="64" t="s">
        <v>224</v>
      </c>
      <c r="B102" s="64" t="s">
        <v>253</v>
      </c>
      <c r="C102" s="65" t="s">
        <v>2069</v>
      </c>
      <c r="D102" s="66">
        <v>3</v>
      </c>
      <c r="E102" s="67" t="s">
        <v>136</v>
      </c>
      <c r="F102" s="68">
        <v>19</v>
      </c>
      <c r="G102" s="65"/>
      <c r="H102" s="69"/>
      <c r="I102" s="70"/>
      <c r="J102" s="70"/>
      <c r="K102" s="34" t="s">
        <v>65</v>
      </c>
      <c r="L102" s="77">
        <v>102</v>
      </c>
      <c r="M102" s="77"/>
      <c r="N102" s="72"/>
      <c r="O102" s="79" t="s">
        <v>311</v>
      </c>
      <c r="P102" s="81">
        <v>43600.75983796296</v>
      </c>
      <c r="Q102" s="79" t="s">
        <v>330</v>
      </c>
      <c r="R102" s="79"/>
      <c r="S102" s="79"/>
      <c r="T102" s="79" t="s">
        <v>403</v>
      </c>
      <c r="U102" s="79"/>
      <c r="V102" s="82" t="s">
        <v>451</v>
      </c>
      <c r="W102" s="81">
        <v>43600.75983796296</v>
      </c>
      <c r="X102" s="82" t="s">
        <v>510</v>
      </c>
      <c r="Y102" s="79"/>
      <c r="Z102" s="79"/>
      <c r="AA102" s="85" t="s">
        <v>598</v>
      </c>
      <c r="AB102" s="85" t="s">
        <v>670</v>
      </c>
      <c r="AC102" s="79" t="b">
        <v>0</v>
      </c>
      <c r="AD102" s="79">
        <v>1</v>
      </c>
      <c r="AE102" s="85" t="s">
        <v>683</v>
      </c>
      <c r="AF102" s="79" t="b">
        <v>0</v>
      </c>
      <c r="AG102" s="79" t="s">
        <v>691</v>
      </c>
      <c r="AH102" s="79"/>
      <c r="AI102" s="85" t="s">
        <v>679</v>
      </c>
      <c r="AJ102" s="79" t="b">
        <v>0</v>
      </c>
      <c r="AK102" s="79">
        <v>0</v>
      </c>
      <c r="AL102" s="85" t="s">
        <v>679</v>
      </c>
      <c r="AM102" s="79" t="s">
        <v>697</v>
      </c>
      <c r="AN102" s="79" t="b">
        <v>0</v>
      </c>
      <c r="AO102" s="85" t="s">
        <v>670</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8</v>
      </c>
      <c r="BD102" s="48">
        <v>0</v>
      </c>
      <c r="BE102" s="49">
        <v>0</v>
      </c>
      <c r="BF102" s="48">
        <v>0</v>
      </c>
      <c r="BG102" s="49">
        <v>0</v>
      </c>
      <c r="BH102" s="48">
        <v>0</v>
      </c>
      <c r="BI102" s="49">
        <v>0</v>
      </c>
      <c r="BJ102" s="48">
        <v>8</v>
      </c>
      <c r="BK102" s="49">
        <v>100</v>
      </c>
      <c r="BL102" s="48">
        <v>8</v>
      </c>
    </row>
    <row r="103" spans="1:64" ht="15">
      <c r="A103" s="64" t="s">
        <v>224</v>
      </c>
      <c r="B103" s="64" t="s">
        <v>253</v>
      </c>
      <c r="C103" s="65" t="s">
        <v>2069</v>
      </c>
      <c r="D103" s="66">
        <v>3</v>
      </c>
      <c r="E103" s="67" t="s">
        <v>136</v>
      </c>
      <c r="F103" s="68">
        <v>19</v>
      </c>
      <c r="G103" s="65"/>
      <c r="H103" s="69"/>
      <c r="I103" s="70"/>
      <c r="J103" s="70"/>
      <c r="K103" s="34" t="s">
        <v>65</v>
      </c>
      <c r="L103" s="77">
        <v>103</v>
      </c>
      <c r="M103" s="77"/>
      <c r="N103" s="72"/>
      <c r="O103" s="79" t="s">
        <v>311</v>
      </c>
      <c r="P103" s="81">
        <v>43600.7947337963</v>
      </c>
      <c r="Q103" s="79" t="s">
        <v>341</v>
      </c>
      <c r="R103" s="79"/>
      <c r="S103" s="79"/>
      <c r="T103" s="79"/>
      <c r="U103" s="79"/>
      <c r="V103" s="82" t="s">
        <v>451</v>
      </c>
      <c r="W103" s="81">
        <v>43600.7947337963</v>
      </c>
      <c r="X103" s="82" t="s">
        <v>543</v>
      </c>
      <c r="Y103" s="79"/>
      <c r="Z103" s="79"/>
      <c r="AA103" s="85" t="s">
        <v>631</v>
      </c>
      <c r="AB103" s="79"/>
      <c r="AC103" s="79" t="b">
        <v>0</v>
      </c>
      <c r="AD103" s="79">
        <v>0</v>
      </c>
      <c r="AE103" s="85" t="s">
        <v>679</v>
      </c>
      <c r="AF103" s="79" t="b">
        <v>0</v>
      </c>
      <c r="AG103" s="79" t="s">
        <v>691</v>
      </c>
      <c r="AH103" s="79"/>
      <c r="AI103" s="85" t="s">
        <v>679</v>
      </c>
      <c r="AJ103" s="79" t="b">
        <v>0</v>
      </c>
      <c r="AK103" s="79">
        <v>5</v>
      </c>
      <c r="AL103" s="85" t="s">
        <v>633</v>
      </c>
      <c r="AM103" s="79" t="s">
        <v>697</v>
      </c>
      <c r="AN103" s="79" t="b">
        <v>0</v>
      </c>
      <c r="AO103" s="85" t="s">
        <v>633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8</v>
      </c>
      <c r="BD103" s="48">
        <v>1</v>
      </c>
      <c r="BE103" s="49">
        <v>4</v>
      </c>
      <c r="BF103" s="48">
        <v>0</v>
      </c>
      <c r="BG103" s="49">
        <v>0</v>
      </c>
      <c r="BH103" s="48">
        <v>0</v>
      </c>
      <c r="BI103" s="49">
        <v>0</v>
      </c>
      <c r="BJ103" s="48">
        <v>24</v>
      </c>
      <c r="BK103" s="49">
        <v>96</v>
      </c>
      <c r="BL103" s="48">
        <v>25</v>
      </c>
    </row>
    <row r="104" spans="1:64" ht="15">
      <c r="A104" s="64" t="s">
        <v>252</v>
      </c>
      <c r="B104" s="64" t="s">
        <v>253</v>
      </c>
      <c r="C104" s="65" t="s">
        <v>2068</v>
      </c>
      <c r="D104" s="66">
        <v>3</v>
      </c>
      <c r="E104" s="67" t="s">
        <v>132</v>
      </c>
      <c r="F104" s="68">
        <v>32</v>
      </c>
      <c r="G104" s="65"/>
      <c r="H104" s="69"/>
      <c r="I104" s="70"/>
      <c r="J104" s="70"/>
      <c r="K104" s="34" t="s">
        <v>66</v>
      </c>
      <c r="L104" s="77">
        <v>104</v>
      </c>
      <c r="M104" s="77"/>
      <c r="N104" s="72"/>
      <c r="O104" s="79" t="s">
        <v>311</v>
      </c>
      <c r="P104" s="81">
        <v>43600.83540509259</v>
      </c>
      <c r="Q104" s="79" t="s">
        <v>355</v>
      </c>
      <c r="R104" s="79"/>
      <c r="S104" s="79"/>
      <c r="T104" s="79" t="s">
        <v>403</v>
      </c>
      <c r="U104" s="82" t="s">
        <v>427</v>
      </c>
      <c r="V104" s="82" t="s">
        <v>427</v>
      </c>
      <c r="W104" s="81">
        <v>43600.83540509259</v>
      </c>
      <c r="X104" s="82" t="s">
        <v>544</v>
      </c>
      <c r="Y104" s="79"/>
      <c r="Z104" s="79"/>
      <c r="AA104" s="85" t="s">
        <v>632</v>
      </c>
      <c r="AB104" s="79"/>
      <c r="AC104" s="79" t="b">
        <v>0</v>
      </c>
      <c r="AD104" s="79">
        <v>2</v>
      </c>
      <c r="AE104" s="85" t="s">
        <v>679</v>
      </c>
      <c r="AF104" s="79" t="b">
        <v>0</v>
      </c>
      <c r="AG104" s="79" t="s">
        <v>691</v>
      </c>
      <c r="AH104" s="79"/>
      <c r="AI104" s="85" t="s">
        <v>679</v>
      </c>
      <c r="AJ104" s="79" t="b">
        <v>0</v>
      </c>
      <c r="AK104" s="79">
        <v>2</v>
      </c>
      <c r="AL104" s="85" t="s">
        <v>679</v>
      </c>
      <c r="AM104" s="79" t="s">
        <v>697</v>
      </c>
      <c r="AN104" s="79" t="b">
        <v>0</v>
      </c>
      <c r="AO104" s="85" t="s">
        <v>632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v>0</v>
      </c>
      <c r="BE104" s="49">
        <v>0</v>
      </c>
      <c r="BF104" s="48">
        <v>1</v>
      </c>
      <c r="BG104" s="49">
        <v>5.555555555555555</v>
      </c>
      <c r="BH104" s="48">
        <v>0</v>
      </c>
      <c r="BI104" s="49">
        <v>0</v>
      </c>
      <c r="BJ104" s="48">
        <v>17</v>
      </c>
      <c r="BK104" s="49">
        <v>94.44444444444444</v>
      </c>
      <c r="BL104" s="48">
        <v>18</v>
      </c>
    </row>
    <row r="105" spans="1:64" ht="15">
      <c r="A105" s="64" t="s">
        <v>253</v>
      </c>
      <c r="B105" s="64" t="s">
        <v>252</v>
      </c>
      <c r="C105" s="65" t="s">
        <v>2069</v>
      </c>
      <c r="D105" s="66">
        <v>3</v>
      </c>
      <c r="E105" s="67" t="s">
        <v>136</v>
      </c>
      <c r="F105" s="68">
        <v>19</v>
      </c>
      <c r="G105" s="65"/>
      <c r="H105" s="69"/>
      <c r="I105" s="70"/>
      <c r="J105" s="70"/>
      <c r="K105" s="34" t="s">
        <v>66</v>
      </c>
      <c r="L105" s="77">
        <v>105</v>
      </c>
      <c r="M105" s="77"/>
      <c r="N105" s="72"/>
      <c r="O105" s="79" t="s">
        <v>311</v>
      </c>
      <c r="P105" s="81">
        <v>43600.77099537037</v>
      </c>
      <c r="Q105" s="79" t="s">
        <v>356</v>
      </c>
      <c r="R105" s="79"/>
      <c r="S105" s="79"/>
      <c r="T105" s="79" t="s">
        <v>412</v>
      </c>
      <c r="U105" s="79"/>
      <c r="V105" s="82" t="s">
        <v>474</v>
      </c>
      <c r="W105" s="81">
        <v>43600.77099537037</v>
      </c>
      <c r="X105" s="82" t="s">
        <v>545</v>
      </c>
      <c r="Y105" s="79"/>
      <c r="Z105" s="79"/>
      <c r="AA105" s="85" t="s">
        <v>633</v>
      </c>
      <c r="AB105" s="79"/>
      <c r="AC105" s="79" t="b">
        <v>0</v>
      </c>
      <c r="AD105" s="79">
        <v>6</v>
      </c>
      <c r="AE105" s="85" t="s">
        <v>679</v>
      </c>
      <c r="AF105" s="79" t="b">
        <v>0</v>
      </c>
      <c r="AG105" s="79" t="s">
        <v>691</v>
      </c>
      <c r="AH105" s="79"/>
      <c r="AI105" s="85" t="s">
        <v>679</v>
      </c>
      <c r="AJ105" s="79" t="b">
        <v>0</v>
      </c>
      <c r="AK105" s="79">
        <v>5</v>
      </c>
      <c r="AL105" s="85" t="s">
        <v>679</v>
      </c>
      <c r="AM105" s="79" t="s">
        <v>697</v>
      </c>
      <c r="AN105" s="79" t="b">
        <v>0</v>
      </c>
      <c r="AO105" s="85" t="s">
        <v>633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8</v>
      </c>
      <c r="BC105" s="78" t="str">
        <f>REPLACE(INDEX(GroupVertices[Group],MATCH(Edges[[#This Row],[Vertex 2]],GroupVertices[Vertex],0)),1,1,"")</f>
        <v>8</v>
      </c>
      <c r="BD105" s="48">
        <v>2</v>
      </c>
      <c r="BE105" s="49">
        <v>6.666666666666667</v>
      </c>
      <c r="BF105" s="48">
        <v>0</v>
      </c>
      <c r="BG105" s="49">
        <v>0</v>
      </c>
      <c r="BH105" s="48">
        <v>0</v>
      </c>
      <c r="BI105" s="49">
        <v>0</v>
      </c>
      <c r="BJ105" s="48">
        <v>28</v>
      </c>
      <c r="BK105" s="49">
        <v>93.33333333333333</v>
      </c>
      <c r="BL105" s="48">
        <v>30</v>
      </c>
    </row>
    <row r="106" spans="1:64" ht="15">
      <c r="A106" s="64" t="s">
        <v>253</v>
      </c>
      <c r="B106" s="64" t="s">
        <v>252</v>
      </c>
      <c r="C106" s="65" t="s">
        <v>2069</v>
      </c>
      <c r="D106" s="66">
        <v>3</v>
      </c>
      <c r="E106" s="67" t="s">
        <v>136</v>
      </c>
      <c r="F106" s="68">
        <v>19</v>
      </c>
      <c r="G106" s="65"/>
      <c r="H106" s="69"/>
      <c r="I106" s="70"/>
      <c r="J106" s="70"/>
      <c r="K106" s="34" t="s">
        <v>66</v>
      </c>
      <c r="L106" s="77">
        <v>106</v>
      </c>
      <c r="M106" s="77"/>
      <c r="N106" s="72"/>
      <c r="O106" s="79" t="s">
        <v>311</v>
      </c>
      <c r="P106" s="81">
        <v>43601.68320601852</v>
      </c>
      <c r="Q106" s="79" t="s">
        <v>357</v>
      </c>
      <c r="R106" s="79"/>
      <c r="S106" s="79"/>
      <c r="T106" s="79" t="s">
        <v>403</v>
      </c>
      <c r="U106" s="79"/>
      <c r="V106" s="82" t="s">
        <v>474</v>
      </c>
      <c r="W106" s="81">
        <v>43601.68320601852</v>
      </c>
      <c r="X106" s="82" t="s">
        <v>546</v>
      </c>
      <c r="Y106" s="79"/>
      <c r="Z106" s="79"/>
      <c r="AA106" s="85" t="s">
        <v>634</v>
      </c>
      <c r="AB106" s="79"/>
      <c r="AC106" s="79" t="b">
        <v>0</v>
      </c>
      <c r="AD106" s="79">
        <v>0</v>
      </c>
      <c r="AE106" s="85" t="s">
        <v>679</v>
      </c>
      <c r="AF106" s="79" t="b">
        <v>0</v>
      </c>
      <c r="AG106" s="79" t="s">
        <v>691</v>
      </c>
      <c r="AH106" s="79"/>
      <c r="AI106" s="85" t="s">
        <v>679</v>
      </c>
      <c r="AJ106" s="79" t="b">
        <v>0</v>
      </c>
      <c r="AK106" s="79">
        <v>2</v>
      </c>
      <c r="AL106" s="85" t="s">
        <v>632</v>
      </c>
      <c r="AM106" s="79" t="s">
        <v>697</v>
      </c>
      <c r="AN106" s="79" t="b">
        <v>0</v>
      </c>
      <c r="AO106" s="85" t="s">
        <v>632</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8</v>
      </c>
      <c r="BC106" s="78" t="str">
        <f>REPLACE(INDEX(GroupVertices[Group],MATCH(Edges[[#This Row],[Vertex 2]],GroupVertices[Vertex],0)),1,1,"")</f>
        <v>8</v>
      </c>
      <c r="BD106" s="48">
        <v>0</v>
      </c>
      <c r="BE106" s="49">
        <v>0</v>
      </c>
      <c r="BF106" s="48">
        <v>1</v>
      </c>
      <c r="BG106" s="49">
        <v>4.761904761904762</v>
      </c>
      <c r="BH106" s="48">
        <v>0</v>
      </c>
      <c r="BI106" s="49">
        <v>0</v>
      </c>
      <c r="BJ106" s="48">
        <v>20</v>
      </c>
      <c r="BK106" s="49">
        <v>95.23809523809524</v>
      </c>
      <c r="BL106" s="48">
        <v>21</v>
      </c>
    </row>
    <row r="107" spans="1:64" ht="15">
      <c r="A107" s="64" t="s">
        <v>254</v>
      </c>
      <c r="B107" s="64" t="s">
        <v>253</v>
      </c>
      <c r="C107" s="65" t="s">
        <v>2069</v>
      </c>
      <c r="D107" s="66">
        <v>3</v>
      </c>
      <c r="E107" s="67" t="s">
        <v>136</v>
      </c>
      <c r="F107" s="68">
        <v>19</v>
      </c>
      <c r="G107" s="65"/>
      <c r="H107" s="69"/>
      <c r="I107" s="70"/>
      <c r="J107" s="70"/>
      <c r="K107" s="34" t="s">
        <v>65</v>
      </c>
      <c r="L107" s="77">
        <v>107</v>
      </c>
      <c r="M107" s="77"/>
      <c r="N107" s="72"/>
      <c r="O107" s="79" t="s">
        <v>311</v>
      </c>
      <c r="P107" s="81">
        <v>43601.02883101852</v>
      </c>
      <c r="Q107" s="79" t="s">
        <v>341</v>
      </c>
      <c r="R107" s="79"/>
      <c r="S107" s="79"/>
      <c r="T107" s="79"/>
      <c r="U107" s="79"/>
      <c r="V107" s="82" t="s">
        <v>475</v>
      </c>
      <c r="W107" s="81">
        <v>43601.02883101852</v>
      </c>
      <c r="X107" s="82" t="s">
        <v>547</v>
      </c>
      <c r="Y107" s="79"/>
      <c r="Z107" s="79"/>
      <c r="AA107" s="85" t="s">
        <v>635</v>
      </c>
      <c r="AB107" s="79"/>
      <c r="AC107" s="79" t="b">
        <v>0</v>
      </c>
      <c r="AD107" s="79">
        <v>0</v>
      </c>
      <c r="AE107" s="85" t="s">
        <v>679</v>
      </c>
      <c r="AF107" s="79" t="b">
        <v>0</v>
      </c>
      <c r="AG107" s="79" t="s">
        <v>691</v>
      </c>
      <c r="AH107" s="79"/>
      <c r="AI107" s="85" t="s">
        <v>679</v>
      </c>
      <c r="AJ107" s="79" t="b">
        <v>0</v>
      </c>
      <c r="AK107" s="79">
        <v>5</v>
      </c>
      <c r="AL107" s="85" t="s">
        <v>633</v>
      </c>
      <c r="AM107" s="79" t="s">
        <v>696</v>
      </c>
      <c r="AN107" s="79" t="b">
        <v>0</v>
      </c>
      <c r="AO107" s="85" t="s">
        <v>633</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8</v>
      </c>
      <c r="BC107" s="78" t="str">
        <f>REPLACE(INDEX(GroupVertices[Group],MATCH(Edges[[#This Row],[Vertex 2]],GroupVertices[Vertex],0)),1,1,"")</f>
        <v>8</v>
      </c>
      <c r="BD107" s="48">
        <v>1</v>
      </c>
      <c r="BE107" s="49">
        <v>4</v>
      </c>
      <c r="BF107" s="48">
        <v>0</v>
      </c>
      <c r="BG107" s="49">
        <v>0</v>
      </c>
      <c r="BH107" s="48">
        <v>0</v>
      </c>
      <c r="BI107" s="49">
        <v>0</v>
      </c>
      <c r="BJ107" s="48">
        <v>24</v>
      </c>
      <c r="BK107" s="49">
        <v>96</v>
      </c>
      <c r="BL107" s="48">
        <v>25</v>
      </c>
    </row>
    <row r="108" spans="1:64" ht="15">
      <c r="A108" s="64" t="s">
        <v>254</v>
      </c>
      <c r="B108" s="64" t="s">
        <v>253</v>
      </c>
      <c r="C108" s="65" t="s">
        <v>2069</v>
      </c>
      <c r="D108" s="66">
        <v>3</v>
      </c>
      <c r="E108" s="67" t="s">
        <v>136</v>
      </c>
      <c r="F108" s="68">
        <v>19</v>
      </c>
      <c r="G108" s="65"/>
      <c r="H108" s="69"/>
      <c r="I108" s="70"/>
      <c r="J108" s="70"/>
      <c r="K108" s="34" t="s">
        <v>65</v>
      </c>
      <c r="L108" s="77">
        <v>108</v>
      </c>
      <c r="M108" s="77"/>
      <c r="N108" s="72"/>
      <c r="O108" s="79" t="s">
        <v>311</v>
      </c>
      <c r="P108" s="81">
        <v>43601.84248842593</v>
      </c>
      <c r="Q108" s="79" t="s">
        <v>357</v>
      </c>
      <c r="R108" s="79"/>
      <c r="S108" s="79"/>
      <c r="T108" s="79" t="s">
        <v>403</v>
      </c>
      <c r="U108" s="79"/>
      <c r="V108" s="82" t="s">
        <v>475</v>
      </c>
      <c r="W108" s="81">
        <v>43601.84248842593</v>
      </c>
      <c r="X108" s="82" t="s">
        <v>548</v>
      </c>
      <c r="Y108" s="79"/>
      <c r="Z108" s="79"/>
      <c r="AA108" s="85" t="s">
        <v>636</v>
      </c>
      <c r="AB108" s="79"/>
      <c r="AC108" s="79" t="b">
        <v>0</v>
      </c>
      <c r="AD108" s="79">
        <v>0</v>
      </c>
      <c r="AE108" s="85" t="s">
        <v>679</v>
      </c>
      <c r="AF108" s="79" t="b">
        <v>0</v>
      </c>
      <c r="AG108" s="79" t="s">
        <v>691</v>
      </c>
      <c r="AH108" s="79"/>
      <c r="AI108" s="85" t="s">
        <v>679</v>
      </c>
      <c r="AJ108" s="79" t="b">
        <v>0</v>
      </c>
      <c r="AK108" s="79">
        <v>2</v>
      </c>
      <c r="AL108" s="85" t="s">
        <v>632</v>
      </c>
      <c r="AM108" s="79" t="s">
        <v>696</v>
      </c>
      <c r="AN108" s="79" t="b">
        <v>0</v>
      </c>
      <c r="AO108" s="85" t="s">
        <v>632</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8</v>
      </c>
      <c r="BC108" s="78" t="str">
        <f>REPLACE(INDEX(GroupVertices[Group],MATCH(Edges[[#This Row],[Vertex 2]],GroupVertices[Vertex],0)),1,1,"")</f>
        <v>8</v>
      </c>
      <c r="BD108" s="48"/>
      <c r="BE108" s="49"/>
      <c r="BF108" s="48"/>
      <c r="BG108" s="49"/>
      <c r="BH108" s="48"/>
      <c r="BI108" s="49"/>
      <c r="BJ108" s="48"/>
      <c r="BK108" s="49"/>
      <c r="BL108" s="48"/>
    </row>
    <row r="109" spans="1:64" ht="15">
      <c r="A109" s="64" t="s">
        <v>254</v>
      </c>
      <c r="B109" s="64" t="s">
        <v>252</v>
      </c>
      <c r="C109" s="65" t="s">
        <v>2068</v>
      </c>
      <c r="D109" s="66">
        <v>3</v>
      </c>
      <c r="E109" s="67" t="s">
        <v>132</v>
      </c>
      <c r="F109" s="68">
        <v>32</v>
      </c>
      <c r="G109" s="65"/>
      <c r="H109" s="69"/>
      <c r="I109" s="70"/>
      <c r="J109" s="70"/>
      <c r="K109" s="34" t="s">
        <v>65</v>
      </c>
      <c r="L109" s="77">
        <v>109</v>
      </c>
      <c r="M109" s="77"/>
      <c r="N109" s="72"/>
      <c r="O109" s="79" t="s">
        <v>311</v>
      </c>
      <c r="P109" s="81">
        <v>43601.84248842593</v>
      </c>
      <c r="Q109" s="79" t="s">
        <v>357</v>
      </c>
      <c r="R109" s="79"/>
      <c r="S109" s="79"/>
      <c r="T109" s="79" t="s">
        <v>403</v>
      </c>
      <c r="U109" s="79"/>
      <c r="V109" s="82" t="s">
        <v>475</v>
      </c>
      <c r="W109" s="81">
        <v>43601.84248842593</v>
      </c>
      <c r="X109" s="82" t="s">
        <v>548</v>
      </c>
      <c r="Y109" s="79"/>
      <c r="Z109" s="79"/>
      <c r="AA109" s="85" t="s">
        <v>636</v>
      </c>
      <c r="AB109" s="79"/>
      <c r="AC109" s="79" t="b">
        <v>0</v>
      </c>
      <c r="AD109" s="79">
        <v>0</v>
      </c>
      <c r="AE109" s="85" t="s">
        <v>679</v>
      </c>
      <c r="AF109" s="79" t="b">
        <v>0</v>
      </c>
      <c r="AG109" s="79" t="s">
        <v>691</v>
      </c>
      <c r="AH109" s="79"/>
      <c r="AI109" s="85" t="s">
        <v>679</v>
      </c>
      <c r="AJ109" s="79" t="b">
        <v>0</v>
      </c>
      <c r="AK109" s="79">
        <v>2</v>
      </c>
      <c r="AL109" s="85" t="s">
        <v>632</v>
      </c>
      <c r="AM109" s="79" t="s">
        <v>696</v>
      </c>
      <c r="AN109" s="79" t="b">
        <v>0</v>
      </c>
      <c r="AO109" s="85" t="s">
        <v>632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v>0</v>
      </c>
      <c r="BE109" s="49">
        <v>0</v>
      </c>
      <c r="BF109" s="48">
        <v>1</v>
      </c>
      <c r="BG109" s="49">
        <v>4.761904761904762</v>
      </c>
      <c r="BH109" s="48">
        <v>0</v>
      </c>
      <c r="BI109" s="49">
        <v>0</v>
      </c>
      <c r="BJ109" s="48">
        <v>20</v>
      </c>
      <c r="BK109" s="49">
        <v>95.23809523809524</v>
      </c>
      <c r="BL109" s="48">
        <v>21</v>
      </c>
    </row>
    <row r="110" spans="1:64" ht="15">
      <c r="A110" s="64" t="s">
        <v>255</v>
      </c>
      <c r="B110" s="64" t="s">
        <v>299</v>
      </c>
      <c r="C110" s="65" t="s">
        <v>2068</v>
      </c>
      <c r="D110" s="66">
        <v>3</v>
      </c>
      <c r="E110" s="67" t="s">
        <v>132</v>
      </c>
      <c r="F110" s="68">
        <v>32</v>
      </c>
      <c r="G110" s="65"/>
      <c r="H110" s="69"/>
      <c r="I110" s="70"/>
      <c r="J110" s="70"/>
      <c r="K110" s="34" t="s">
        <v>65</v>
      </c>
      <c r="L110" s="77">
        <v>110</v>
      </c>
      <c r="M110" s="77"/>
      <c r="N110" s="72"/>
      <c r="O110" s="79" t="s">
        <v>311</v>
      </c>
      <c r="P110" s="81">
        <v>43601.85685185185</v>
      </c>
      <c r="Q110" s="79" t="s">
        <v>358</v>
      </c>
      <c r="R110" s="79"/>
      <c r="S110" s="79"/>
      <c r="T110" s="79" t="s">
        <v>413</v>
      </c>
      <c r="U110" s="79"/>
      <c r="V110" s="82" t="s">
        <v>476</v>
      </c>
      <c r="W110" s="81">
        <v>43601.85685185185</v>
      </c>
      <c r="X110" s="82" t="s">
        <v>549</v>
      </c>
      <c r="Y110" s="79"/>
      <c r="Z110" s="79"/>
      <c r="AA110" s="85" t="s">
        <v>637</v>
      </c>
      <c r="AB110" s="79"/>
      <c r="AC110" s="79" t="b">
        <v>0</v>
      </c>
      <c r="AD110" s="79">
        <v>1</v>
      </c>
      <c r="AE110" s="85" t="s">
        <v>679</v>
      </c>
      <c r="AF110" s="79" t="b">
        <v>0</v>
      </c>
      <c r="AG110" s="79" t="s">
        <v>691</v>
      </c>
      <c r="AH110" s="79"/>
      <c r="AI110" s="85" t="s">
        <v>679</v>
      </c>
      <c r="AJ110" s="79" t="b">
        <v>0</v>
      </c>
      <c r="AK110" s="79">
        <v>0</v>
      </c>
      <c r="AL110" s="85" t="s">
        <v>679</v>
      </c>
      <c r="AM110" s="79" t="s">
        <v>704</v>
      </c>
      <c r="AN110" s="79" t="b">
        <v>0</v>
      </c>
      <c r="AO110" s="85" t="s">
        <v>637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15</v>
      </c>
      <c r="BC110" s="78" t="str">
        <f>REPLACE(INDEX(GroupVertices[Group],MATCH(Edges[[#This Row],[Vertex 2]],GroupVertices[Vertex],0)),1,1,"")</f>
        <v>15</v>
      </c>
      <c r="BD110" s="48">
        <v>0</v>
      </c>
      <c r="BE110" s="49">
        <v>0</v>
      </c>
      <c r="BF110" s="48">
        <v>0</v>
      </c>
      <c r="BG110" s="49">
        <v>0</v>
      </c>
      <c r="BH110" s="48">
        <v>0</v>
      </c>
      <c r="BI110" s="49">
        <v>0</v>
      </c>
      <c r="BJ110" s="48">
        <v>17</v>
      </c>
      <c r="BK110" s="49">
        <v>100</v>
      </c>
      <c r="BL110" s="48">
        <v>17</v>
      </c>
    </row>
    <row r="111" spans="1:64" ht="15">
      <c r="A111" s="64" t="s">
        <v>224</v>
      </c>
      <c r="B111" s="64" t="s">
        <v>292</v>
      </c>
      <c r="C111" s="65" t="s">
        <v>2068</v>
      </c>
      <c r="D111" s="66">
        <v>3</v>
      </c>
      <c r="E111" s="67" t="s">
        <v>132</v>
      </c>
      <c r="F111" s="68">
        <v>32</v>
      </c>
      <c r="G111" s="65"/>
      <c r="H111" s="69"/>
      <c r="I111" s="70"/>
      <c r="J111" s="70"/>
      <c r="K111" s="34" t="s">
        <v>65</v>
      </c>
      <c r="L111" s="77">
        <v>111</v>
      </c>
      <c r="M111" s="77"/>
      <c r="N111" s="72"/>
      <c r="O111" s="79" t="s">
        <v>311</v>
      </c>
      <c r="P111" s="81">
        <v>43600.76871527778</v>
      </c>
      <c r="Q111" s="79" t="s">
        <v>334</v>
      </c>
      <c r="R111" s="79"/>
      <c r="S111" s="79"/>
      <c r="T111" s="79" t="s">
        <v>403</v>
      </c>
      <c r="U111" s="79"/>
      <c r="V111" s="82" t="s">
        <v>451</v>
      </c>
      <c r="W111" s="81">
        <v>43600.76871527778</v>
      </c>
      <c r="X111" s="82" t="s">
        <v>514</v>
      </c>
      <c r="Y111" s="79"/>
      <c r="Z111" s="79"/>
      <c r="AA111" s="85" t="s">
        <v>602</v>
      </c>
      <c r="AB111" s="85" t="s">
        <v>601</v>
      </c>
      <c r="AC111" s="79" t="b">
        <v>0</v>
      </c>
      <c r="AD111" s="79">
        <v>1</v>
      </c>
      <c r="AE111" s="85" t="s">
        <v>685</v>
      </c>
      <c r="AF111" s="79" t="b">
        <v>0</v>
      </c>
      <c r="AG111" s="79" t="s">
        <v>691</v>
      </c>
      <c r="AH111" s="79"/>
      <c r="AI111" s="85" t="s">
        <v>679</v>
      </c>
      <c r="AJ111" s="79" t="b">
        <v>0</v>
      </c>
      <c r="AK111" s="79">
        <v>0</v>
      </c>
      <c r="AL111" s="85" t="s">
        <v>679</v>
      </c>
      <c r="AM111" s="79" t="s">
        <v>697</v>
      </c>
      <c r="AN111" s="79" t="b">
        <v>0</v>
      </c>
      <c r="AO111" s="85" t="s">
        <v>601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12</v>
      </c>
      <c r="BK111" s="49">
        <v>100</v>
      </c>
      <c r="BL111" s="48">
        <v>12</v>
      </c>
    </row>
    <row r="112" spans="1:64" ht="15">
      <c r="A112" s="64" t="s">
        <v>256</v>
      </c>
      <c r="B112" s="64" t="s">
        <v>292</v>
      </c>
      <c r="C112" s="65" t="s">
        <v>2068</v>
      </c>
      <c r="D112" s="66">
        <v>3</v>
      </c>
      <c r="E112" s="67" t="s">
        <v>132</v>
      </c>
      <c r="F112" s="68">
        <v>32</v>
      </c>
      <c r="G112" s="65"/>
      <c r="H112" s="69"/>
      <c r="I112" s="70"/>
      <c r="J112" s="70"/>
      <c r="K112" s="34" t="s">
        <v>65</v>
      </c>
      <c r="L112" s="77">
        <v>112</v>
      </c>
      <c r="M112" s="77"/>
      <c r="N112" s="72"/>
      <c r="O112" s="79" t="s">
        <v>311</v>
      </c>
      <c r="P112" s="81">
        <v>43602.077361111114</v>
      </c>
      <c r="Q112" s="79" t="s">
        <v>359</v>
      </c>
      <c r="R112" s="79"/>
      <c r="S112" s="79"/>
      <c r="T112" s="79" t="s">
        <v>403</v>
      </c>
      <c r="U112" s="79"/>
      <c r="V112" s="82" t="s">
        <v>477</v>
      </c>
      <c r="W112" s="81">
        <v>43602.077361111114</v>
      </c>
      <c r="X112" s="82" t="s">
        <v>550</v>
      </c>
      <c r="Y112" s="79"/>
      <c r="Z112" s="79"/>
      <c r="AA112" s="85" t="s">
        <v>638</v>
      </c>
      <c r="AB112" s="85" t="s">
        <v>672</v>
      </c>
      <c r="AC112" s="79" t="b">
        <v>0</v>
      </c>
      <c r="AD112" s="79">
        <v>1</v>
      </c>
      <c r="AE112" s="85" t="s">
        <v>686</v>
      </c>
      <c r="AF112" s="79" t="b">
        <v>0</v>
      </c>
      <c r="AG112" s="79" t="s">
        <v>691</v>
      </c>
      <c r="AH112" s="79"/>
      <c r="AI112" s="85" t="s">
        <v>679</v>
      </c>
      <c r="AJ112" s="79" t="b">
        <v>0</v>
      </c>
      <c r="AK112" s="79">
        <v>0</v>
      </c>
      <c r="AL112" s="85" t="s">
        <v>679</v>
      </c>
      <c r="AM112" s="79" t="s">
        <v>696</v>
      </c>
      <c r="AN112" s="79" t="b">
        <v>0</v>
      </c>
      <c r="AO112" s="85" t="s">
        <v>672</v>
      </c>
      <c r="AP112" s="79" t="s">
        <v>176</v>
      </c>
      <c r="AQ112" s="79">
        <v>0</v>
      </c>
      <c r="AR112" s="79">
        <v>0</v>
      </c>
      <c r="AS112" s="79" t="s">
        <v>707</v>
      </c>
      <c r="AT112" s="79" t="s">
        <v>709</v>
      </c>
      <c r="AU112" s="79" t="s">
        <v>710</v>
      </c>
      <c r="AV112" s="79" t="s">
        <v>712</v>
      </c>
      <c r="AW112" s="79" t="s">
        <v>715</v>
      </c>
      <c r="AX112" s="79" t="s">
        <v>717</v>
      </c>
      <c r="AY112" s="79" t="s">
        <v>720</v>
      </c>
      <c r="AZ112" s="82" t="s">
        <v>722</v>
      </c>
      <c r="BA112">
        <v>1</v>
      </c>
      <c r="BB112" s="78" t="str">
        <f>REPLACE(INDEX(GroupVertices[Group],MATCH(Edges[[#This Row],[Vertex 1]],GroupVertices[Vertex],0)),1,1,"")</f>
        <v>5</v>
      </c>
      <c r="BC112" s="78" t="str">
        <f>REPLACE(INDEX(GroupVertices[Group],MATCH(Edges[[#This Row],[Vertex 2]],GroupVertices[Vertex],0)),1,1,"")</f>
        <v>1</v>
      </c>
      <c r="BD112" s="48"/>
      <c r="BE112" s="49"/>
      <c r="BF112" s="48"/>
      <c r="BG112" s="49"/>
      <c r="BH112" s="48"/>
      <c r="BI112" s="49"/>
      <c r="BJ112" s="48"/>
      <c r="BK112" s="49"/>
      <c r="BL112" s="48"/>
    </row>
    <row r="113" spans="1:64" ht="15">
      <c r="A113" s="64" t="s">
        <v>256</v>
      </c>
      <c r="B113" s="64" t="s">
        <v>300</v>
      </c>
      <c r="C113" s="65" t="s">
        <v>2068</v>
      </c>
      <c r="D113" s="66">
        <v>3</v>
      </c>
      <c r="E113" s="67" t="s">
        <v>132</v>
      </c>
      <c r="F113" s="68">
        <v>32</v>
      </c>
      <c r="G113" s="65"/>
      <c r="H113" s="69"/>
      <c r="I113" s="70"/>
      <c r="J113" s="70"/>
      <c r="K113" s="34" t="s">
        <v>65</v>
      </c>
      <c r="L113" s="77">
        <v>113</v>
      </c>
      <c r="M113" s="77"/>
      <c r="N113" s="72"/>
      <c r="O113" s="79" t="s">
        <v>311</v>
      </c>
      <c r="P113" s="81">
        <v>43602.077361111114</v>
      </c>
      <c r="Q113" s="79" t="s">
        <v>359</v>
      </c>
      <c r="R113" s="79"/>
      <c r="S113" s="79"/>
      <c r="T113" s="79" t="s">
        <v>403</v>
      </c>
      <c r="U113" s="79"/>
      <c r="V113" s="82" t="s">
        <v>477</v>
      </c>
      <c r="W113" s="81">
        <v>43602.077361111114</v>
      </c>
      <c r="X113" s="82" t="s">
        <v>550</v>
      </c>
      <c r="Y113" s="79"/>
      <c r="Z113" s="79"/>
      <c r="AA113" s="85" t="s">
        <v>638</v>
      </c>
      <c r="AB113" s="85" t="s">
        <v>672</v>
      </c>
      <c r="AC113" s="79" t="b">
        <v>0</v>
      </c>
      <c r="AD113" s="79">
        <v>1</v>
      </c>
      <c r="AE113" s="85" t="s">
        <v>686</v>
      </c>
      <c r="AF113" s="79" t="b">
        <v>0</v>
      </c>
      <c r="AG113" s="79" t="s">
        <v>691</v>
      </c>
      <c r="AH113" s="79"/>
      <c r="AI113" s="85" t="s">
        <v>679</v>
      </c>
      <c r="AJ113" s="79" t="b">
        <v>0</v>
      </c>
      <c r="AK113" s="79">
        <v>0</v>
      </c>
      <c r="AL113" s="85" t="s">
        <v>679</v>
      </c>
      <c r="AM113" s="79" t="s">
        <v>696</v>
      </c>
      <c r="AN113" s="79" t="b">
        <v>0</v>
      </c>
      <c r="AO113" s="85" t="s">
        <v>672</v>
      </c>
      <c r="AP113" s="79" t="s">
        <v>176</v>
      </c>
      <c r="AQ113" s="79">
        <v>0</v>
      </c>
      <c r="AR113" s="79">
        <v>0</v>
      </c>
      <c r="AS113" s="79" t="s">
        <v>707</v>
      </c>
      <c r="AT113" s="79" t="s">
        <v>709</v>
      </c>
      <c r="AU113" s="79" t="s">
        <v>710</v>
      </c>
      <c r="AV113" s="79" t="s">
        <v>712</v>
      </c>
      <c r="AW113" s="79" t="s">
        <v>715</v>
      </c>
      <c r="AX113" s="79" t="s">
        <v>717</v>
      </c>
      <c r="AY113" s="79" t="s">
        <v>720</v>
      </c>
      <c r="AZ113" s="82" t="s">
        <v>722</v>
      </c>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256</v>
      </c>
      <c r="B114" s="64" t="s">
        <v>212</v>
      </c>
      <c r="C114" s="65" t="s">
        <v>2068</v>
      </c>
      <c r="D114" s="66">
        <v>3</v>
      </c>
      <c r="E114" s="67" t="s">
        <v>132</v>
      </c>
      <c r="F114" s="68">
        <v>32</v>
      </c>
      <c r="G114" s="65"/>
      <c r="H114" s="69"/>
      <c r="I114" s="70"/>
      <c r="J114" s="70"/>
      <c r="K114" s="34" t="s">
        <v>65</v>
      </c>
      <c r="L114" s="77">
        <v>114</v>
      </c>
      <c r="M114" s="77"/>
      <c r="N114" s="72"/>
      <c r="O114" s="79" t="s">
        <v>311</v>
      </c>
      <c r="P114" s="81">
        <v>43602.077361111114</v>
      </c>
      <c r="Q114" s="79" t="s">
        <v>359</v>
      </c>
      <c r="R114" s="79"/>
      <c r="S114" s="79"/>
      <c r="T114" s="79" t="s">
        <v>403</v>
      </c>
      <c r="U114" s="79"/>
      <c r="V114" s="82" t="s">
        <v>477</v>
      </c>
      <c r="W114" s="81">
        <v>43602.077361111114</v>
      </c>
      <c r="X114" s="82" t="s">
        <v>550</v>
      </c>
      <c r="Y114" s="79"/>
      <c r="Z114" s="79"/>
      <c r="AA114" s="85" t="s">
        <v>638</v>
      </c>
      <c r="AB114" s="85" t="s">
        <v>672</v>
      </c>
      <c r="AC114" s="79" t="b">
        <v>0</v>
      </c>
      <c r="AD114" s="79">
        <v>1</v>
      </c>
      <c r="AE114" s="85" t="s">
        <v>686</v>
      </c>
      <c r="AF114" s="79" t="b">
        <v>0</v>
      </c>
      <c r="AG114" s="79" t="s">
        <v>691</v>
      </c>
      <c r="AH114" s="79"/>
      <c r="AI114" s="85" t="s">
        <v>679</v>
      </c>
      <c r="AJ114" s="79" t="b">
        <v>0</v>
      </c>
      <c r="AK114" s="79">
        <v>0</v>
      </c>
      <c r="AL114" s="85" t="s">
        <v>679</v>
      </c>
      <c r="AM114" s="79" t="s">
        <v>696</v>
      </c>
      <c r="AN114" s="79" t="b">
        <v>0</v>
      </c>
      <c r="AO114" s="85" t="s">
        <v>672</v>
      </c>
      <c r="AP114" s="79" t="s">
        <v>176</v>
      </c>
      <c r="AQ114" s="79">
        <v>0</v>
      </c>
      <c r="AR114" s="79">
        <v>0</v>
      </c>
      <c r="AS114" s="79" t="s">
        <v>707</v>
      </c>
      <c r="AT114" s="79" t="s">
        <v>709</v>
      </c>
      <c r="AU114" s="79" t="s">
        <v>710</v>
      </c>
      <c r="AV114" s="79" t="s">
        <v>712</v>
      </c>
      <c r="AW114" s="79" t="s">
        <v>715</v>
      </c>
      <c r="AX114" s="79" t="s">
        <v>717</v>
      </c>
      <c r="AY114" s="79" t="s">
        <v>720</v>
      </c>
      <c r="AZ114" s="82" t="s">
        <v>722</v>
      </c>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256</v>
      </c>
      <c r="B115" s="64" t="s">
        <v>301</v>
      </c>
      <c r="C115" s="65" t="s">
        <v>2068</v>
      </c>
      <c r="D115" s="66">
        <v>3</v>
      </c>
      <c r="E115" s="67" t="s">
        <v>132</v>
      </c>
      <c r="F115" s="68">
        <v>32</v>
      </c>
      <c r="G115" s="65"/>
      <c r="H115" s="69"/>
      <c r="I115" s="70"/>
      <c r="J115" s="70"/>
      <c r="K115" s="34" t="s">
        <v>65</v>
      </c>
      <c r="L115" s="77">
        <v>115</v>
      </c>
      <c r="M115" s="77"/>
      <c r="N115" s="72"/>
      <c r="O115" s="79" t="s">
        <v>311</v>
      </c>
      <c r="P115" s="81">
        <v>43602.077361111114</v>
      </c>
      <c r="Q115" s="79" t="s">
        <v>359</v>
      </c>
      <c r="R115" s="79"/>
      <c r="S115" s="79"/>
      <c r="T115" s="79" t="s">
        <v>403</v>
      </c>
      <c r="U115" s="79"/>
      <c r="V115" s="82" t="s">
        <v>477</v>
      </c>
      <c r="W115" s="81">
        <v>43602.077361111114</v>
      </c>
      <c r="X115" s="82" t="s">
        <v>550</v>
      </c>
      <c r="Y115" s="79"/>
      <c r="Z115" s="79"/>
      <c r="AA115" s="85" t="s">
        <v>638</v>
      </c>
      <c r="AB115" s="85" t="s">
        <v>672</v>
      </c>
      <c r="AC115" s="79" t="b">
        <v>0</v>
      </c>
      <c r="AD115" s="79">
        <v>1</v>
      </c>
      <c r="AE115" s="85" t="s">
        <v>686</v>
      </c>
      <c r="AF115" s="79" t="b">
        <v>0</v>
      </c>
      <c r="AG115" s="79" t="s">
        <v>691</v>
      </c>
      <c r="AH115" s="79"/>
      <c r="AI115" s="85" t="s">
        <v>679</v>
      </c>
      <c r="AJ115" s="79" t="b">
        <v>0</v>
      </c>
      <c r="AK115" s="79">
        <v>0</v>
      </c>
      <c r="AL115" s="85" t="s">
        <v>679</v>
      </c>
      <c r="AM115" s="79" t="s">
        <v>696</v>
      </c>
      <c r="AN115" s="79" t="b">
        <v>0</v>
      </c>
      <c r="AO115" s="85" t="s">
        <v>672</v>
      </c>
      <c r="AP115" s="79" t="s">
        <v>176</v>
      </c>
      <c r="AQ115" s="79">
        <v>0</v>
      </c>
      <c r="AR115" s="79">
        <v>0</v>
      </c>
      <c r="AS115" s="79" t="s">
        <v>707</v>
      </c>
      <c r="AT115" s="79" t="s">
        <v>709</v>
      </c>
      <c r="AU115" s="79" t="s">
        <v>710</v>
      </c>
      <c r="AV115" s="79" t="s">
        <v>712</v>
      </c>
      <c r="AW115" s="79" t="s">
        <v>715</v>
      </c>
      <c r="AX115" s="79" t="s">
        <v>717</v>
      </c>
      <c r="AY115" s="79" t="s">
        <v>720</v>
      </c>
      <c r="AZ115" s="82" t="s">
        <v>722</v>
      </c>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256</v>
      </c>
      <c r="B116" s="64" t="s">
        <v>302</v>
      </c>
      <c r="C116" s="65" t="s">
        <v>2068</v>
      </c>
      <c r="D116" s="66">
        <v>3</v>
      </c>
      <c r="E116" s="67" t="s">
        <v>132</v>
      </c>
      <c r="F116" s="68">
        <v>32</v>
      </c>
      <c r="G116" s="65"/>
      <c r="H116" s="69"/>
      <c r="I116" s="70"/>
      <c r="J116" s="70"/>
      <c r="K116" s="34" t="s">
        <v>65</v>
      </c>
      <c r="L116" s="77">
        <v>116</v>
      </c>
      <c r="M116" s="77"/>
      <c r="N116" s="72"/>
      <c r="O116" s="79" t="s">
        <v>311</v>
      </c>
      <c r="P116" s="81">
        <v>43602.077361111114</v>
      </c>
      <c r="Q116" s="79" t="s">
        <v>359</v>
      </c>
      <c r="R116" s="79"/>
      <c r="S116" s="79"/>
      <c r="T116" s="79" t="s">
        <v>403</v>
      </c>
      <c r="U116" s="79"/>
      <c r="V116" s="82" t="s">
        <v>477</v>
      </c>
      <c r="W116" s="81">
        <v>43602.077361111114</v>
      </c>
      <c r="X116" s="82" t="s">
        <v>550</v>
      </c>
      <c r="Y116" s="79"/>
      <c r="Z116" s="79"/>
      <c r="AA116" s="85" t="s">
        <v>638</v>
      </c>
      <c r="AB116" s="85" t="s">
        <v>672</v>
      </c>
      <c r="AC116" s="79" t="b">
        <v>0</v>
      </c>
      <c r="AD116" s="79">
        <v>1</v>
      </c>
      <c r="AE116" s="85" t="s">
        <v>686</v>
      </c>
      <c r="AF116" s="79" t="b">
        <v>0</v>
      </c>
      <c r="AG116" s="79" t="s">
        <v>691</v>
      </c>
      <c r="AH116" s="79"/>
      <c r="AI116" s="85" t="s">
        <v>679</v>
      </c>
      <c r="AJ116" s="79" t="b">
        <v>0</v>
      </c>
      <c r="AK116" s="79">
        <v>0</v>
      </c>
      <c r="AL116" s="85" t="s">
        <v>679</v>
      </c>
      <c r="AM116" s="79" t="s">
        <v>696</v>
      </c>
      <c r="AN116" s="79" t="b">
        <v>0</v>
      </c>
      <c r="AO116" s="85" t="s">
        <v>672</v>
      </c>
      <c r="AP116" s="79" t="s">
        <v>176</v>
      </c>
      <c r="AQ116" s="79">
        <v>0</v>
      </c>
      <c r="AR116" s="79">
        <v>0</v>
      </c>
      <c r="AS116" s="79" t="s">
        <v>707</v>
      </c>
      <c r="AT116" s="79" t="s">
        <v>709</v>
      </c>
      <c r="AU116" s="79" t="s">
        <v>710</v>
      </c>
      <c r="AV116" s="79" t="s">
        <v>712</v>
      </c>
      <c r="AW116" s="79" t="s">
        <v>715</v>
      </c>
      <c r="AX116" s="79" t="s">
        <v>717</v>
      </c>
      <c r="AY116" s="79" t="s">
        <v>720</v>
      </c>
      <c r="AZ116" s="82" t="s">
        <v>722</v>
      </c>
      <c r="BA116">
        <v>1</v>
      </c>
      <c r="BB116" s="78" t="str">
        <f>REPLACE(INDEX(GroupVertices[Group],MATCH(Edges[[#This Row],[Vertex 1]],GroupVertices[Vertex],0)),1,1,"")</f>
        <v>5</v>
      </c>
      <c r="BC116" s="78" t="str">
        <f>REPLACE(INDEX(GroupVertices[Group],MATCH(Edges[[#This Row],[Vertex 2]],GroupVertices[Vertex],0)),1,1,"")</f>
        <v>5</v>
      </c>
      <c r="BD116" s="48"/>
      <c r="BE116" s="49"/>
      <c r="BF116" s="48"/>
      <c r="BG116" s="49"/>
      <c r="BH116" s="48"/>
      <c r="BI116" s="49"/>
      <c r="BJ116" s="48"/>
      <c r="BK116" s="49"/>
      <c r="BL116" s="48"/>
    </row>
    <row r="117" spans="1:64" ht="15">
      <c r="A117" s="64" t="s">
        <v>256</v>
      </c>
      <c r="B117" s="64" t="s">
        <v>303</v>
      </c>
      <c r="C117" s="65" t="s">
        <v>2068</v>
      </c>
      <c r="D117" s="66">
        <v>3</v>
      </c>
      <c r="E117" s="67" t="s">
        <v>132</v>
      </c>
      <c r="F117" s="68">
        <v>32</v>
      </c>
      <c r="G117" s="65"/>
      <c r="H117" s="69"/>
      <c r="I117" s="70"/>
      <c r="J117" s="70"/>
      <c r="K117" s="34" t="s">
        <v>65</v>
      </c>
      <c r="L117" s="77">
        <v>117</v>
      </c>
      <c r="M117" s="77"/>
      <c r="N117" s="72"/>
      <c r="O117" s="79" t="s">
        <v>310</v>
      </c>
      <c r="P117" s="81">
        <v>43602.077361111114</v>
      </c>
      <c r="Q117" s="79" t="s">
        <v>359</v>
      </c>
      <c r="R117" s="79"/>
      <c r="S117" s="79"/>
      <c r="T117" s="79" t="s">
        <v>403</v>
      </c>
      <c r="U117" s="79"/>
      <c r="V117" s="82" t="s">
        <v>477</v>
      </c>
      <c r="W117" s="81">
        <v>43602.077361111114</v>
      </c>
      <c r="X117" s="82" t="s">
        <v>550</v>
      </c>
      <c r="Y117" s="79"/>
      <c r="Z117" s="79"/>
      <c r="AA117" s="85" t="s">
        <v>638</v>
      </c>
      <c r="AB117" s="85" t="s">
        <v>672</v>
      </c>
      <c r="AC117" s="79" t="b">
        <v>0</v>
      </c>
      <c r="AD117" s="79">
        <v>1</v>
      </c>
      <c r="AE117" s="85" t="s">
        <v>686</v>
      </c>
      <c r="AF117" s="79" t="b">
        <v>0</v>
      </c>
      <c r="AG117" s="79" t="s">
        <v>691</v>
      </c>
      <c r="AH117" s="79"/>
      <c r="AI117" s="85" t="s">
        <v>679</v>
      </c>
      <c r="AJ117" s="79" t="b">
        <v>0</v>
      </c>
      <c r="AK117" s="79">
        <v>0</v>
      </c>
      <c r="AL117" s="85" t="s">
        <v>679</v>
      </c>
      <c r="AM117" s="79" t="s">
        <v>696</v>
      </c>
      <c r="AN117" s="79" t="b">
        <v>0</v>
      </c>
      <c r="AO117" s="85" t="s">
        <v>672</v>
      </c>
      <c r="AP117" s="79" t="s">
        <v>176</v>
      </c>
      <c r="AQ117" s="79">
        <v>0</v>
      </c>
      <c r="AR117" s="79">
        <v>0</v>
      </c>
      <c r="AS117" s="79" t="s">
        <v>707</v>
      </c>
      <c r="AT117" s="79" t="s">
        <v>709</v>
      </c>
      <c r="AU117" s="79" t="s">
        <v>710</v>
      </c>
      <c r="AV117" s="79" t="s">
        <v>712</v>
      </c>
      <c r="AW117" s="79" t="s">
        <v>715</v>
      </c>
      <c r="AX117" s="79" t="s">
        <v>717</v>
      </c>
      <c r="AY117" s="79" t="s">
        <v>720</v>
      </c>
      <c r="AZ117" s="82" t="s">
        <v>722</v>
      </c>
      <c r="BA117">
        <v>1</v>
      </c>
      <c r="BB117" s="78" t="str">
        <f>REPLACE(INDEX(GroupVertices[Group],MATCH(Edges[[#This Row],[Vertex 1]],GroupVertices[Vertex],0)),1,1,"")</f>
        <v>5</v>
      </c>
      <c r="BC117" s="78" t="str">
        <f>REPLACE(INDEX(GroupVertices[Group],MATCH(Edges[[#This Row],[Vertex 2]],GroupVertices[Vertex],0)),1,1,"")</f>
        <v>5</v>
      </c>
      <c r="BD117" s="48">
        <v>1</v>
      </c>
      <c r="BE117" s="49">
        <v>3.8461538461538463</v>
      </c>
      <c r="BF117" s="48">
        <v>0</v>
      </c>
      <c r="BG117" s="49">
        <v>0</v>
      </c>
      <c r="BH117" s="48">
        <v>0</v>
      </c>
      <c r="BI117" s="49">
        <v>0</v>
      </c>
      <c r="BJ117" s="48">
        <v>25</v>
      </c>
      <c r="BK117" s="49">
        <v>96.15384615384616</v>
      </c>
      <c r="BL117" s="48">
        <v>26</v>
      </c>
    </row>
    <row r="118" spans="1:64" ht="15">
      <c r="A118" s="64" t="s">
        <v>256</v>
      </c>
      <c r="B118" s="64" t="s">
        <v>224</v>
      </c>
      <c r="C118" s="65" t="s">
        <v>2068</v>
      </c>
      <c r="D118" s="66">
        <v>3</v>
      </c>
      <c r="E118" s="67" t="s">
        <v>132</v>
      </c>
      <c r="F118" s="68">
        <v>32</v>
      </c>
      <c r="G118" s="65"/>
      <c r="H118" s="69"/>
      <c r="I118" s="70"/>
      <c r="J118" s="70"/>
      <c r="K118" s="34" t="s">
        <v>65</v>
      </c>
      <c r="L118" s="77">
        <v>118</v>
      </c>
      <c r="M118" s="77"/>
      <c r="N118" s="72"/>
      <c r="O118" s="79" t="s">
        <v>311</v>
      </c>
      <c r="P118" s="81">
        <v>43602.077361111114</v>
      </c>
      <c r="Q118" s="79" t="s">
        <v>359</v>
      </c>
      <c r="R118" s="79"/>
      <c r="S118" s="79"/>
      <c r="T118" s="79" t="s">
        <v>403</v>
      </c>
      <c r="U118" s="79"/>
      <c r="V118" s="82" t="s">
        <v>477</v>
      </c>
      <c r="W118" s="81">
        <v>43602.077361111114</v>
      </c>
      <c r="X118" s="82" t="s">
        <v>550</v>
      </c>
      <c r="Y118" s="79"/>
      <c r="Z118" s="79"/>
      <c r="AA118" s="85" t="s">
        <v>638</v>
      </c>
      <c r="AB118" s="85" t="s">
        <v>672</v>
      </c>
      <c r="AC118" s="79" t="b">
        <v>0</v>
      </c>
      <c r="AD118" s="79">
        <v>1</v>
      </c>
      <c r="AE118" s="85" t="s">
        <v>686</v>
      </c>
      <c r="AF118" s="79" t="b">
        <v>0</v>
      </c>
      <c r="AG118" s="79" t="s">
        <v>691</v>
      </c>
      <c r="AH118" s="79"/>
      <c r="AI118" s="85" t="s">
        <v>679</v>
      </c>
      <c r="AJ118" s="79" t="b">
        <v>0</v>
      </c>
      <c r="AK118" s="79">
        <v>0</v>
      </c>
      <c r="AL118" s="85" t="s">
        <v>679</v>
      </c>
      <c r="AM118" s="79" t="s">
        <v>696</v>
      </c>
      <c r="AN118" s="79" t="b">
        <v>0</v>
      </c>
      <c r="AO118" s="85" t="s">
        <v>672</v>
      </c>
      <c r="AP118" s="79" t="s">
        <v>176</v>
      </c>
      <c r="AQ118" s="79">
        <v>0</v>
      </c>
      <c r="AR118" s="79">
        <v>0</v>
      </c>
      <c r="AS118" s="79" t="s">
        <v>707</v>
      </c>
      <c r="AT118" s="79" t="s">
        <v>709</v>
      </c>
      <c r="AU118" s="79" t="s">
        <v>710</v>
      </c>
      <c r="AV118" s="79" t="s">
        <v>712</v>
      </c>
      <c r="AW118" s="79" t="s">
        <v>715</v>
      </c>
      <c r="AX118" s="79" t="s">
        <v>717</v>
      </c>
      <c r="AY118" s="79" t="s">
        <v>720</v>
      </c>
      <c r="AZ118" s="82" t="s">
        <v>722</v>
      </c>
      <c r="BA118">
        <v>1</v>
      </c>
      <c r="BB118" s="78" t="str">
        <f>REPLACE(INDEX(GroupVertices[Group],MATCH(Edges[[#This Row],[Vertex 1]],GroupVertices[Vertex],0)),1,1,"")</f>
        <v>5</v>
      </c>
      <c r="BC118" s="78" t="str">
        <f>REPLACE(INDEX(GroupVertices[Group],MATCH(Edges[[#This Row],[Vertex 2]],GroupVertices[Vertex],0)),1,1,"")</f>
        <v>1</v>
      </c>
      <c r="BD118" s="48"/>
      <c r="BE118" s="49"/>
      <c r="BF118" s="48"/>
      <c r="BG118" s="49"/>
      <c r="BH118" s="48"/>
      <c r="BI118" s="49"/>
      <c r="BJ118" s="48"/>
      <c r="BK118" s="49"/>
      <c r="BL118" s="48"/>
    </row>
    <row r="119" spans="1:64" ht="15">
      <c r="A119" s="64" t="s">
        <v>241</v>
      </c>
      <c r="B119" s="64" t="s">
        <v>295</v>
      </c>
      <c r="C119" s="65" t="s">
        <v>2068</v>
      </c>
      <c r="D119" s="66">
        <v>3</v>
      </c>
      <c r="E119" s="67" t="s">
        <v>132</v>
      </c>
      <c r="F119" s="68">
        <v>32</v>
      </c>
      <c r="G119" s="65"/>
      <c r="H119" s="69"/>
      <c r="I119" s="70"/>
      <c r="J119" s="70"/>
      <c r="K119" s="34" t="s">
        <v>65</v>
      </c>
      <c r="L119" s="77">
        <v>119</v>
      </c>
      <c r="M119" s="77"/>
      <c r="N119" s="72"/>
      <c r="O119" s="79" t="s">
        <v>311</v>
      </c>
      <c r="P119" s="81">
        <v>43601.033796296295</v>
      </c>
      <c r="Q119" s="79" t="s">
        <v>346</v>
      </c>
      <c r="R119" s="79"/>
      <c r="S119" s="79"/>
      <c r="T119" s="79" t="s">
        <v>403</v>
      </c>
      <c r="U119" s="79"/>
      <c r="V119" s="82" t="s">
        <v>466</v>
      </c>
      <c r="W119" s="81">
        <v>43601.033796296295</v>
      </c>
      <c r="X119" s="82" t="s">
        <v>529</v>
      </c>
      <c r="Y119" s="79"/>
      <c r="Z119" s="79"/>
      <c r="AA119" s="85" t="s">
        <v>617</v>
      </c>
      <c r="AB119" s="79"/>
      <c r="AC119" s="79" t="b">
        <v>0</v>
      </c>
      <c r="AD119" s="79">
        <v>0</v>
      </c>
      <c r="AE119" s="85" t="s">
        <v>679</v>
      </c>
      <c r="AF119" s="79" t="b">
        <v>0</v>
      </c>
      <c r="AG119" s="79" t="s">
        <v>691</v>
      </c>
      <c r="AH119" s="79"/>
      <c r="AI119" s="85" t="s">
        <v>679</v>
      </c>
      <c r="AJ119" s="79" t="b">
        <v>0</v>
      </c>
      <c r="AK119" s="79">
        <v>1</v>
      </c>
      <c r="AL119" s="85" t="s">
        <v>588</v>
      </c>
      <c r="AM119" s="79" t="s">
        <v>699</v>
      </c>
      <c r="AN119" s="79" t="b">
        <v>0</v>
      </c>
      <c r="AO119" s="85" t="s">
        <v>588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3</v>
      </c>
      <c r="BE119" s="49">
        <v>12.5</v>
      </c>
      <c r="BF119" s="48">
        <v>0</v>
      </c>
      <c r="BG119" s="49">
        <v>0</v>
      </c>
      <c r="BH119" s="48">
        <v>0</v>
      </c>
      <c r="BI119" s="49">
        <v>0</v>
      </c>
      <c r="BJ119" s="48">
        <v>21</v>
      </c>
      <c r="BK119" s="49">
        <v>87.5</v>
      </c>
      <c r="BL119" s="48">
        <v>24</v>
      </c>
    </row>
    <row r="120" spans="1:64" ht="15">
      <c r="A120" s="64" t="s">
        <v>257</v>
      </c>
      <c r="B120" s="64" t="s">
        <v>295</v>
      </c>
      <c r="C120" s="65" t="s">
        <v>2068</v>
      </c>
      <c r="D120" s="66">
        <v>3</v>
      </c>
      <c r="E120" s="67" t="s">
        <v>132</v>
      </c>
      <c r="F120" s="68">
        <v>32</v>
      </c>
      <c r="G120" s="65"/>
      <c r="H120" s="69"/>
      <c r="I120" s="70"/>
      <c r="J120" s="70"/>
      <c r="K120" s="34" t="s">
        <v>65</v>
      </c>
      <c r="L120" s="77">
        <v>120</v>
      </c>
      <c r="M120" s="77"/>
      <c r="N120" s="72"/>
      <c r="O120" s="79" t="s">
        <v>311</v>
      </c>
      <c r="P120" s="81">
        <v>43600.79725694445</v>
      </c>
      <c r="Q120" s="79" t="s">
        <v>360</v>
      </c>
      <c r="R120" s="79"/>
      <c r="S120" s="79"/>
      <c r="T120" s="79" t="s">
        <v>403</v>
      </c>
      <c r="U120" s="82" t="s">
        <v>428</v>
      </c>
      <c r="V120" s="82" t="s">
        <v>428</v>
      </c>
      <c r="W120" s="81">
        <v>43600.79725694445</v>
      </c>
      <c r="X120" s="82" t="s">
        <v>551</v>
      </c>
      <c r="Y120" s="79"/>
      <c r="Z120" s="79"/>
      <c r="AA120" s="85" t="s">
        <v>639</v>
      </c>
      <c r="AB120" s="79"/>
      <c r="AC120" s="79" t="b">
        <v>0</v>
      </c>
      <c r="AD120" s="79">
        <v>16</v>
      </c>
      <c r="AE120" s="85" t="s">
        <v>679</v>
      </c>
      <c r="AF120" s="79" t="b">
        <v>0</v>
      </c>
      <c r="AG120" s="79" t="s">
        <v>691</v>
      </c>
      <c r="AH120" s="79"/>
      <c r="AI120" s="85" t="s">
        <v>679</v>
      </c>
      <c r="AJ120" s="79" t="b">
        <v>0</v>
      </c>
      <c r="AK120" s="79">
        <v>0</v>
      </c>
      <c r="AL120" s="85" t="s">
        <v>679</v>
      </c>
      <c r="AM120" s="79" t="s">
        <v>697</v>
      </c>
      <c r="AN120" s="79" t="b">
        <v>0</v>
      </c>
      <c r="AO120" s="85" t="s">
        <v>639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3</v>
      </c>
      <c r="BD120" s="48">
        <v>2</v>
      </c>
      <c r="BE120" s="49">
        <v>8.333333333333334</v>
      </c>
      <c r="BF120" s="48">
        <v>0</v>
      </c>
      <c r="BG120" s="49">
        <v>0</v>
      </c>
      <c r="BH120" s="48">
        <v>0</v>
      </c>
      <c r="BI120" s="49">
        <v>0</v>
      </c>
      <c r="BJ120" s="48">
        <v>22</v>
      </c>
      <c r="BK120" s="49">
        <v>91.66666666666667</v>
      </c>
      <c r="BL120" s="48">
        <v>24</v>
      </c>
    </row>
    <row r="121" spans="1:64" ht="15">
      <c r="A121" s="64" t="s">
        <v>257</v>
      </c>
      <c r="B121" s="64" t="s">
        <v>265</v>
      </c>
      <c r="C121" s="65" t="s">
        <v>2068</v>
      </c>
      <c r="D121" s="66">
        <v>3</v>
      </c>
      <c r="E121" s="67" t="s">
        <v>132</v>
      </c>
      <c r="F121" s="68">
        <v>32</v>
      </c>
      <c r="G121" s="65"/>
      <c r="H121" s="69"/>
      <c r="I121" s="70"/>
      <c r="J121" s="70"/>
      <c r="K121" s="34" t="s">
        <v>65</v>
      </c>
      <c r="L121" s="77">
        <v>121</v>
      </c>
      <c r="M121" s="77"/>
      <c r="N121" s="72"/>
      <c r="O121" s="79" t="s">
        <v>311</v>
      </c>
      <c r="P121" s="81">
        <v>43602.82991898148</v>
      </c>
      <c r="Q121" s="79" t="s">
        <v>361</v>
      </c>
      <c r="R121" s="79"/>
      <c r="S121" s="79"/>
      <c r="T121" s="79" t="s">
        <v>403</v>
      </c>
      <c r="U121" s="79"/>
      <c r="V121" s="82" t="s">
        <v>478</v>
      </c>
      <c r="W121" s="81">
        <v>43602.82991898148</v>
      </c>
      <c r="X121" s="82" t="s">
        <v>552</v>
      </c>
      <c r="Y121" s="79"/>
      <c r="Z121" s="79"/>
      <c r="AA121" s="85" t="s">
        <v>640</v>
      </c>
      <c r="AB121" s="79"/>
      <c r="AC121" s="79" t="b">
        <v>0</v>
      </c>
      <c r="AD121" s="79">
        <v>14</v>
      </c>
      <c r="AE121" s="85" t="s">
        <v>679</v>
      </c>
      <c r="AF121" s="79" t="b">
        <v>0</v>
      </c>
      <c r="AG121" s="79" t="s">
        <v>691</v>
      </c>
      <c r="AH121" s="79"/>
      <c r="AI121" s="85" t="s">
        <v>679</v>
      </c>
      <c r="AJ121" s="79" t="b">
        <v>0</v>
      </c>
      <c r="AK121" s="79">
        <v>1</v>
      </c>
      <c r="AL121" s="85" t="s">
        <v>679</v>
      </c>
      <c r="AM121" s="79" t="s">
        <v>696</v>
      </c>
      <c r="AN121" s="79" t="b">
        <v>0</v>
      </c>
      <c r="AO121" s="85" t="s">
        <v>640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c r="BE121" s="49"/>
      <c r="BF121" s="48"/>
      <c r="BG121" s="49"/>
      <c r="BH121" s="48"/>
      <c r="BI121" s="49"/>
      <c r="BJ121" s="48"/>
      <c r="BK121" s="49"/>
      <c r="BL121" s="48"/>
    </row>
    <row r="122" spans="1:64" ht="15">
      <c r="A122" s="64" t="s">
        <v>257</v>
      </c>
      <c r="B122" s="64" t="s">
        <v>258</v>
      </c>
      <c r="C122" s="65" t="s">
        <v>2068</v>
      </c>
      <c r="D122" s="66">
        <v>3</v>
      </c>
      <c r="E122" s="67" t="s">
        <v>132</v>
      </c>
      <c r="F122" s="68">
        <v>32</v>
      </c>
      <c r="G122" s="65"/>
      <c r="H122" s="69"/>
      <c r="I122" s="70"/>
      <c r="J122" s="70"/>
      <c r="K122" s="34" t="s">
        <v>66</v>
      </c>
      <c r="L122" s="77">
        <v>122</v>
      </c>
      <c r="M122" s="77"/>
      <c r="N122" s="72"/>
      <c r="O122" s="79" t="s">
        <v>311</v>
      </c>
      <c r="P122" s="81">
        <v>43602.82991898148</v>
      </c>
      <c r="Q122" s="79" t="s">
        <v>361</v>
      </c>
      <c r="R122" s="79"/>
      <c r="S122" s="79"/>
      <c r="T122" s="79" t="s">
        <v>403</v>
      </c>
      <c r="U122" s="79"/>
      <c r="V122" s="82" t="s">
        <v>478</v>
      </c>
      <c r="W122" s="81">
        <v>43602.82991898148</v>
      </c>
      <c r="X122" s="82" t="s">
        <v>552</v>
      </c>
      <c r="Y122" s="79"/>
      <c r="Z122" s="79"/>
      <c r="AA122" s="85" t="s">
        <v>640</v>
      </c>
      <c r="AB122" s="79"/>
      <c r="AC122" s="79" t="b">
        <v>0</v>
      </c>
      <c r="AD122" s="79">
        <v>14</v>
      </c>
      <c r="AE122" s="85" t="s">
        <v>679</v>
      </c>
      <c r="AF122" s="79" t="b">
        <v>0</v>
      </c>
      <c r="AG122" s="79" t="s">
        <v>691</v>
      </c>
      <c r="AH122" s="79"/>
      <c r="AI122" s="85" t="s">
        <v>679</v>
      </c>
      <c r="AJ122" s="79" t="b">
        <v>0</v>
      </c>
      <c r="AK122" s="79">
        <v>1</v>
      </c>
      <c r="AL122" s="85" t="s">
        <v>679</v>
      </c>
      <c r="AM122" s="79" t="s">
        <v>696</v>
      </c>
      <c r="AN122" s="79" t="b">
        <v>0</v>
      </c>
      <c r="AO122" s="85" t="s">
        <v>640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7</v>
      </c>
      <c r="BC122" s="78" t="str">
        <f>REPLACE(INDEX(GroupVertices[Group],MATCH(Edges[[#This Row],[Vertex 2]],GroupVertices[Vertex],0)),1,1,"")</f>
        <v>7</v>
      </c>
      <c r="BD122" s="48">
        <v>4</v>
      </c>
      <c r="BE122" s="49">
        <v>12.121212121212121</v>
      </c>
      <c r="BF122" s="48">
        <v>0</v>
      </c>
      <c r="BG122" s="49">
        <v>0</v>
      </c>
      <c r="BH122" s="48">
        <v>0</v>
      </c>
      <c r="BI122" s="49">
        <v>0</v>
      </c>
      <c r="BJ122" s="48">
        <v>29</v>
      </c>
      <c r="BK122" s="49">
        <v>87.87878787878788</v>
      </c>
      <c r="BL122" s="48">
        <v>33</v>
      </c>
    </row>
    <row r="123" spans="1:64" ht="15">
      <c r="A123" s="64" t="s">
        <v>258</v>
      </c>
      <c r="B123" s="64" t="s">
        <v>257</v>
      </c>
      <c r="C123" s="65" t="s">
        <v>2068</v>
      </c>
      <c r="D123" s="66">
        <v>3</v>
      </c>
      <c r="E123" s="67" t="s">
        <v>132</v>
      </c>
      <c r="F123" s="68">
        <v>32</v>
      </c>
      <c r="G123" s="65"/>
      <c r="H123" s="69"/>
      <c r="I123" s="70"/>
      <c r="J123" s="70"/>
      <c r="K123" s="34" t="s">
        <v>66</v>
      </c>
      <c r="L123" s="77">
        <v>123</v>
      </c>
      <c r="M123" s="77"/>
      <c r="N123" s="72"/>
      <c r="O123" s="79" t="s">
        <v>311</v>
      </c>
      <c r="P123" s="81">
        <v>43602.832662037035</v>
      </c>
      <c r="Q123" s="79" t="s">
        <v>362</v>
      </c>
      <c r="R123" s="79"/>
      <c r="S123" s="79"/>
      <c r="T123" s="79" t="s">
        <v>403</v>
      </c>
      <c r="U123" s="79"/>
      <c r="V123" s="82" t="s">
        <v>479</v>
      </c>
      <c r="W123" s="81">
        <v>43602.832662037035</v>
      </c>
      <c r="X123" s="82" t="s">
        <v>553</v>
      </c>
      <c r="Y123" s="79"/>
      <c r="Z123" s="79"/>
      <c r="AA123" s="85" t="s">
        <v>641</v>
      </c>
      <c r="AB123" s="79"/>
      <c r="AC123" s="79" t="b">
        <v>0</v>
      </c>
      <c r="AD123" s="79">
        <v>0</v>
      </c>
      <c r="AE123" s="85" t="s">
        <v>679</v>
      </c>
      <c r="AF123" s="79" t="b">
        <v>0</v>
      </c>
      <c r="AG123" s="79" t="s">
        <v>691</v>
      </c>
      <c r="AH123" s="79"/>
      <c r="AI123" s="85" t="s">
        <v>679</v>
      </c>
      <c r="AJ123" s="79" t="b">
        <v>0</v>
      </c>
      <c r="AK123" s="79">
        <v>1</v>
      </c>
      <c r="AL123" s="85" t="s">
        <v>640</v>
      </c>
      <c r="AM123" s="79" t="s">
        <v>696</v>
      </c>
      <c r="AN123" s="79" t="b">
        <v>0</v>
      </c>
      <c r="AO123" s="85" t="s">
        <v>640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258</v>
      </c>
      <c r="B124" s="64" t="s">
        <v>265</v>
      </c>
      <c r="C124" s="65" t="s">
        <v>2068</v>
      </c>
      <c r="D124" s="66">
        <v>3</v>
      </c>
      <c r="E124" s="67" t="s">
        <v>132</v>
      </c>
      <c r="F124" s="68">
        <v>32</v>
      </c>
      <c r="G124" s="65"/>
      <c r="H124" s="69"/>
      <c r="I124" s="70"/>
      <c r="J124" s="70"/>
      <c r="K124" s="34" t="s">
        <v>65</v>
      </c>
      <c r="L124" s="77">
        <v>124</v>
      </c>
      <c r="M124" s="77"/>
      <c r="N124" s="72"/>
      <c r="O124" s="79" t="s">
        <v>311</v>
      </c>
      <c r="P124" s="81">
        <v>43602.832662037035</v>
      </c>
      <c r="Q124" s="79" t="s">
        <v>362</v>
      </c>
      <c r="R124" s="79"/>
      <c r="S124" s="79"/>
      <c r="T124" s="79" t="s">
        <v>403</v>
      </c>
      <c r="U124" s="79"/>
      <c r="V124" s="82" t="s">
        <v>479</v>
      </c>
      <c r="W124" s="81">
        <v>43602.832662037035</v>
      </c>
      <c r="X124" s="82" t="s">
        <v>553</v>
      </c>
      <c r="Y124" s="79"/>
      <c r="Z124" s="79"/>
      <c r="AA124" s="85" t="s">
        <v>641</v>
      </c>
      <c r="AB124" s="79"/>
      <c r="AC124" s="79" t="b">
        <v>0</v>
      </c>
      <c r="AD124" s="79">
        <v>0</v>
      </c>
      <c r="AE124" s="85" t="s">
        <v>679</v>
      </c>
      <c r="AF124" s="79" t="b">
        <v>0</v>
      </c>
      <c r="AG124" s="79" t="s">
        <v>691</v>
      </c>
      <c r="AH124" s="79"/>
      <c r="AI124" s="85" t="s">
        <v>679</v>
      </c>
      <c r="AJ124" s="79" t="b">
        <v>0</v>
      </c>
      <c r="AK124" s="79">
        <v>1</v>
      </c>
      <c r="AL124" s="85" t="s">
        <v>640</v>
      </c>
      <c r="AM124" s="79" t="s">
        <v>696</v>
      </c>
      <c r="AN124" s="79" t="b">
        <v>0</v>
      </c>
      <c r="AO124" s="85" t="s">
        <v>640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7</v>
      </c>
      <c r="BD124" s="48">
        <v>2</v>
      </c>
      <c r="BE124" s="49">
        <v>10</v>
      </c>
      <c r="BF124" s="48">
        <v>0</v>
      </c>
      <c r="BG124" s="49">
        <v>0</v>
      </c>
      <c r="BH124" s="48">
        <v>0</v>
      </c>
      <c r="BI124" s="49">
        <v>0</v>
      </c>
      <c r="BJ124" s="48">
        <v>18</v>
      </c>
      <c r="BK124" s="49">
        <v>90</v>
      </c>
      <c r="BL124" s="48">
        <v>20</v>
      </c>
    </row>
    <row r="125" spans="1:64" ht="15">
      <c r="A125" s="64" t="s">
        <v>259</v>
      </c>
      <c r="B125" s="64" t="s">
        <v>304</v>
      </c>
      <c r="C125" s="65" t="s">
        <v>2068</v>
      </c>
      <c r="D125" s="66">
        <v>3</v>
      </c>
      <c r="E125" s="67" t="s">
        <v>132</v>
      </c>
      <c r="F125" s="68">
        <v>32</v>
      </c>
      <c r="G125" s="65"/>
      <c r="H125" s="69"/>
      <c r="I125" s="70"/>
      <c r="J125" s="70"/>
      <c r="K125" s="34" t="s">
        <v>65</v>
      </c>
      <c r="L125" s="77">
        <v>125</v>
      </c>
      <c r="M125" s="77"/>
      <c r="N125" s="72"/>
      <c r="O125" s="79" t="s">
        <v>311</v>
      </c>
      <c r="P125" s="81">
        <v>43603.07466435185</v>
      </c>
      <c r="Q125" s="79" t="s">
        <v>363</v>
      </c>
      <c r="R125" s="79"/>
      <c r="S125" s="79"/>
      <c r="T125" s="79" t="s">
        <v>403</v>
      </c>
      <c r="U125" s="82" t="s">
        <v>429</v>
      </c>
      <c r="V125" s="82" t="s">
        <v>429</v>
      </c>
      <c r="W125" s="81">
        <v>43603.07466435185</v>
      </c>
      <c r="X125" s="82" t="s">
        <v>554</v>
      </c>
      <c r="Y125" s="79"/>
      <c r="Z125" s="79"/>
      <c r="AA125" s="85" t="s">
        <v>642</v>
      </c>
      <c r="AB125" s="79"/>
      <c r="AC125" s="79" t="b">
        <v>0</v>
      </c>
      <c r="AD125" s="79">
        <v>8</v>
      </c>
      <c r="AE125" s="85" t="s">
        <v>679</v>
      </c>
      <c r="AF125" s="79" t="b">
        <v>0</v>
      </c>
      <c r="AG125" s="79" t="s">
        <v>691</v>
      </c>
      <c r="AH125" s="79"/>
      <c r="AI125" s="85" t="s">
        <v>679</v>
      </c>
      <c r="AJ125" s="79" t="b">
        <v>0</v>
      </c>
      <c r="AK125" s="79">
        <v>0</v>
      </c>
      <c r="AL125" s="85" t="s">
        <v>679</v>
      </c>
      <c r="AM125" s="79" t="s">
        <v>696</v>
      </c>
      <c r="AN125" s="79" t="b">
        <v>0</v>
      </c>
      <c r="AO125" s="85" t="s">
        <v>642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259</v>
      </c>
      <c r="B126" s="64" t="s">
        <v>241</v>
      </c>
      <c r="C126" s="65" t="s">
        <v>2068</v>
      </c>
      <c r="D126" s="66">
        <v>3</v>
      </c>
      <c r="E126" s="67" t="s">
        <v>132</v>
      </c>
      <c r="F126" s="68">
        <v>32</v>
      </c>
      <c r="G126" s="65"/>
      <c r="H126" s="69"/>
      <c r="I126" s="70"/>
      <c r="J126" s="70"/>
      <c r="K126" s="34" t="s">
        <v>65</v>
      </c>
      <c r="L126" s="77">
        <v>126</v>
      </c>
      <c r="M126" s="77"/>
      <c r="N126" s="72"/>
      <c r="O126" s="79" t="s">
        <v>311</v>
      </c>
      <c r="P126" s="81">
        <v>43603.07466435185</v>
      </c>
      <c r="Q126" s="79" t="s">
        <v>363</v>
      </c>
      <c r="R126" s="79"/>
      <c r="S126" s="79"/>
      <c r="T126" s="79" t="s">
        <v>403</v>
      </c>
      <c r="U126" s="82" t="s">
        <v>429</v>
      </c>
      <c r="V126" s="82" t="s">
        <v>429</v>
      </c>
      <c r="W126" s="81">
        <v>43603.07466435185</v>
      </c>
      <c r="X126" s="82" t="s">
        <v>554</v>
      </c>
      <c r="Y126" s="79"/>
      <c r="Z126" s="79"/>
      <c r="AA126" s="85" t="s">
        <v>642</v>
      </c>
      <c r="AB126" s="79"/>
      <c r="AC126" s="79" t="b">
        <v>0</v>
      </c>
      <c r="AD126" s="79">
        <v>8</v>
      </c>
      <c r="AE126" s="85" t="s">
        <v>679</v>
      </c>
      <c r="AF126" s="79" t="b">
        <v>0</v>
      </c>
      <c r="AG126" s="79" t="s">
        <v>691</v>
      </c>
      <c r="AH126" s="79"/>
      <c r="AI126" s="85" t="s">
        <v>679</v>
      </c>
      <c r="AJ126" s="79" t="b">
        <v>0</v>
      </c>
      <c r="AK126" s="79">
        <v>0</v>
      </c>
      <c r="AL126" s="85" t="s">
        <v>679</v>
      </c>
      <c r="AM126" s="79" t="s">
        <v>696</v>
      </c>
      <c r="AN126" s="79" t="b">
        <v>0</v>
      </c>
      <c r="AO126" s="85" t="s">
        <v>642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259</v>
      </c>
      <c r="B127" s="64" t="s">
        <v>224</v>
      </c>
      <c r="C127" s="65" t="s">
        <v>2069</v>
      </c>
      <c r="D127" s="66">
        <v>3</v>
      </c>
      <c r="E127" s="67" t="s">
        <v>136</v>
      </c>
      <c r="F127" s="68">
        <v>19</v>
      </c>
      <c r="G127" s="65"/>
      <c r="H127" s="69"/>
      <c r="I127" s="70"/>
      <c r="J127" s="70"/>
      <c r="K127" s="34" t="s">
        <v>65</v>
      </c>
      <c r="L127" s="77">
        <v>127</v>
      </c>
      <c r="M127" s="77"/>
      <c r="N127" s="72"/>
      <c r="O127" s="79" t="s">
        <v>311</v>
      </c>
      <c r="P127" s="81">
        <v>43600.98423611111</v>
      </c>
      <c r="Q127" s="79" t="s">
        <v>364</v>
      </c>
      <c r="R127" s="79"/>
      <c r="S127" s="79"/>
      <c r="T127" s="79" t="s">
        <v>403</v>
      </c>
      <c r="U127" s="82" t="s">
        <v>430</v>
      </c>
      <c r="V127" s="82" t="s">
        <v>430</v>
      </c>
      <c r="W127" s="81">
        <v>43600.98423611111</v>
      </c>
      <c r="X127" s="82" t="s">
        <v>555</v>
      </c>
      <c r="Y127" s="79"/>
      <c r="Z127" s="79"/>
      <c r="AA127" s="85" t="s">
        <v>643</v>
      </c>
      <c r="AB127" s="79"/>
      <c r="AC127" s="79" t="b">
        <v>0</v>
      </c>
      <c r="AD127" s="79">
        <v>21</v>
      </c>
      <c r="AE127" s="85" t="s">
        <v>679</v>
      </c>
      <c r="AF127" s="79" t="b">
        <v>0</v>
      </c>
      <c r="AG127" s="79" t="s">
        <v>691</v>
      </c>
      <c r="AH127" s="79"/>
      <c r="AI127" s="85" t="s">
        <v>679</v>
      </c>
      <c r="AJ127" s="79" t="b">
        <v>0</v>
      </c>
      <c r="AK127" s="79">
        <v>0</v>
      </c>
      <c r="AL127" s="85" t="s">
        <v>679</v>
      </c>
      <c r="AM127" s="79" t="s">
        <v>696</v>
      </c>
      <c r="AN127" s="79" t="b">
        <v>0</v>
      </c>
      <c r="AO127" s="85" t="s">
        <v>643</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259</v>
      </c>
      <c r="B128" s="64" t="s">
        <v>305</v>
      </c>
      <c r="C128" s="65" t="s">
        <v>2069</v>
      </c>
      <c r="D128" s="66">
        <v>3</v>
      </c>
      <c r="E128" s="67" t="s">
        <v>136</v>
      </c>
      <c r="F128" s="68">
        <v>19</v>
      </c>
      <c r="G128" s="65"/>
      <c r="H128" s="69"/>
      <c r="I128" s="70"/>
      <c r="J128" s="70"/>
      <c r="K128" s="34" t="s">
        <v>65</v>
      </c>
      <c r="L128" s="77">
        <v>128</v>
      </c>
      <c r="M128" s="77"/>
      <c r="N128" s="72"/>
      <c r="O128" s="79" t="s">
        <v>311</v>
      </c>
      <c r="P128" s="81">
        <v>43600.98423611111</v>
      </c>
      <c r="Q128" s="79" t="s">
        <v>364</v>
      </c>
      <c r="R128" s="79"/>
      <c r="S128" s="79"/>
      <c r="T128" s="79" t="s">
        <v>403</v>
      </c>
      <c r="U128" s="82" t="s">
        <v>430</v>
      </c>
      <c r="V128" s="82" t="s">
        <v>430</v>
      </c>
      <c r="W128" s="81">
        <v>43600.98423611111</v>
      </c>
      <c r="X128" s="82" t="s">
        <v>555</v>
      </c>
      <c r="Y128" s="79"/>
      <c r="Z128" s="79"/>
      <c r="AA128" s="85" t="s">
        <v>643</v>
      </c>
      <c r="AB128" s="79"/>
      <c r="AC128" s="79" t="b">
        <v>0</v>
      </c>
      <c r="AD128" s="79">
        <v>21</v>
      </c>
      <c r="AE128" s="85" t="s">
        <v>679</v>
      </c>
      <c r="AF128" s="79" t="b">
        <v>0</v>
      </c>
      <c r="AG128" s="79" t="s">
        <v>691</v>
      </c>
      <c r="AH128" s="79"/>
      <c r="AI128" s="85" t="s">
        <v>679</v>
      </c>
      <c r="AJ128" s="79" t="b">
        <v>0</v>
      </c>
      <c r="AK128" s="79">
        <v>0</v>
      </c>
      <c r="AL128" s="85" t="s">
        <v>679</v>
      </c>
      <c r="AM128" s="79" t="s">
        <v>696</v>
      </c>
      <c r="AN128" s="79" t="b">
        <v>0</v>
      </c>
      <c r="AO128" s="85" t="s">
        <v>643</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2</v>
      </c>
      <c r="BD128" s="48">
        <v>0</v>
      </c>
      <c r="BE128" s="49">
        <v>0</v>
      </c>
      <c r="BF128" s="48">
        <v>0</v>
      </c>
      <c r="BG128" s="49">
        <v>0</v>
      </c>
      <c r="BH128" s="48">
        <v>0</v>
      </c>
      <c r="BI128" s="49">
        <v>0</v>
      </c>
      <c r="BJ128" s="48">
        <v>4</v>
      </c>
      <c r="BK128" s="49">
        <v>100</v>
      </c>
      <c r="BL128" s="48">
        <v>4</v>
      </c>
    </row>
    <row r="129" spans="1:64" ht="15">
      <c r="A129" s="64" t="s">
        <v>259</v>
      </c>
      <c r="B129" s="64" t="s">
        <v>305</v>
      </c>
      <c r="C129" s="65" t="s">
        <v>2069</v>
      </c>
      <c r="D129" s="66">
        <v>3</v>
      </c>
      <c r="E129" s="67" t="s">
        <v>136</v>
      </c>
      <c r="F129" s="68">
        <v>19</v>
      </c>
      <c r="G129" s="65"/>
      <c r="H129" s="69"/>
      <c r="I129" s="70"/>
      <c r="J129" s="70"/>
      <c r="K129" s="34" t="s">
        <v>65</v>
      </c>
      <c r="L129" s="77">
        <v>129</v>
      </c>
      <c r="M129" s="77"/>
      <c r="N129" s="72"/>
      <c r="O129" s="79" t="s">
        <v>311</v>
      </c>
      <c r="P129" s="81">
        <v>43603.07466435185</v>
      </c>
      <c r="Q129" s="79" t="s">
        <v>363</v>
      </c>
      <c r="R129" s="79"/>
      <c r="S129" s="79"/>
      <c r="T129" s="79" t="s">
        <v>403</v>
      </c>
      <c r="U129" s="82" t="s">
        <v>429</v>
      </c>
      <c r="V129" s="82" t="s">
        <v>429</v>
      </c>
      <c r="W129" s="81">
        <v>43603.07466435185</v>
      </c>
      <c r="X129" s="82" t="s">
        <v>554</v>
      </c>
      <c r="Y129" s="79"/>
      <c r="Z129" s="79"/>
      <c r="AA129" s="85" t="s">
        <v>642</v>
      </c>
      <c r="AB129" s="79"/>
      <c r="AC129" s="79" t="b">
        <v>0</v>
      </c>
      <c r="AD129" s="79">
        <v>8</v>
      </c>
      <c r="AE129" s="85" t="s">
        <v>679</v>
      </c>
      <c r="AF129" s="79" t="b">
        <v>0</v>
      </c>
      <c r="AG129" s="79" t="s">
        <v>691</v>
      </c>
      <c r="AH129" s="79"/>
      <c r="AI129" s="85" t="s">
        <v>679</v>
      </c>
      <c r="AJ129" s="79" t="b">
        <v>0</v>
      </c>
      <c r="AK129" s="79">
        <v>0</v>
      </c>
      <c r="AL129" s="85" t="s">
        <v>679</v>
      </c>
      <c r="AM129" s="79" t="s">
        <v>696</v>
      </c>
      <c r="AN129" s="79" t="b">
        <v>0</v>
      </c>
      <c r="AO129" s="85" t="s">
        <v>642</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3</v>
      </c>
      <c r="BC129" s="78" t="str">
        <f>REPLACE(INDEX(GroupVertices[Group],MATCH(Edges[[#This Row],[Vertex 2]],GroupVertices[Vertex],0)),1,1,"")</f>
        <v>2</v>
      </c>
      <c r="BD129" s="48">
        <v>0</v>
      </c>
      <c r="BE129" s="49">
        <v>0</v>
      </c>
      <c r="BF129" s="48">
        <v>0</v>
      </c>
      <c r="BG129" s="49">
        <v>0</v>
      </c>
      <c r="BH129" s="48">
        <v>0</v>
      </c>
      <c r="BI129" s="49">
        <v>0</v>
      </c>
      <c r="BJ129" s="48">
        <v>13</v>
      </c>
      <c r="BK129" s="49">
        <v>100</v>
      </c>
      <c r="BL129" s="48">
        <v>13</v>
      </c>
    </row>
    <row r="130" spans="1:64" ht="15">
      <c r="A130" s="64" t="s">
        <v>259</v>
      </c>
      <c r="B130" s="64" t="s">
        <v>224</v>
      </c>
      <c r="C130" s="65" t="s">
        <v>2069</v>
      </c>
      <c r="D130" s="66">
        <v>3</v>
      </c>
      <c r="E130" s="67" t="s">
        <v>136</v>
      </c>
      <c r="F130" s="68">
        <v>19</v>
      </c>
      <c r="G130" s="65"/>
      <c r="H130" s="69"/>
      <c r="I130" s="70"/>
      <c r="J130" s="70"/>
      <c r="K130" s="34" t="s">
        <v>65</v>
      </c>
      <c r="L130" s="77">
        <v>130</v>
      </c>
      <c r="M130" s="77"/>
      <c r="N130" s="72"/>
      <c r="O130" s="79" t="s">
        <v>311</v>
      </c>
      <c r="P130" s="81">
        <v>43603.07466435185</v>
      </c>
      <c r="Q130" s="79" t="s">
        <v>363</v>
      </c>
      <c r="R130" s="79"/>
      <c r="S130" s="79"/>
      <c r="T130" s="79" t="s">
        <v>403</v>
      </c>
      <c r="U130" s="82" t="s">
        <v>429</v>
      </c>
      <c r="V130" s="82" t="s">
        <v>429</v>
      </c>
      <c r="W130" s="81">
        <v>43603.07466435185</v>
      </c>
      <c r="X130" s="82" t="s">
        <v>554</v>
      </c>
      <c r="Y130" s="79"/>
      <c r="Z130" s="79"/>
      <c r="AA130" s="85" t="s">
        <v>642</v>
      </c>
      <c r="AB130" s="79"/>
      <c r="AC130" s="79" t="b">
        <v>0</v>
      </c>
      <c r="AD130" s="79">
        <v>8</v>
      </c>
      <c r="AE130" s="85" t="s">
        <v>679</v>
      </c>
      <c r="AF130" s="79" t="b">
        <v>0</v>
      </c>
      <c r="AG130" s="79" t="s">
        <v>691</v>
      </c>
      <c r="AH130" s="79"/>
      <c r="AI130" s="85" t="s">
        <v>679</v>
      </c>
      <c r="AJ130" s="79" t="b">
        <v>0</v>
      </c>
      <c r="AK130" s="79">
        <v>0</v>
      </c>
      <c r="AL130" s="85" t="s">
        <v>679</v>
      </c>
      <c r="AM130" s="79" t="s">
        <v>696</v>
      </c>
      <c r="AN130" s="79" t="b">
        <v>0</v>
      </c>
      <c r="AO130" s="85" t="s">
        <v>642</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3</v>
      </c>
      <c r="BC130" s="78" t="str">
        <f>REPLACE(INDEX(GroupVertices[Group],MATCH(Edges[[#This Row],[Vertex 2]],GroupVertices[Vertex],0)),1,1,"")</f>
        <v>1</v>
      </c>
      <c r="BD130" s="48"/>
      <c r="BE130" s="49"/>
      <c r="BF130" s="48"/>
      <c r="BG130" s="49"/>
      <c r="BH130" s="48"/>
      <c r="BI130" s="49"/>
      <c r="BJ130" s="48"/>
      <c r="BK130" s="49"/>
      <c r="BL130" s="48"/>
    </row>
    <row r="131" spans="1:64" ht="15">
      <c r="A131" s="64" t="s">
        <v>260</v>
      </c>
      <c r="B131" s="64" t="s">
        <v>260</v>
      </c>
      <c r="C131" s="65" t="s">
        <v>2068</v>
      </c>
      <c r="D131" s="66">
        <v>3</v>
      </c>
      <c r="E131" s="67" t="s">
        <v>132</v>
      </c>
      <c r="F131" s="68">
        <v>32</v>
      </c>
      <c r="G131" s="65"/>
      <c r="H131" s="69"/>
      <c r="I131" s="70"/>
      <c r="J131" s="70"/>
      <c r="K131" s="34" t="s">
        <v>65</v>
      </c>
      <c r="L131" s="77">
        <v>131</v>
      </c>
      <c r="M131" s="77"/>
      <c r="N131" s="72"/>
      <c r="O131" s="79" t="s">
        <v>176</v>
      </c>
      <c r="P131" s="81">
        <v>43603.10443287037</v>
      </c>
      <c r="Q131" s="79" t="s">
        <v>365</v>
      </c>
      <c r="R131" s="79"/>
      <c r="S131" s="79"/>
      <c r="T131" s="79" t="s">
        <v>403</v>
      </c>
      <c r="U131" s="82" t="s">
        <v>431</v>
      </c>
      <c r="V131" s="82" t="s">
        <v>431</v>
      </c>
      <c r="W131" s="81">
        <v>43603.10443287037</v>
      </c>
      <c r="X131" s="82" t="s">
        <v>556</v>
      </c>
      <c r="Y131" s="79"/>
      <c r="Z131" s="79"/>
      <c r="AA131" s="85" t="s">
        <v>644</v>
      </c>
      <c r="AB131" s="79"/>
      <c r="AC131" s="79" t="b">
        <v>0</v>
      </c>
      <c r="AD131" s="79">
        <v>9</v>
      </c>
      <c r="AE131" s="85" t="s">
        <v>679</v>
      </c>
      <c r="AF131" s="79" t="b">
        <v>0</v>
      </c>
      <c r="AG131" s="79" t="s">
        <v>691</v>
      </c>
      <c r="AH131" s="79"/>
      <c r="AI131" s="85" t="s">
        <v>679</v>
      </c>
      <c r="AJ131" s="79" t="b">
        <v>0</v>
      </c>
      <c r="AK131" s="79">
        <v>0</v>
      </c>
      <c r="AL131" s="85" t="s">
        <v>679</v>
      </c>
      <c r="AM131" s="79" t="s">
        <v>701</v>
      </c>
      <c r="AN131" s="79" t="b">
        <v>0</v>
      </c>
      <c r="AO131" s="85" t="s">
        <v>644</v>
      </c>
      <c r="AP131" s="79" t="s">
        <v>176</v>
      </c>
      <c r="AQ131" s="79">
        <v>0</v>
      </c>
      <c r="AR131" s="79">
        <v>0</v>
      </c>
      <c r="AS131" s="79" t="s">
        <v>708</v>
      </c>
      <c r="AT131" s="79" t="s">
        <v>709</v>
      </c>
      <c r="AU131" s="79" t="s">
        <v>710</v>
      </c>
      <c r="AV131" s="79" t="s">
        <v>713</v>
      </c>
      <c r="AW131" s="79" t="s">
        <v>716</v>
      </c>
      <c r="AX131" s="79" t="s">
        <v>718</v>
      </c>
      <c r="AY131" s="79" t="s">
        <v>720</v>
      </c>
      <c r="AZ131" s="82" t="s">
        <v>723</v>
      </c>
      <c r="BA131">
        <v>1</v>
      </c>
      <c r="BB131" s="78" t="str">
        <f>REPLACE(INDEX(GroupVertices[Group],MATCH(Edges[[#This Row],[Vertex 1]],GroupVertices[Vertex],0)),1,1,"")</f>
        <v>11</v>
      </c>
      <c r="BC131" s="78" t="str">
        <f>REPLACE(INDEX(GroupVertices[Group],MATCH(Edges[[#This Row],[Vertex 2]],GroupVertices[Vertex],0)),1,1,"")</f>
        <v>11</v>
      </c>
      <c r="BD131" s="48">
        <v>2</v>
      </c>
      <c r="BE131" s="49">
        <v>3.8461538461538463</v>
      </c>
      <c r="BF131" s="48">
        <v>0</v>
      </c>
      <c r="BG131" s="49">
        <v>0</v>
      </c>
      <c r="BH131" s="48">
        <v>0</v>
      </c>
      <c r="BI131" s="49">
        <v>0</v>
      </c>
      <c r="BJ131" s="48">
        <v>50</v>
      </c>
      <c r="BK131" s="49">
        <v>96.15384615384616</v>
      </c>
      <c r="BL131" s="48">
        <v>52</v>
      </c>
    </row>
    <row r="132" spans="1:64" ht="15">
      <c r="A132" s="64" t="s">
        <v>261</v>
      </c>
      <c r="B132" s="64" t="s">
        <v>305</v>
      </c>
      <c r="C132" s="65" t="s">
        <v>2068</v>
      </c>
      <c r="D132" s="66">
        <v>3</v>
      </c>
      <c r="E132" s="67" t="s">
        <v>132</v>
      </c>
      <c r="F132" s="68">
        <v>32</v>
      </c>
      <c r="G132" s="65"/>
      <c r="H132" s="69"/>
      <c r="I132" s="70"/>
      <c r="J132" s="70"/>
      <c r="K132" s="34" t="s">
        <v>65</v>
      </c>
      <c r="L132" s="77">
        <v>132</v>
      </c>
      <c r="M132" s="77"/>
      <c r="N132" s="72"/>
      <c r="O132" s="79" t="s">
        <v>311</v>
      </c>
      <c r="P132" s="81">
        <v>43603.164351851854</v>
      </c>
      <c r="Q132" s="79" t="s">
        <v>366</v>
      </c>
      <c r="R132" s="79"/>
      <c r="S132" s="79"/>
      <c r="T132" s="79" t="s">
        <v>403</v>
      </c>
      <c r="U132" s="79"/>
      <c r="V132" s="82" t="s">
        <v>480</v>
      </c>
      <c r="W132" s="81">
        <v>43603.164351851854</v>
      </c>
      <c r="X132" s="82" t="s">
        <v>557</v>
      </c>
      <c r="Y132" s="79"/>
      <c r="Z132" s="79"/>
      <c r="AA132" s="85" t="s">
        <v>645</v>
      </c>
      <c r="AB132" s="79"/>
      <c r="AC132" s="79" t="b">
        <v>0</v>
      </c>
      <c r="AD132" s="79">
        <v>1</v>
      </c>
      <c r="AE132" s="85" t="s">
        <v>679</v>
      </c>
      <c r="AF132" s="79" t="b">
        <v>0</v>
      </c>
      <c r="AG132" s="79" t="s">
        <v>691</v>
      </c>
      <c r="AH132" s="79"/>
      <c r="AI132" s="85" t="s">
        <v>679</v>
      </c>
      <c r="AJ132" s="79" t="b">
        <v>0</v>
      </c>
      <c r="AK132" s="79">
        <v>0</v>
      </c>
      <c r="AL132" s="85" t="s">
        <v>679</v>
      </c>
      <c r="AM132" s="79" t="s">
        <v>697</v>
      </c>
      <c r="AN132" s="79" t="b">
        <v>0</v>
      </c>
      <c r="AO132" s="85" t="s">
        <v>645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261</v>
      </c>
      <c r="B133" s="64" t="s">
        <v>224</v>
      </c>
      <c r="C133" s="65" t="s">
        <v>2068</v>
      </c>
      <c r="D133" s="66">
        <v>3</v>
      </c>
      <c r="E133" s="67" t="s">
        <v>132</v>
      </c>
      <c r="F133" s="68">
        <v>32</v>
      </c>
      <c r="G133" s="65"/>
      <c r="H133" s="69"/>
      <c r="I133" s="70"/>
      <c r="J133" s="70"/>
      <c r="K133" s="34" t="s">
        <v>65</v>
      </c>
      <c r="L133" s="77">
        <v>133</v>
      </c>
      <c r="M133" s="77"/>
      <c r="N133" s="72"/>
      <c r="O133" s="79" t="s">
        <v>311</v>
      </c>
      <c r="P133" s="81">
        <v>43603.164351851854</v>
      </c>
      <c r="Q133" s="79" t="s">
        <v>366</v>
      </c>
      <c r="R133" s="79"/>
      <c r="S133" s="79"/>
      <c r="T133" s="79" t="s">
        <v>403</v>
      </c>
      <c r="U133" s="79"/>
      <c r="V133" s="82" t="s">
        <v>480</v>
      </c>
      <c r="W133" s="81">
        <v>43603.164351851854</v>
      </c>
      <c r="X133" s="82" t="s">
        <v>557</v>
      </c>
      <c r="Y133" s="79"/>
      <c r="Z133" s="79"/>
      <c r="AA133" s="85" t="s">
        <v>645</v>
      </c>
      <c r="AB133" s="79"/>
      <c r="AC133" s="79" t="b">
        <v>0</v>
      </c>
      <c r="AD133" s="79">
        <v>1</v>
      </c>
      <c r="AE133" s="85" t="s">
        <v>679</v>
      </c>
      <c r="AF133" s="79" t="b">
        <v>0</v>
      </c>
      <c r="AG133" s="79" t="s">
        <v>691</v>
      </c>
      <c r="AH133" s="79"/>
      <c r="AI133" s="85" t="s">
        <v>679</v>
      </c>
      <c r="AJ133" s="79" t="b">
        <v>0</v>
      </c>
      <c r="AK133" s="79">
        <v>0</v>
      </c>
      <c r="AL133" s="85" t="s">
        <v>679</v>
      </c>
      <c r="AM133" s="79" t="s">
        <v>697</v>
      </c>
      <c r="AN133" s="79" t="b">
        <v>0</v>
      </c>
      <c r="AO133" s="85" t="s">
        <v>645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1</v>
      </c>
      <c r="BD133" s="48">
        <v>3</v>
      </c>
      <c r="BE133" s="49">
        <v>13.043478260869565</v>
      </c>
      <c r="BF133" s="48">
        <v>0</v>
      </c>
      <c r="BG133" s="49">
        <v>0</v>
      </c>
      <c r="BH133" s="48">
        <v>0</v>
      </c>
      <c r="BI133" s="49">
        <v>0</v>
      </c>
      <c r="BJ133" s="48">
        <v>20</v>
      </c>
      <c r="BK133" s="49">
        <v>86.95652173913044</v>
      </c>
      <c r="BL133" s="48">
        <v>23</v>
      </c>
    </row>
    <row r="134" spans="1:64" ht="15">
      <c r="A134" s="64" t="s">
        <v>262</v>
      </c>
      <c r="B134" s="64" t="s">
        <v>265</v>
      </c>
      <c r="C134" s="65" t="s">
        <v>2068</v>
      </c>
      <c r="D134" s="66">
        <v>3</v>
      </c>
      <c r="E134" s="67" t="s">
        <v>132</v>
      </c>
      <c r="F134" s="68">
        <v>32</v>
      </c>
      <c r="G134" s="65"/>
      <c r="H134" s="69"/>
      <c r="I134" s="70"/>
      <c r="J134" s="70"/>
      <c r="K134" s="34" t="s">
        <v>65</v>
      </c>
      <c r="L134" s="77">
        <v>134</v>
      </c>
      <c r="M134" s="77"/>
      <c r="N134" s="72"/>
      <c r="O134" s="79" t="s">
        <v>311</v>
      </c>
      <c r="P134" s="81">
        <v>43603.28171296296</v>
      </c>
      <c r="Q134" s="79" t="s">
        <v>367</v>
      </c>
      <c r="R134" s="79"/>
      <c r="S134" s="79"/>
      <c r="T134" s="79"/>
      <c r="U134" s="79"/>
      <c r="V134" s="82" t="s">
        <v>481</v>
      </c>
      <c r="W134" s="81">
        <v>43603.28171296296</v>
      </c>
      <c r="X134" s="82" t="s">
        <v>558</v>
      </c>
      <c r="Y134" s="79"/>
      <c r="Z134" s="79"/>
      <c r="AA134" s="85" t="s">
        <v>646</v>
      </c>
      <c r="AB134" s="79"/>
      <c r="AC134" s="79" t="b">
        <v>0</v>
      </c>
      <c r="AD134" s="79">
        <v>0</v>
      </c>
      <c r="AE134" s="85" t="s">
        <v>679</v>
      </c>
      <c r="AF134" s="79" t="b">
        <v>0</v>
      </c>
      <c r="AG134" s="79" t="s">
        <v>691</v>
      </c>
      <c r="AH134" s="79"/>
      <c r="AI134" s="85" t="s">
        <v>679</v>
      </c>
      <c r="AJ134" s="79" t="b">
        <v>0</v>
      </c>
      <c r="AK134" s="79">
        <v>2</v>
      </c>
      <c r="AL134" s="85" t="s">
        <v>650</v>
      </c>
      <c r="AM134" s="79" t="s">
        <v>704</v>
      </c>
      <c r="AN134" s="79" t="b">
        <v>0</v>
      </c>
      <c r="AO134" s="85" t="s">
        <v>650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c r="BE134" s="49"/>
      <c r="BF134" s="48"/>
      <c r="BG134" s="49"/>
      <c r="BH134" s="48"/>
      <c r="BI134" s="49"/>
      <c r="BJ134" s="48"/>
      <c r="BK134" s="49"/>
      <c r="BL134" s="48"/>
    </row>
    <row r="135" spans="1:64" ht="15">
      <c r="A135" s="64" t="s">
        <v>262</v>
      </c>
      <c r="B135" s="64" t="s">
        <v>266</v>
      </c>
      <c r="C135" s="65" t="s">
        <v>2068</v>
      </c>
      <c r="D135" s="66">
        <v>3</v>
      </c>
      <c r="E135" s="67" t="s">
        <v>132</v>
      </c>
      <c r="F135" s="68">
        <v>32</v>
      </c>
      <c r="G135" s="65"/>
      <c r="H135" s="69"/>
      <c r="I135" s="70"/>
      <c r="J135" s="70"/>
      <c r="K135" s="34" t="s">
        <v>65</v>
      </c>
      <c r="L135" s="77">
        <v>135</v>
      </c>
      <c r="M135" s="77"/>
      <c r="N135" s="72"/>
      <c r="O135" s="79" t="s">
        <v>311</v>
      </c>
      <c r="P135" s="81">
        <v>43603.28171296296</v>
      </c>
      <c r="Q135" s="79" t="s">
        <v>367</v>
      </c>
      <c r="R135" s="79"/>
      <c r="S135" s="79"/>
      <c r="T135" s="79"/>
      <c r="U135" s="79"/>
      <c r="V135" s="82" t="s">
        <v>481</v>
      </c>
      <c r="W135" s="81">
        <v>43603.28171296296</v>
      </c>
      <c r="X135" s="82" t="s">
        <v>558</v>
      </c>
      <c r="Y135" s="79"/>
      <c r="Z135" s="79"/>
      <c r="AA135" s="85" t="s">
        <v>646</v>
      </c>
      <c r="AB135" s="79"/>
      <c r="AC135" s="79" t="b">
        <v>0</v>
      </c>
      <c r="AD135" s="79">
        <v>0</v>
      </c>
      <c r="AE135" s="85" t="s">
        <v>679</v>
      </c>
      <c r="AF135" s="79" t="b">
        <v>0</v>
      </c>
      <c r="AG135" s="79" t="s">
        <v>691</v>
      </c>
      <c r="AH135" s="79"/>
      <c r="AI135" s="85" t="s">
        <v>679</v>
      </c>
      <c r="AJ135" s="79" t="b">
        <v>0</v>
      </c>
      <c r="AK135" s="79">
        <v>2</v>
      </c>
      <c r="AL135" s="85" t="s">
        <v>650</v>
      </c>
      <c r="AM135" s="79" t="s">
        <v>704</v>
      </c>
      <c r="AN135" s="79" t="b">
        <v>0</v>
      </c>
      <c r="AO135" s="85" t="s">
        <v>650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7</v>
      </c>
      <c r="BC135" s="78" t="str">
        <f>REPLACE(INDEX(GroupVertices[Group],MATCH(Edges[[#This Row],[Vertex 2]],GroupVertices[Vertex],0)),1,1,"")</f>
        <v>7</v>
      </c>
      <c r="BD135" s="48">
        <v>6</v>
      </c>
      <c r="BE135" s="49">
        <v>25</v>
      </c>
      <c r="BF135" s="48">
        <v>1</v>
      </c>
      <c r="BG135" s="49">
        <v>4.166666666666667</v>
      </c>
      <c r="BH135" s="48">
        <v>0</v>
      </c>
      <c r="BI135" s="49">
        <v>0</v>
      </c>
      <c r="BJ135" s="48">
        <v>17</v>
      </c>
      <c r="BK135" s="49">
        <v>70.83333333333333</v>
      </c>
      <c r="BL135" s="48">
        <v>24</v>
      </c>
    </row>
    <row r="136" spans="1:64" ht="15">
      <c r="A136" s="64" t="s">
        <v>263</v>
      </c>
      <c r="B136" s="64" t="s">
        <v>263</v>
      </c>
      <c r="C136" s="65" t="s">
        <v>2068</v>
      </c>
      <c r="D136" s="66">
        <v>3</v>
      </c>
      <c r="E136" s="67" t="s">
        <v>132</v>
      </c>
      <c r="F136" s="68">
        <v>32</v>
      </c>
      <c r="G136" s="65"/>
      <c r="H136" s="69"/>
      <c r="I136" s="70"/>
      <c r="J136" s="70"/>
      <c r="K136" s="34" t="s">
        <v>65</v>
      </c>
      <c r="L136" s="77">
        <v>136</v>
      </c>
      <c r="M136" s="77"/>
      <c r="N136" s="72"/>
      <c r="O136" s="79" t="s">
        <v>176</v>
      </c>
      <c r="P136" s="81">
        <v>43603.06989583333</v>
      </c>
      <c r="Q136" s="79" t="s">
        <v>368</v>
      </c>
      <c r="R136" s="79"/>
      <c r="S136" s="79"/>
      <c r="T136" s="79" t="s">
        <v>403</v>
      </c>
      <c r="U136" s="79"/>
      <c r="V136" s="82" t="s">
        <v>482</v>
      </c>
      <c r="W136" s="81">
        <v>43603.06989583333</v>
      </c>
      <c r="X136" s="82" t="s">
        <v>559</v>
      </c>
      <c r="Y136" s="79"/>
      <c r="Z136" s="79"/>
      <c r="AA136" s="85" t="s">
        <v>647</v>
      </c>
      <c r="AB136" s="79"/>
      <c r="AC136" s="79" t="b">
        <v>0</v>
      </c>
      <c r="AD136" s="79">
        <v>30</v>
      </c>
      <c r="AE136" s="85" t="s">
        <v>679</v>
      </c>
      <c r="AF136" s="79" t="b">
        <v>0</v>
      </c>
      <c r="AG136" s="79" t="s">
        <v>691</v>
      </c>
      <c r="AH136" s="79"/>
      <c r="AI136" s="85" t="s">
        <v>679</v>
      </c>
      <c r="AJ136" s="79" t="b">
        <v>0</v>
      </c>
      <c r="AK136" s="79">
        <v>1</v>
      </c>
      <c r="AL136" s="85" t="s">
        <v>679</v>
      </c>
      <c r="AM136" s="79" t="s">
        <v>696</v>
      </c>
      <c r="AN136" s="79" t="b">
        <v>0</v>
      </c>
      <c r="AO136" s="85" t="s">
        <v>647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14</v>
      </c>
      <c r="BC136" s="78" t="str">
        <f>REPLACE(INDEX(GroupVertices[Group],MATCH(Edges[[#This Row],[Vertex 2]],GroupVertices[Vertex],0)),1,1,"")</f>
        <v>14</v>
      </c>
      <c r="BD136" s="48">
        <v>4</v>
      </c>
      <c r="BE136" s="49">
        <v>8.16326530612245</v>
      </c>
      <c r="BF136" s="48">
        <v>0</v>
      </c>
      <c r="BG136" s="49">
        <v>0</v>
      </c>
      <c r="BH136" s="48">
        <v>0</v>
      </c>
      <c r="BI136" s="49">
        <v>0</v>
      </c>
      <c r="BJ136" s="48">
        <v>45</v>
      </c>
      <c r="BK136" s="49">
        <v>91.83673469387755</v>
      </c>
      <c r="BL136" s="48">
        <v>49</v>
      </c>
    </row>
    <row r="137" spans="1:64" ht="15">
      <c r="A137" s="64" t="s">
        <v>264</v>
      </c>
      <c r="B137" s="64" t="s">
        <v>263</v>
      </c>
      <c r="C137" s="65" t="s">
        <v>2068</v>
      </c>
      <c r="D137" s="66">
        <v>3</v>
      </c>
      <c r="E137" s="67" t="s">
        <v>132</v>
      </c>
      <c r="F137" s="68">
        <v>32</v>
      </c>
      <c r="G137" s="65"/>
      <c r="H137" s="69"/>
      <c r="I137" s="70"/>
      <c r="J137" s="70"/>
      <c r="K137" s="34" t="s">
        <v>65</v>
      </c>
      <c r="L137" s="77">
        <v>137</v>
      </c>
      <c r="M137" s="77"/>
      <c r="N137" s="72"/>
      <c r="O137" s="79" t="s">
        <v>311</v>
      </c>
      <c r="P137" s="81">
        <v>43603.446180555555</v>
      </c>
      <c r="Q137" s="79" t="s">
        <v>369</v>
      </c>
      <c r="R137" s="79"/>
      <c r="S137" s="79"/>
      <c r="T137" s="79" t="s">
        <v>403</v>
      </c>
      <c r="U137" s="79"/>
      <c r="V137" s="82" t="s">
        <v>483</v>
      </c>
      <c r="W137" s="81">
        <v>43603.446180555555</v>
      </c>
      <c r="X137" s="82" t="s">
        <v>560</v>
      </c>
      <c r="Y137" s="79"/>
      <c r="Z137" s="79"/>
      <c r="AA137" s="85" t="s">
        <v>648</v>
      </c>
      <c r="AB137" s="79"/>
      <c r="AC137" s="79" t="b">
        <v>0</v>
      </c>
      <c r="AD137" s="79">
        <v>0</v>
      </c>
      <c r="AE137" s="85" t="s">
        <v>679</v>
      </c>
      <c r="AF137" s="79" t="b">
        <v>0</v>
      </c>
      <c r="AG137" s="79" t="s">
        <v>691</v>
      </c>
      <c r="AH137" s="79"/>
      <c r="AI137" s="85" t="s">
        <v>679</v>
      </c>
      <c r="AJ137" s="79" t="b">
        <v>0</v>
      </c>
      <c r="AK137" s="79">
        <v>1</v>
      </c>
      <c r="AL137" s="85" t="s">
        <v>647</v>
      </c>
      <c r="AM137" s="79" t="s">
        <v>696</v>
      </c>
      <c r="AN137" s="79" t="b">
        <v>0</v>
      </c>
      <c r="AO137" s="85" t="s">
        <v>647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14</v>
      </c>
      <c r="BC137" s="78" t="str">
        <f>REPLACE(INDEX(GroupVertices[Group],MATCH(Edges[[#This Row],[Vertex 2]],GroupVertices[Vertex],0)),1,1,"")</f>
        <v>14</v>
      </c>
      <c r="BD137" s="48">
        <v>1</v>
      </c>
      <c r="BE137" s="49">
        <v>4.3478260869565215</v>
      </c>
      <c r="BF137" s="48">
        <v>0</v>
      </c>
      <c r="BG137" s="49">
        <v>0</v>
      </c>
      <c r="BH137" s="48">
        <v>0</v>
      </c>
      <c r="BI137" s="49">
        <v>0</v>
      </c>
      <c r="BJ137" s="48">
        <v>22</v>
      </c>
      <c r="BK137" s="49">
        <v>95.65217391304348</v>
      </c>
      <c r="BL137" s="48">
        <v>23</v>
      </c>
    </row>
    <row r="138" spans="1:64" ht="15">
      <c r="A138" s="64" t="s">
        <v>265</v>
      </c>
      <c r="B138" s="64" t="s">
        <v>265</v>
      </c>
      <c r="C138" s="65" t="s">
        <v>2068</v>
      </c>
      <c r="D138" s="66">
        <v>3</v>
      </c>
      <c r="E138" s="67" t="s">
        <v>132</v>
      </c>
      <c r="F138" s="68">
        <v>32</v>
      </c>
      <c r="G138" s="65"/>
      <c r="H138" s="69"/>
      <c r="I138" s="70"/>
      <c r="J138" s="70"/>
      <c r="K138" s="34" t="s">
        <v>65</v>
      </c>
      <c r="L138" s="77">
        <v>138</v>
      </c>
      <c r="M138" s="77"/>
      <c r="N138" s="72"/>
      <c r="O138" s="79" t="s">
        <v>176</v>
      </c>
      <c r="P138" s="81">
        <v>43601.57777777778</v>
      </c>
      <c r="Q138" s="79" t="s">
        <v>370</v>
      </c>
      <c r="R138" s="82" t="s">
        <v>394</v>
      </c>
      <c r="S138" s="79" t="s">
        <v>399</v>
      </c>
      <c r="T138" s="79" t="s">
        <v>414</v>
      </c>
      <c r="U138" s="79"/>
      <c r="V138" s="82" t="s">
        <v>484</v>
      </c>
      <c r="W138" s="81">
        <v>43601.57777777778</v>
      </c>
      <c r="X138" s="82" t="s">
        <v>561</v>
      </c>
      <c r="Y138" s="79"/>
      <c r="Z138" s="79"/>
      <c r="AA138" s="85" t="s">
        <v>649</v>
      </c>
      <c r="AB138" s="79"/>
      <c r="AC138" s="79" t="b">
        <v>0</v>
      </c>
      <c r="AD138" s="79">
        <v>5</v>
      </c>
      <c r="AE138" s="85" t="s">
        <v>679</v>
      </c>
      <c r="AF138" s="79" t="b">
        <v>1</v>
      </c>
      <c r="AG138" s="79" t="s">
        <v>691</v>
      </c>
      <c r="AH138" s="79"/>
      <c r="AI138" s="85" t="s">
        <v>695</v>
      </c>
      <c r="AJ138" s="79" t="b">
        <v>0</v>
      </c>
      <c r="AK138" s="79">
        <v>0</v>
      </c>
      <c r="AL138" s="85" t="s">
        <v>679</v>
      </c>
      <c r="AM138" s="79" t="s">
        <v>705</v>
      </c>
      <c r="AN138" s="79" t="b">
        <v>0</v>
      </c>
      <c r="AO138" s="85" t="s">
        <v>649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0</v>
      </c>
      <c r="BE138" s="49">
        <v>0</v>
      </c>
      <c r="BF138" s="48">
        <v>0</v>
      </c>
      <c r="BG138" s="49">
        <v>0</v>
      </c>
      <c r="BH138" s="48">
        <v>0</v>
      </c>
      <c r="BI138" s="49">
        <v>0</v>
      </c>
      <c r="BJ138" s="48">
        <v>18</v>
      </c>
      <c r="BK138" s="49">
        <v>100</v>
      </c>
      <c r="BL138" s="48">
        <v>18</v>
      </c>
    </row>
    <row r="139" spans="1:64" ht="15">
      <c r="A139" s="64" t="s">
        <v>266</v>
      </c>
      <c r="B139" s="64" t="s">
        <v>265</v>
      </c>
      <c r="C139" s="65" t="s">
        <v>2068</v>
      </c>
      <c r="D139" s="66">
        <v>3</v>
      </c>
      <c r="E139" s="67" t="s">
        <v>132</v>
      </c>
      <c r="F139" s="68">
        <v>32</v>
      </c>
      <c r="G139" s="65"/>
      <c r="H139" s="69"/>
      <c r="I139" s="70"/>
      <c r="J139" s="70"/>
      <c r="K139" s="34" t="s">
        <v>65</v>
      </c>
      <c r="L139" s="77">
        <v>139</v>
      </c>
      <c r="M139" s="77"/>
      <c r="N139" s="72"/>
      <c r="O139" s="79" t="s">
        <v>311</v>
      </c>
      <c r="P139" s="81">
        <v>43603.187210648146</v>
      </c>
      <c r="Q139" s="79" t="s">
        <v>371</v>
      </c>
      <c r="R139" s="79"/>
      <c r="S139" s="79"/>
      <c r="T139" s="79" t="s">
        <v>403</v>
      </c>
      <c r="U139" s="79"/>
      <c r="V139" s="82" t="s">
        <v>485</v>
      </c>
      <c r="W139" s="81">
        <v>43603.187210648146</v>
      </c>
      <c r="X139" s="82" t="s">
        <v>562</v>
      </c>
      <c r="Y139" s="79"/>
      <c r="Z139" s="79"/>
      <c r="AA139" s="85" t="s">
        <v>650</v>
      </c>
      <c r="AB139" s="79"/>
      <c r="AC139" s="79" t="b">
        <v>0</v>
      </c>
      <c r="AD139" s="79">
        <v>25</v>
      </c>
      <c r="AE139" s="85" t="s">
        <v>679</v>
      </c>
      <c r="AF139" s="79" t="b">
        <v>0</v>
      </c>
      <c r="AG139" s="79" t="s">
        <v>691</v>
      </c>
      <c r="AH139" s="79"/>
      <c r="AI139" s="85" t="s">
        <v>679</v>
      </c>
      <c r="AJ139" s="79" t="b">
        <v>0</v>
      </c>
      <c r="AK139" s="79">
        <v>2</v>
      </c>
      <c r="AL139" s="85" t="s">
        <v>679</v>
      </c>
      <c r="AM139" s="79" t="s">
        <v>701</v>
      </c>
      <c r="AN139" s="79" t="b">
        <v>0</v>
      </c>
      <c r="AO139" s="85" t="s">
        <v>650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7</v>
      </c>
      <c r="BC139" s="78" t="str">
        <f>REPLACE(INDEX(GroupVertices[Group],MATCH(Edges[[#This Row],[Vertex 2]],GroupVertices[Vertex],0)),1,1,"")</f>
        <v>7</v>
      </c>
      <c r="BD139" s="48">
        <v>9</v>
      </c>
      <c r="BE139" s="49">
        <v>18.75</v>
      </c>
      <c r="BF139" s="48">
        <v>1</v>
      </c>
      <c r="BG139" s="49">
        <v>2.0833333333333335</v>
      </c>
      <c r="BH139" s="48">
        <v>0</v>
      </c>
      <c r="BI139" s="49">
        <v>0</v>
      </c>
      <c r="BJ139" s="48">
        <v>38</v>
      </c>
      <c r="BK139" s="49">
        <v>79.16666666666667</v>
      </c>
      <c r="BL139" s="48">
        <v>48</v>
      </c>
    </row>
    <row r="140" spans="1:64" ht="15">
      <c r="A140" s="64" t="s">
        <v>267</v>
      </c>
      <c r="B140" s="64" t="s">
        <v>265</v>
      </c>
      <c r="C140" s="65" t="s">
        <v>2068</v>
      </c>
      <c r="D140" s="66">
        <v>3</v>
      </c>
      <c r="E140" s="67" t="s">
        <v>132</v>
      </c>
      <c r="F140" s="68">
        <v>32</v>
      </c>
      <c r="G140" s="65"/>
      <c r="H140" s="69"/>
      <c r="I140" s="70"/>
      <c r="J140" s="70"/>
      <c r="K140" s="34" t="s">
        <v>65</v>
      </c>
      <c r="L140" s="77">
        <v>140</v>
      </c>
      <c r="M140" s="77"/>
      <c r="N140" s="72"/>
      <c r="O140" s="79" t="s">
        <v>311</v>
      </c>
      <c r="P140" s="81">
        <v>43603.54320601852</v>
      </c>
      <c r="Q140" s="79" t="s">
        <v>367</v>
      </c>
      <c r="R140" s="79"/>
      <c r="S140" s="79"/>
      <c r="T140" s="79"/>
      <c r="U140" s="79"/>
      <c r="V140" s="82" t="s">
        <v>486</v>
      </c>
      <c r="W140" s="81">
        <v>43603.54320601852</v>
      </c>
      <c r="X140" s="82" t="s">
        <v>563</v>
      </c>
      <c r="Y140" s="79"/>
      <c r="Z140" s="79"/>
      <c r="AA140" s="85" t="s">
        <v>651</v>
      </c>
      <c r="AB140" s="79"/>
      <c r="AC140" s="79" t="b">
        <v>0</v>
      </c>
      <c r="AD140" s="79">
        <v>0</v>
      </c>
      <c r="AE140" s="85" t="s">
        <v>679</v>
      </c>
      <c r="AF140" s="79" t="b">
        <v>0</v>
      </c>
      <c r="AG140" s="79" t="s">
        <v>691</v>
      </c>
      <c r="AH140" s="79"/>
      <c r="AI140" s="85" t="s">
        <v>679</v>
      </c>
      <c r="AJ140" s="79" t="b">
        <v>0</v>
      </c>
      <c r="AK140" s="79">
        <v>2</v>
      </c>
      <c r="AL140" s="85" t="s">
        <v>650</v>
      </c>
      <c r="AM140" s="79" t="s">
        <v>701</v>
      </c>
      <c r="AN140" s="79" t="b">
        <v>0</v>
      </c>
      <c r="AO140" s="85" t="s">
        <v>650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7</v>
      </c>
      <c r="BC140" s="78" t="str">
        <f>REPLACE(INDEX(GroupVertices[Group],MATCH(Edges[[#This Row],[Vertex 2]],GroupVertices[Vertex],0)),1,1,"")</f>
        <v>7</v>
      </c>
      <c r="BD140" s="48"/>
      <c r="BE140" s="49"/>
      <c r="BF140" s="48"/>
      <c r="BG140" s="49"/>
      <c r="BH140" s="48"/>
      <c r="BI140" s="49"/>
      <c r="BJ140" s="48"/>
      <c r="BK140" s="49"/>
      <c r="BL140" s="48"/>
    </row>
    <row r="141" spans="1:64" ht="15">
      <c r="A141" s="64" t="s">
        <v>267</v>
      </c>
      <c r="B141" s="64" t="s">
        <v>266</v>
      </c>
      <c r="C141" s="65" t="s">
        <v>2068</v>
      </c>
      <c r="D141" s="66">
        <v>3</v>
      </c>
      <c r="E141" s="67" t="s">
        <v>132</v>
      </c>
      <c r="F141" s="68">
        <v>32</v>
      </c>
      <c r="G141" s="65"/>
      <c r="H141" s="69"/>
      <c r="I141" s="70"/>
      <c r="J141" s="70"/>
      <c r="K141" s="34" t="s">
        <v>65</v>
      </c>
      <c r="L141" s="77">
        <v>141</v>
      </c>
      <c r="M141" s="77"/>
      <c r="N141" s="72"/>
      <c r="O141" s="79" t="s">
        <v>311</v>
      </c>
      <c r="P141" s="81">
        <v>43603.54320601852</v>
      </c>
      <c r="Q141" s="79" t="s">
        <v>367</v>
      </c>
      <c r="R141" s="79"/>
      <c r="S141" s="79"/>
      <c r="T141" s="79"/>
      <c r="U141" s="79"/>
      <c r="V141" s="82" t="s">
        <v>486</v>
      </c>
      <c r="W141" s="81">
        <v>43603.54320601852</v>
      </c>
      <c r="X141" s="82" t="s">
        <v>563</v>
      </c>
      <c r="Y141" s="79"/>
      <c r="Z141" s="79"/>
      <c r="AA141" s="85" t="s">
        <v>651</v>
      </c>
      <c r="AB141" s="79"/>
      <c r="AC141" s="79" t="b">
        <v>0</v>
      </c>
      <c r="AD141" s="79">
        <v>0</v>
      </c>
      <c r="AE141" s="85" t="s">
        <v>679</v>
      </c>
      <c r="AF141" s="79" t="b">
        <v>0</v>
      </c>
      <c r="AG141" s="79" t="s">
        <v>691</v>
      </c>
      <c r="AH141" s="79"/>
      <c r="AI141" s="85" t="s">
        <v>679</v>
      </c>
      <c r="AJ141" s="79" t="b">
        <v>0</v>
      </c>
      <c r="AK141" s="79">
        <v>2</v>
      </c>
      <c r="AL141" s="85" t="s">
        <v>650</v>
      </c>
      <c r="AM141" s="79" t="s">
        <v>701</v>
      </c>
      <c r="AN141" s="79" t="b">
        <v>0</v>
      </c>
      <c r="AO141" s="85" t="s">
        <v>650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7</v>
      </c>
      <c r="BC141" s="78" t="str">
        <f>REPLACE(INDEX(GroupVertices[Group],MATCH(Edges[[#This Row],[Vertex 2]],GroupVertices[Vertex],0)),1,1,"")</f>
        <v>7</v>
      </c>
      <c r="BD141" s="48">
        <v>6</v>
      </c>
      <c r="BE141" s="49">
        <v>25</v>
      </c>
      <c r="BF141" s="48">
        <v>1</v>
      </c>
      <c r="BG141" s="49">
        <v>4.166666666666667</v>
      </c>
      <c r="BH141" s="48">
        <v>0</v>
      </c>
      <c r="BI141" s="49">
        <v>0</v>
      </c>
      <c r="BJ141" s="48">
        <v>17</v>
      </c>
      <c r="BK141" s="49">
        <v>70.83333333333333</v>
      </c>
      <c r="BL141" s="48">
        <v>24</v>
      </c>
    </row>
    <row r="142" spans="1:64" ht="15">
      <c r="A142" s="64" t="s">
        <v>268</v>
      </c>
      <c r="B142" s="64" t="s">
        <v>268</v>
      </c>
      <c r="C142" s="65" t="s">
        <v>2070</v>
      </c>
      <c r="D142" s="66">
        <v>3</v>
      </c>
      <c r="E142" s="67" t="s">
        <v>136</v>
      </c>
      <c r="F142" s="68">
        <v>6</v>
      </c>
      <c r="G142" s="65"/>
      <c r="H142" s="69"/>
      <c r="I142" s="70"/>
      <c r="J142" s="70"/>
      <c r="K142" s="34" t="s">
        <v>65</v>
      </c>
      <c r="L142" s="77">
        <v>142</v>
      </c>
      <c r="M142" s="77"/>
      <c r="N142" s="72"/>
      <c r="O142" s="79" t="s">
        <v>176</v>
      </c>
      <c r="P142" s="81">
        <v>43598.53635416667</v>
      </c>
      <c r="Q142" s="79" t="s">
        <v>372</v>
      </c>
      <c r="R142" s="79"/>
      <c r="S142" s="79"/>
      <c r="T142" s="79" t="s">
        <v>403</v>
      </c>
      <c r="U142" s="82" t="s">
        <v>432</v>
      </c>
      <c r="V142" s="82" t="s">
        <v>432</v>
      </c>
      <c r="W142" s="81">
        <v>43598.53635416667</v>
      </c>
      <c r="X142" s="82" t="s">
        <v>564</v>
      </c>
      <c r="Y142" s="79"/>
      <c r="Z142" s="79"/>
      <c r="AA142" s="85" t="s">
        <v>652</v>
      </c>
      <c r="AB142" s="79"/>
      <c r="AC142" s="79" t="b">
        <v>0</v>
      </c>
      <c r="AD142" s="79">
        <v>5</v>
      </c>
      <c r="AE142" s="85" t="s">
        <v>679</v>
      </c>
      <c r="AF142" s="79" t="b">
        <v>0</v>
      </c>
      <c r="AG142" s="79" t="s">
        <v>691</v>
      </c>
      <c r="AH142" s="79"/>
      <c r="AI142" s="85" t="s">
        <v>679</v>
      </c>
      <c r="AJ142" s="79" t="b">
        <v>0</v>
      </c>
      <c r="AK142" s="79">
        <v>0</v>
      </c>
      <c r="AL142" s="85" t="s">
        <v>679</v>
      </c>
      <c r="AM142" s="79" t="s">
        <v>697</v>
      </c>
      <c r="AN142" s="79" t="b">
        <v>0</v>
      </c>
      <c r="AO142" s="85" t="s">
        <v>652</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11</v>
      </c>
      <c r="BC142" s="78" t="str">
        <f>REPLACE(INDEX(GroupVertices[Group],MATCH(Edges[[#This Row],[Vertex 2]],GroupVertices[Vertex],0)),1,1,"")</f>
        <v>11</v>
      </c>
      <c r="BD142" s="48">
        <v>1</v>
      </c>
      <c r="BE142" s="49">
        <v>12.5</v>
      </c>
      <c r="BF142" s="48">
        <v>0</v>
      </c>
      <c r="BG142" s="49">
        <v>0</v>
      </c>
      <c r="BH142" s="48">
        <v>0</v>
      </c>
      <c r="BI142" s="49">
        <v>0</v>
      </c>
      <c r="BJ142" s="48">
        <v>7</v>
      </c>
      <c r="BK142" s="49">
        <v>87.5</v>
      </c>
      <c r="BL142" s="48">
        <v>8</v>
      </c>
    </row>
    <row r="143" spans="1:64" ht="15">
      <c r="A143" s="64" t="s">
        <v>268</v>
      </c>
      <c r="B143" s="64" t="s">
        <v>268</v>
      </c>
      <c r="C143" s="65" t="s">
        <v>2070</v>
      </c>
      <c r="D143" s="66">
        <v>3</v>
      </c>
      <c r="E143" s="67" t="s">
        <v>136</v>
      </c>
      <c r="F143" s="68">
        <v>6</v>
      </c>
      <c r="G143" s="65"/>
      <c r="H143" s="69"/>
      <c r="I143" s="70"/>
      <c r="J143" s="70"/>
      <c r="K143" s="34" t="s">
        <v>65</v>
      </c>
      <c r="L143" s="77">
        <v>143</v>
      </c>
      <c r="M143" s="77"/>
      <c r="N143" s="72"/>
      <c r="O143" s="79" t="s">
        <v>176</v>
      </c>
      <c r="P143" s="81">
        <v>43599.824270833335</v>
      </c>
      <c r="Q143" s="79" t="s">
        <v>373</v>
      </c>
      <c r="R143" s="79"/>
      <c r="S143" s="79"/>
      <c r="T143" s="79" t="s">
        <v>403</v>
      </c>
      <c r="U143" s="79"/>
      <c r="V143" s="82" t="s">
        <v>487</v>
      </c>
      <c r="W143" s="81">
        <v>43599.824270833335</v>
      </c>
      <c r="X143" s="82" t="s">
        <v>565</v>
      </c>
      <c r="Y143" s="79"/>
      <c r="Z143" s="79"/>
      <c r="AA143" s="85" t="s">
        <v>653</v>
      </c>
      <c r="AB143" s="79"/>
      <c r="AC143" s="79" t="b">
        <v>0</v>
      </c>
      <c r="AD143" s="79">
        <v>1</v>
      </c>
      <c r="AE143" s="85" t="s">
        <v>679</v>
      </c>
      <c r="AF143" s="79" t="b">
        <v>0</v>
      </c>
      <c r="AG143" s="79" t="s">
        <v>691</v>
      </c>
      <c r="AH143" s="79"/>
      <c r="AI143" s="85" t="s">
        <v>679</v>
      </c>
      <c r="AJ143" s="79" t="b">
        <v>0</v>
      </c>
      <c r="AK143" s="79">
        <v>0</v>
      </c>
      <c r="AL143" s="85" t="s">
        <v>679</v>
      </c>
      <c r="AM143" s="79" t="s">
        <v>698</v>
      </c>
      <c r="AN143" s="79" t="b">
        <v>0</v>
      </c>
      <c r="AO143" s="85" t="s">
        <v>653</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11</v>
      </c>
      <c r="BC143" s="78" t="str">
        <f>REPLACE(INDEX(GroupVertices[Group],MATCH(Edges[[#This Row],[Vertex 2]],GroupVertices[Vertex],0)),1,1,"")</f>
        <v>11</v>
      </c>
      <c r="BD143" s="48">
        <v>0</v>
      </c>
      <c r="BE143" s="49">
        <v>0</v>
      </c>
      <c r="BF143" s="48">
        <v>0</v>
      </c>
      <c r="BG143" s="49">
        <v>0</v>
      </c>
      <c r="BH143" s="48">
        <v>0</v>
      </c>
      <c r="BI143" s="49">
        <v>0</v>
      </c>
      <c r="BJ143" s="48">
        <v>26</v>
      </c>
      <c r="BK143" s="49">
        <v>100</v>
      </c>
      <c r="BL143" s="48">
        <v>26</v>
      </c>
    </row>
    <row r="144" spans="1:64" ht="15">
      <c r="A144" s="64" t="s">
        <v>268</v>
      </c>
      <c r="B144" s="64" t="s">
        <v>268</v>
      </c>
      <c r="C144" s="65" t="s">
        <v>2070</v>
      </c>
      <c r="D144" s="66">
        <v>3</v>
      </c>
      <c r="E144" s="67" t="s">
        <v>136</v>
      </c>
      <c r="F144" s="68">
        <v>6</v>
      </c>
      <c r="G144" s="65"/>
      <c r="H144" s="69"/>
      <c r="I144" s="70"/>
      <c r="J144" s="70"/>
      <c r="K144" s="34" t="s">
        <v>65</v>
      </c>
      <c r="L144" s="77">
        <v>144</v>
      </c>
      <c r="M144" s="77"/>
      <c r="N144" s="72"/>
      <c r="O144" s="79" t="s">
        <v>176</v>
      </c>
      <c r="P144" s="81">
        <v>43603.671423611115</v>
      </c>
      <c r="Q144" s="79" t="s">
        <v>374</v>
      </c>
      <c r="R144" s="79"/>
      <c r="S144" s="79"/>
      <c r="T144" s="79" t="s">
        <v>403</v>
      </c>
      <c r="U144" s="79"/>
      <c r="V144" s="82" t="s">
        <v>487</v>
      </c>
      <c r="W144" s="81">
        <v>43603.671423611115</v>
      </c>
      <c r="X144" s="82" t="s">
        <v>566</v>
      </c>
      <c r="Y144" s="79"/>
      <c r="Z144" s="79"/>
      <c r="AA144" s="85" t="s">
        <v>654</v>
      </c>
      <c r="AB144" s="79"/>
      <c r="AC144" s="79" t="b">
        <v>0</v>
      </c>
      <c r="AD144" s="79">
        <v>14</v>
      </c>
      <c r="AE144" s="85" t="s">
        <v>679</v>
      </c>
      <c r="AF144" s="79" t="b">
        <v>0</v>
      </c>
      <c r="AG144" s="79" t="s">
        <v>691</v>
      </c>
      <c r="AH144" s="79"/>
      <c r="AI144" s="85" t="s">
        <v>679</v>
      </c>
      <c r="AJ144" s="79" t="b">
        <v>0</v>
      </c>
      <c r="AK144" s="79">
        <v>0</v>
      </c>
      <c r="AL144" s="85" t="s">
        <v>679</v>
      </c>
      <c r="AM144" s="79" t="s">
        <v>698</v>
      </c>
      <c r="AN144" s="79" t="b">
        <v>0</v>
      </c>
      <c r="AO144" s="85" t="s">
        <v>654</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11</v>
      </c>
      <c r="BC144" s="78" t="str">
        <f>REPLACE(INDEX(GroupVertices[Group],MATCH(Edges[[#This Row],[Vertex 2]],GroupVertices[Vertex],0)),1,1,"")</f>
        <v>11</v>
      </c>
      <c r="BD144" s="48">
        <v>0</v>
      </c>
      <c r="BE144" s="49">
        <v>0</v>
      </c>
      <c r="BF144" s="48">
        <v>1</v>
      </c>
      <c r="BG144" s="49">
        <v>4.761904761904762</v>
      </c>
      <c r="BH144" s="48">
        <v>0</v>
      </c>
      <c r="BI144" s="49">
        <v>0</v>
      </c>
      <c r="BJ144" s="48">
        <v>20</v>
      </c>
      <c r="BK144" s="49">
        <v>95.23809523809524</v>
      </c>
      <c r="BL144" s="48">
        <v>21</v>
      </c>
    </row>
    <row r="145" spans="1:64" ht="15">
      <c r="A145" s="64" t="s">
        <v>269</v>
      </c>
      <c r="B145" s="64" t="s">
        <v>306</v>
      </c>
      <c r="C145" s="65" t="s">
        <v>2068</v>
      </c>
      <c r="D145" s="66">
        <v>3</v>
      </c>
      <c r="E145" s="67" t="s">
        <v>132</v>
      </c>
      <c r="F145" s="68">
        <v>32</v>
      </c>
      <c r="G145" s="65"/>
      <c r="H145" s="69"/>
      <c r="I145" s="70"/>
      <c r="J145" s="70"/>
      <c r="K145" s="34" t="s">
        <v>65</v>
      </c>
      <c r="L145" s="77">
        <v>145</v>
      </c>
      <c r="M145" s="77"/>
      <c r="N145" s="72"/>
      <c r="O145" s="79" t="s">
        <v>311</v>
      </c>
      <c r="P145" s="81">
        <v>43603.95076388889</v>
      </c>
      <c r="Q145" s="79" t="s">
        <v>375</v>
      </c>
      <c r="R145" s="79"/>
      <c r="S145" s="79"/>
      <c r="T145" s="79" t="s">
        <v>403</v>
      </c>
      <c r="U145" s="82" t="s">
        <v>433</v>
      </c>
      <c r="V145" s="82" t="s">
        <v>433</v>
      </c>
      <c r="W145" s="81">
        <v>43603.95076388889</v>
      </c>
      <c r="X145" s="82" t="s">
        <v>567</v>
      </c>
      <c r="Y145" s="79"/>
      <c r="Z145" s="79"/>
      <c r="AA145" s="85" t="s">
        <v>655</v>
      </c>
      <c r="AB145" s="79"/>
      <c r="AC145" s="79" t="b">
        <v>0</v>
      </c>
      <c r="AD145" s="79">
        <v>13</v>
      </c>
      <c r="AE145" s="85" t="s">
        <v>679</v>
      </c>
      <c r="AF145" s="79" t="b">
        <v>0</v>
      </c>
      <c r="AG145" s="79" t="s">
        <v>691</v>
      </c>
      <c r="AH145" s="79"/>
      <c r="AI145" s="85" t="s">
        <v>679</v>
      </c>
      <c r="AJ145" s="79" t="b">
        <v>0</v>
      </c>
      <c r="AK145" s="79">
        <v>0</v>
      </c>
      <c r="AL145" s="85" t="s">
        <v>679</v>
      </c>
      <c r="AM145" s="79" t="s">
        <v>697</v>
      </c>
      <c r="AN145" s="79" t="b">
        <v>0</v>
      </c>
      <c r="AO145" s="85" t="s">
        <v>655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224</v>
      </c>
      <c r="B146" s="64" t="s">
        <v>224</v>
      </c>
      <c r="C146" s="65" t="s">
        <v>2069</v>
      </c>
      <c r="D146" s="66">
        <v>3</v>
      </c>
      <c r="E146" s="67" t="s">
        <v>136</v>
      </c>
      <c r="F146" s="68">
        <v>19</v>
      </c>
      <c r="G146" s="65"/>
      <c r="H146" s="69"/>
      <c r="I146" s="70"/>
      <c r="J146" s="70"/>
      <c r="K146" s="34" t="s">
        <v>65</v>
      </c>
      <c r="L146" s="77">
        <v>146</v>
      </c>
      <c r="M146" s="77"/>
      <c r="N146" s="72"/>
      <c r="O146" s="79" t="s">
        <v>176</v>
      </c>
      <c r="P146" s="81">
        <v>43598.68056712963</v>
      </c>
      <c r="Q146" s="79" t="s">
        <v>376</v>
      </c>
      <c r="R146" s="82" t="s">
        <v>395</v>
      </c>
      <c r="S146" s="79" t="s">
        <v>400</v>
      </c>
      <c r="T146" s="79" t="s">
        <v>403</v>
      </c>
      <c r="U146" s="82" t="s">
        <v>434</v>
      </c>
      <c r="V146" s="82" t="s">
        <v>434</v>
      </c>
      <c r="W146" s="81">
        <v>43598.68056712963</v>
      </c>
      <c r="X146" s="82" t="s">
        <v>568</v>
      </c>
      <c r="Y146" s="79"/>
      <c r="Z146" s="79"/>
      <c r="AA146" s="85" t="s">
        <v>656</v>
      </c>
      <c r="AB146" s="79"/>
      <c r="AC146" s="79" t="b">
        <v>0</v>
      </c>
      <c r="AD146" s="79">
        <v>10</v>
      </c>
      <c r="AE146" s="85" t="s">
        <v>679</v>
      </c>
      <c r="AF146" s="79" t="b">
        <v>0</v>
      </c>
      <c r="AG146" s="79" t="s">
        <v>691</v>
      </c>
      <c r="AH146" s="79"/>
      <c r="AI146" s="85" t="s">
        <v>679</v>
      </c>
      <c r="AJ146" s="79" t="b">
        <v>0</v>
      </c>
      <c r="AK146" s="79">
        <v>1</v>
      </c>
      <c r="AL146" s="85" t="s">
        <v>679</v>
      </c>
      <c r="AM146" s="79" t="s">
        <v>705</v>
      </c>
      <c r="AN146" s="79" t="b">
        <v>0</v>
      </c>
      <c r="AO146" s="85" t="s">
        <v>656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4</v>
      </c>
      <c r="BE146" s="49">
        <v>11.11111111111111</v>
      </c>
      <c r="BF146" s="48">
        <v>0</v>
      </c>
      <c r="BG146" s="49">
        <v>0</v>
      </c>
      <c r="BH146" s="48">
        <v>0</v>
      </c>
      <c r="BI146" s="49">
        <v>0</v>
      </c>
      <c r="BJ146" s="48">
        <v>32</v>
      </c>
      <c r="BK146" s="49">
        <v>88.88888888888889</v>
      </c>
      <c r="BL146" s="48">
        <v>36</v>
      </c>
    </row>
    <row r="147" spans="1:64" ht="15">
      <c r="A147" s="64" t="s">
        <v>224</v>
      </c>
      <c r="B147" s="64" t="s">
        <v>224</v>
      </c>
      <c r="C147" s="65" t="s">
        <v>2069</v>
      </c>
      <c r="D147" s="66">
        <v>3</v>
      </c>
      <c r="E147" s="67" t="s">
        <v>136</v>
      </c>
      <c r="F147" s="68">
        <v>19</v>
      </c>
      <c r="G147" s="65"/>
      <c r="H147" s="69"/>
      <c r="I147" s="70"/>
      <c r="J147" s="70"/>
      <c r="K147" s="34" t="s">
        <v>65</v>
      </c>
      <c r="L147" s="77">
        <v>147</v>
      </c>
      <c r="M147" s="77"/>
      <c r="N147" s="72"/>
      <c r="O147" s="79" t="s">
        <v>176</v>
      </c>
      <c r="P147" s="81">
        <v>43600.766539351855</v>
      </c>
      <c r="Q147" s="79" t="s">
        <v>377</v>
      </c>
      <c r="R147" s="82" t="s">
        <v>390</v>
      </c>
      <c r="S147" s="79" t="s">
        <v>399</v>
      </c>
      <c r="T147" s="79" t="s">
        <v>403</v>
      </c>
      <c r="U147" s="79"/>
      <c r="V147" s="82" t="s">
        <v>451</v>
      </c>
      <c r="W147" s="81">
        <v>43600.766539351855</v>
      </c>
      <c r="X147" s="82" t="s">
        <v>569</v>
      </c>
      <c r="Y147" s="79"/>
      <c r="Z147" s="79"/>
      <c r="AA147" s="85" t="s">
        <v>657</v>
      </c>
      <c r="AB147" s="79"/>
      <c r="AC147" s="79" t="b">
        <v>0</v>
      </c>
      <c r="AD147" s="79">
        <v>3</v>
      </c>
      <c r="AE147" s="85" t="s">
        <v>679</v>
      </c>
      <c r="AF147" s="79" t="b">
        <v>1</v>
      </c>
      <c r="AG147" s="79" t="s">
        <v>692</v>
      </c>
      <c r="AH147" s="79"/>
      <c r="AI147" s="85" t="s">
        <v>694</v>
      </c>
      <c r="AJ147" s="79" t="b">
        <v>0</v>
      </c>
      <c r="AK147" s="79">
        <v>1</v>
      </c>
      <c r="AL147" s="85" t="s">
        <v>679</v>
      </c>
      <c r="AM147" s="79" t="s">
        <v>697</v>
      </c>
      <c r="AN147" s="79" t="b">
        <v>0</v>
      </c>
      <c r="AO147" s="85" t="s">
        <v>657</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v>
      </c>
      <c r="BK147" s="49">
        <v>100</v>
      </c>
      <c r="BL147" s="48">
        <v>1</v>
      </c>
    </row>
    <row r="148" spans="1:64" ht="15">
      <c r="A148" s="64" t="s">
        <v>269</v>
      </c>
      <c r="B148" s="64" t="s">
        <v>224</v>
      </c>
      <c r="C148" s="65" t="s">
        <v>2068</v>
      </c>
      <c r="D148" s="66">
        <v>3</v>
      </c>
      <c r="E148" s="67" t="s">
        <v>132</v>
      </c>
      <c r="F148" s="68">
        <v>32</v>
      </c>
      <c r="G148" s="65"/>
      <c r="H148" s="69"/>
      <c r="I148" s="70"/>
      <c r="J148" s="70"/>
      <c r="K148" s="34" t="s">
        <v>65</v>
      </c>
      <c r="L148" s="77">
        <v>148</v>
      </c>
      <c r="M148" s="77"/>
      <c r="N148" s="72"/>
      <c r="O148" s="79" t="s">
        <v>311</v>
      </c>
      <c r="P148" s="81">
        <v>43603.95076388889</v>
      </c>
      <c r="Q148" s="79" t="s">
        <v>375</v>
      </c>
      <c r="R148" s="79"/>
      <c r="S148" s="79"/>
      <c r="T148" s="79" t="s">
        <v>403</v>
      </c>
      <c r="U148" s="82" t="s">
        <v>433</v>
      </c>
      <c r="V148" s="82" t="s">
        <v>433</v>
      </c>
      <c r="W148" s="81">
        <v>43603.95076388889</v>
      </c>
      <c r="X148" s="82" t="s">
        <v>567</v>
      </c>
      <c r="Y148" s="79"/>
      <c r="Z148" s="79"/>
      <c r="AA148" s="85" t="s">
        <v>655</v>
      </c>
      <c r="AB148" s="79"/>
      <c r="AC148" s="79" t="b">
        <v>0</v>
      </c>
      <c r="AD148" s="79">
        <v>13</v>
      </c>
      <c r="AE148" s="85" t="s">
        <v>679</v>
      </c>
      <c r="AF148" s="79" t="b">
        <v>0</v>
      </c>
      <c r="AG148" s="79" t="s">
        <v>691</v>
      </c>
      <c r="AH148" s="79"/>
      <c r="AI148" s="85" t="s">
        <v>679</v>
      </c>
      <c r="AJ148" s="79" t="b">
        <v>0</v>
      </c>
      <c r="AK148" s="79">
        <v>0</v>
      </c>
      <c r="AL148" s="85" t="s">
        <v>679</v>
      </c>
      <c r="AM148" s="79" t="s">
        <v>697</v>
      </c>
      <c r="AN148" s="79" t="b">
        <v>0</v>
      </c>
      <c r="AO148" s="85" t="s">
        <v>655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270</v>
      </c>
      <c r="B149" s="64" t="s">
        <v>305</v>
      </c>
      <c r="C149" s="65" t="s">
        <v>2068</v>
      </c>
      <c r="D149" s="66">
        <v>3</v>
      </c>
      <c r="E149" s="67" t="s">
        <v>132</v>
      </c>
      <c r="F149" s="68">
        <v>32</v>
      </c>
      <c r="G149" s="65"/>
      <c r="H149" s="69"/>
      <c r="I149" s="70"/>
      <c r="J149" s="70"/>
      <c r="K149" s="34" t="s">
        <v>65</v>
      </c>
      <c r="L149" s="77">
        <v>149</v>
      </c>
      <c r="M149" s="77"/>
      <c r="N149" s="72"/>
      <c r="O149" s="79" t="s">
        <v>311</v>
      </c>
      <c r="P149" s="81">
        <v>43603.56417824074</v>
      </c>
      <c r="Q149" s="79" t="s">
        <v>378</v>
      </c>
      <c r="R149" s="79"/>
      <c r="S149" s="79"/>
      <c r="T149" s="79" t="s">
        <v>415</v>
      </c>
      <c r="U149" s="82" t="s">
        <v>435</v>
      </c>
      <c r="V149" s="82" t="s">
        <v>435</v>
      </c>
      <c r="W149" s="81">
        <v>43603.56417824074</v>
      </c>
      <c r="X149" s="82" t="s">
        <v>570</v>
      </c>
      <c r="Y149" s="79"/>
      <c r="Z149" s="79"/>
      <c r="AA149" s="85" t="s">
        <v>658</v>
      </c>
      <c r="AB149" s="79"/>
      <c r="AC149" s="79" t="b">
        <v>0</v>
      </c>
      <c r="AD149" s="79">
        <v>7</v>
      </c>
      <c r="AE149" s="85" t="s">
        <v>679</v>
      </c>
      <c r="AF149" s="79" t="b">
        <v>0</v>
      </c>
      <c r="AG149" s="79" t="s">
        <v>691</v>
      </c>
      <c r="AH149" s="79"/>
      <c r="AI149" s="85" t="s">
        <v>679</v>
      </c>
      <c r="AJ149" s="79" t="b">
        <v>0</v>
      </c>
      <c r="AK149" s="79">
        <v>0</v>
      </c>
      <c r="AL149" s="85" t="s">
        <v>679</v>
      </c>
      <c r="AM149" s="79" t="s">
        <v>699</v>
      </c>
      <c r="AN149" s="79" t="b">
        <v>0</v>
      </c>
      <c r="AO149" s="85" t="s">
        <v>658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269</v>
      </c>
      <c r="B150" s="64" t="s">
        <v>305</v>
      </c>
      <c r="C150" s="65" t="s">
        <v>2069</v>
      </c>
      <c r="D150" s="66">
        <v>3</v>
      </c>
      <c r="E150" s="67" t="s">
        <v>136</v>
      </c>
      <c r="F150" s="68">
        <v>19</v>
      </c>
      <c r="G150" s="65"/>
      <c r="H150" s="69"/>
      <c r="I150" s="70"/>
      <c r="J150" s="70"/>
      <c r="K150" s="34" t="s">
        <v>65</v>
      </c>
      <c r="L150" s="77">
        <v>150</v>
      </c>
      <c r="M150" s="77"/>
      <c r="N150" s="72"/>
      <c r="O150" s="79" t="s">
        <v>311</v>
      </c>
      <c r="P150" s="81">
        <v>43603.95076388889</v>
      </c>
      <c r="Q150" s="79" t="s">
        <v>375</v>
      </c>
      <c r="R150" s="79"/>
      <c r="S150" s="79"/>
      <c r="T150" s="79" t="s">
        <v>403</v>
      </c>
      <c r="U150" s="82" t="s">
        <v>433</v>
      </c>
      <c r="V150" s="82" t="s">
        <v>433</v>
      </c>
      <c r="W150" s="81">
        <v>43603.95076388889</v>
      </c>
      <c r="X150" s="82" t="s">
        <v>567</v>
      </c>
      <c r="Y150" s="79"/>
      <c r="Z150" s="79"/>
      <c r="AA150" s="85" t="s">
        <v>655</v>
      </c>
      <c r="AB150" s="79"/>
      <c r="AC150" s="79" t="b">
        <v>0</v>
      </c>
      <c r="AD150" s="79">
        <v>13</v>
      </c>
      <c r="AE150" s="85" t="s">
        <v>679</v>
      </c>
      <c r="AF150" s="79" t="b">
        <v>0</v>
      </c>
      <c r="AG150" s="79" t="s">
        <v>691</v>
      </c>
      <c r="AH150" s="79"/>
      <c r="AI150" s="85" t="s">
        <v>679</v>
      </c>
      <c r="AJ150" s="79" t="b">
        <v>0</v>
      </c>
      <c r="AK150" s="79">
        <v>0</v>
      </c>
      <c r="AL150" s="85" t="s">
        <v>679</v>
      </c>
      <c r="AM150" s="79" t="s">
        <v>697</v>
      </c>
      <c r="AN150" s="79" t="b">
        <v>0</v>
      </c>
      <c r="AO150" s="85" t="s">
        <v>655</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269</v>
      </c>
      <c r="B151" s="64" t="s">
        <v>305</v>
      </c>
      <c r="C151" s="65" t="s">
        <v>2069</v>
      </c>
      <c r="D151" s="66">
        <v>3</v>
      </c>
      <c r="E151" s="67" t="s">
        <v>136</v>
      </c>
      <c r="F151" s="68">
        <v>19</v>
      </c>
      <c r="G151" s="65"/>
      <c r="H151" s="69"/>
      <c r="I151" s="70"/>
      <c r="J151" s="70"/>
      <c r="K151" s="34" t="s">
        <v>65</v>
      </c>
      <c r="L151" s="77">
        <v>151</v>
      </c>
      <c r="M151" s="77"/>
      <c r="N151" s="72"/>
      <c r="O151" s="79" t="s">
        <v>311</v>
      </c>
      <c r="P151" s="81">
        <v>43604.07059027778</v>
      </c>
      <c r="Q151" s="79" t="s">
        <v>379</v>
      </c>
      <c r="R151" s="79"/>
      <c r="S151" s="79"/>
      <c r="T151" s="79" t="s">
        <v>416</v>
      </c>
      <c r="U151" s="79"/>
      <c r="V151" s="82" t="s">
        <v>488</v>
      </c>
      <c r="W151" s="81">
        <v>43604.07059027778</v>
      </c>
      <c r="X151" s="82" t="s">
        <v>571</v>
      </c>
      <c r="Y151" s="79"/>
      <c r="Z151" s="79"/>
      <c r="AA151" s="85" t="s">
        <v>659</v>
      </c>
      <c r="AB151" s="85" t="s">
        <v>673</v>
      </c>
      <c r="AC151" s="79" t="b">
        <v>0</v>
      </c>
      <c r="AD151" s="79">
        <v>1</v>
      </c>
      <c r="AE151" s="85" t="s">
        <v>687</v>
      </c>
      <c r="AF151" s="79" t="b">
        <v>0</v>
      </c>
      <c r="AG151" s="79" t="s">
        <v>691</v>
      </c>
      <c r="AH151" s="79"/>
      <c r="AI151" s="85" t="s">
        <v>679</v>
      </c>
      <c r="AJ151" s="79" t="b">
        <v>0</v>
      </c>
      <c r="AK151" s="79">
        <v>0</v>
      </c>
      <c r="AL151" s="85" t="s">
        <v>679</v>
      </c>
      <c r="AM151" s="79" t="s">
        <v>697</v>
      </c>
      <c r="AN151" s="79" t="b">
        <v>0</v>
      </c>
      <c r="AO151" s="85" t="s">
        <v>673</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270</v>
      </c>
      <c r="B152" s="64" t="s">
        <v>269</v>
      </c>
      <c r="C152" s="65" t="s">
        <v>2068</v>
      </c>
      <c r="D152" s="66">
        <v>3</v>
      </c>
      <c r="E152" s="67" t="s">
        <v>132</v>
      </c>
      <c r="F152" s="68">
        <v>32</v>
      </c>
      <c r="G152" s="65"/>
      <c r="H152" s="69"/>
      <c r="I152" s="70"/>
      <c r="J152" s="70"/>
      <c r="K152" s="34" t="s">
        <v>66</v>
      </c>
      <c r="L152" s="77">
        <v>152</v>
      </c>
      <c r="M152" s="77"/>
      <c r="N152" s="72"/>
      <c r="O152" s="79" t="s">
        <v>311</v>
      </c>
      <c r="P152" s="81">
        <v>43603.56417824074</v>
      </c>
      <c r="Q152" s="79" t="s">
        <v>378</v>
      </c>
      <c r="R152" s="79"/>
      <c r="S152" s="79"/>
      <c r="T152" s="79" t="s">
        <v>415</v>
      </c>
      <c r="U152" s="82" t="s">
        <v>435</v>
      </c>
      <c r="V152" s="82" t="s">
        <v>435</v>
      </c>
      <c r="W152" s="81">
        <v>43603.56417824074</v>
      </c>
      <c r="X152" s="82" t="s">
        <v>570</v>
      </c>
      <c r="Y152" s="79"/>
      <c r="Z152" s="79"/>
      <c r="AA152" s="85" t="s">
        <v>658</v>
      </c>
      <c r="AB152" s="79"/>
      <c r="AC152" s="79" t="b">
        <v>0</v>
      </c>
      <c r="AD152" s="79">
        <v>7</v>
      </c>
      <c r="AE152" s="85" t="s">
        <v>679</v>
      </c>
      <c r="AF152" s="79" t="b">
        <v>0</v>
      </c>
      <c r="AG152" s="79" t="s">
        <v>691</v>
      </c>
      <c r="AH152" s="79"/>
      <c r="AI152" s="85" t="s">
        <v>679</v>
      </c>
      <c r="AJ152" s="79" t="b">
        <v>0</v>
      </c>
      <c r="AK152" s="79">
        <v>0</v>
      </c>
      <c r="AL152" s="85" t="s">
        <v>679</v>
      </c>
      <c r="AM152" s="79" t="s">
        <v>699</v>
      </c>
      <c r="AN152" s="79" t="b">
        <v>0</v>
      </c>
      <c r="AO152" s="85" t="s">
        <v>658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3</v>
      </c>
      <c r="BE152" s="49">
        <v>8.108108108108109</v>
      </c>
      <c r="BF152" s="48">
        <v>0</v>
      </c>
      <c r="BG152" s="49">
        <v>0</v>
      </c>
      <c r="BH152" s="48">
        <v>0</v>
      </c>
      <c r="BI152" s="49">
        <v>0</v>
      </c>
      <c r="BJ152" s="48">
        <v>34</v>
      </c>
      <c r="BK152" s="49">
        <v>91.89189189189189</v>
      </c>
      <c r="BL152" s="48">
        <v>37</v>
      </c>
    </row>
    <row r="153" spans="1:64" ht="15">
      <c r="A153" s="64" t="s">
        <v>270</v>
      </c>
      <c r="B153" s="64" t="s">
        <v>270</v>
      </c>
      <c r="C153" s="65" t="s">
        <v>2068</v>
      </c>
      <c r="D153" s="66">
        <v>3</v>
      </c>
      <c r="E153" s="67" t="s">
        <v>132</v>
      </c>
      <c r="F153" s="68">
        <v>32</v>
      </c>
      <c r="G153" s="65"/>
      <c r="H153" s="69"/>
      <c r="I153" s="70"/>
      <c r="J153" s="70"/>
      <c r="K153" s="34" t="s">
        <v>65</v>
      </c>
      <c r="L153" s="77">
        <v>153</v>
      </c>
      <c r="M153" s="77"/>
      <c r="N153" s="72"/>
      <c r="O153" s="79" t="s">
        <v>176</v>
      </c>
      <c r="P153" s="81">
        <v>43603.955046296294</v>
      </c>
      <c r="Q153" s="79" t="s">
        <v>380</v>
      </c>
      <c r="R153" s="82" t="s">
        <v>396</v>
      </c>
      <c r="S153" s="79" t="s">
        <v>399</v>
      </c>
      <c r="T153" s="79" t="s">
        <v>417</v>
      </c>
      <c r="U153" s="79"/>
      <c r="V153" s="82" t="s">
        <v>489</v>
      </c>
      <c r="W153" s="81">
        <v>43603.955046296294</v>
      </c>
      <c r="X153" s="82" t="s">
        <v>572</v>
      </c>
      <c r="Y153" s="79"/>
      <c r="Z153" s="79"/>
      <c r="AA153" s="85" t="s">
        <v>660</v>
      </c>
      <c r="AB153" s="79"/>
      <c r="AC153" s="79" t="b">
        <v>0</v>
      </c>
      <c r="AD153" s="79">
        <v>3</v>
      </c>
      <c r="AE153" s="85" t="s">
        <v>679</v>
      </c>
      <c r="AF153" s="79" t="b">
        <v>1</v>
      </c>
      <c r="AG153" s="79" t="s">
        <v>691</v>
      </c>
      <c r="AH153" s="79"/>
      <c r="AI153" s="85" t="s">
        <v>655</v>
      </c>
      <c r="AJ153" s="79" t="b">
        <v>0</v>
      </c>
      <c r="AK153" s="79">
        <v>0</v>
      </c>
      <c r="AL153" s="85" t="s">
        <v>679</v>
      </c>
      <c r="AM153" s="79" t="s">
        <v>699</v>
      </c>
      <c r="AN153" s="79" t="b">
        <v>0</v>
      </c>
      <c r="AO153" s="85" t="s">
        <v>660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4</v>
      </c>
      <c r="BE153" s="49">
        <v>14.814814814814815</v>
      </c>
      <c r="BF153" s="48">
        <v>0</v>
      </c>
      <c r="BG153" s="49">
        <v>0</v>
      </c>
      <c r="BH153" s="48">
        <v>0</v>
      </c>
      <c r="BI153" s="49">
        <v>0</v>
      </c>
      <c r="BJ153" s="48">
        <v>23</v>
      </c>
      <c r="BK153" s="49">
        <v>85.18518518518519</v>
      </c>
      <c r="BL153" s="48">
        <v>27</v>
      </c>
    </row>
    <row r="154" spans="1:64" ht="15">
      <c r="A154" s="64" t="s">
        <v>269</v>
      </c>
      <c r="B154" s="64" t="s">
        <v>270</v>
      </c>
      <c r="C154" s="65" t="s">
        <v>2069</v>
      </c>
      <c r="D154" s="66">
        <v>3</v>
      </c>
      <c r="E154" s="67" t="s">
        <v>136</v>
      </c>
      <c r="F154" s="68">
        <v>19</v>
      </c>
      <c r="G154" s="65"/>
      <c r="H154" s="69"/>
      <c r="I154" s="70"/>
      <c r="J154" s="70"/>
      <c r="K154" s="34" t="s">
        <v>66</v>
      </c>
      <c r="L154" s="77">
        <v>154</v>
      </c>
      <c r="M154" s="77"/>
      <c r="N154" s="72"/>
      <c r="O154" s="79" t="s">
        <v>311</v>
      </c>
      <c r="P154" s="81">
        <v>43603.95076388889</v>
      </c>
      <c r="Q154" s="79" t="s">
        <v>375</v>
      </c>
      <c r="R154" s="79"/>
      <c r="S154" s="79"/>
      <c r="T154" s="79" t="s">
        <v>403</v>
      </c>
      <c r="U154" s="82" t="s">
        <v>433</v>
      </c>
      <c r="V154" s="82" t="s">
        <v>433</v>
      </c>
      <c r="W154" s="81">
        <v>43603.95076388889</v>
      </c>
      <c r="X154" s="82" t="s">
        <v>567</v>
      </c>
      <c r="Y154" s="79"/>
      <c r="Z154" s="79"/>
      <c r="AA154" s="85" t="s">
        <v>655</v>
      </c>
      <c r="AB154" s="79"/>
      <c r="AC154" s="79" t="b">
        <v>0</v>
      </c>
      <c r="AD154" s="79">
        <v>13</v>
      </c>
      <c r="AE154" s="85" t="s">
        <v>679</v>
      </c>
      <c r="AF154" s="79" t="b">
        <v>0</v>
      </c>
      <c r="AG154" s="79" t="s">
        <v>691</v>
      </c>
      <c r="AH154" s="79"/>
      <c r="AI154" s="85" t="s">
        <v>679</v>
      </c>
      <c r="AJ154" s="79" t="b">
        <v>0</v>
      </c>
      <c r="AK154" s="79">
        <v>0</v>
      </c>
      <c r="AL154" s="85" t="s">
        <v>679</v>
      </c>
      <c r="AM154" s="79" t="s">
        <v>697</v>
      </c>
      <c r="AN154" s="79" t="b">
        <v>0</v>
      </c>
      <c r="AO154" s="85" t="s">
        <v>655</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269</v>
      </c>
      <c r="B155" s="64" t="s">
        <v>270</v>
      </c>
      <c r="C155" s="65" t="s">
        <v>2069</v>
      </c>
      <c r="D155" s="66">
        <v>3</v>
      </c>
      <c r="E155" s="67" t="s">
        <v>136</v>
      </c>
      <c r="F155" s="68">
        <v>19</v>
      </c>
      <c r="G155" s="65"/>
      <c r="H155" s="69"/>
      <c r="I155" s="70"/>
      <c r="J155" s="70"/>
      <c r="K155" s="34" t="s">
        <v>66</v>
      </c>
      <c r="L155" s="77">
        <v>155</v>
      </c>
      <c r="M155" s="77"/>
      <c r="N155" s="72"/>
      <c r="O155" s="79" t="s">
        <v>311</v>
      </c>
      <c r="P155" s="81">
        <v>43604.07059027778</v>
      </c>
      <c r="Q155" s="79" t="s">
        <v>379</v>
      </c>
      <c r="R155" s="79"/>
      <c r="S155" s="79"/>
      <c r="T155" s="79" t="s">
        <v>416</v>
      </c>
      <c r="U155" s="79"/>
      <c r="V155" s="82" t="s">
        <v>488</v>
      </c>
      <c r="W155" s="81">
        <v>43604.07059027778</v>
      </c>
      <c r="X155" s="82" t="s">
        <v>571</v>
      </c>
      <c r="Y155" s="79"/>
      <c r="Z155" s="79"/>
      <c r="AA155" s="85" t="s">
        <v>659</v>
      </c>
      <c r="AB155" s="85" t="s">
        <v>673</v>
      </c>
      <c r="AC155" s="79" t="b">
        <v>0</v>
      </c>
      <c r="AD155" s="79">
        <v>1</v>
      </c>
      <c r="AE155" s="85" t="s">
        <v>687</v>
      </c>
      <c r="AF155" s="79" t="b">
        <v>0</v>
      </c>
      <c r="AG155" s="79" t="s">
        <v>691</v>
      </c>
      <c r="AH155" s="79"/>
      <c r="AI155" s="85" t="s">
        <v>679</v>
      </c>
      <c r="AJ155" s="79" t="b">
        <v>0</v>
      </c>
      <c r="AK155" s="79">
        <v>0</v>
      </c>
      <c r="AL155" s="85" t="s">
        <v>679</v>
      </c>
      <c r="AM155" s="79" t="s">
        <v>697</v>
      </c>
      <c r="AN155" s="79" t="b">
        <v>0</v>
      </c>
      <c r="AO155" s="85" t="s">
        <v>673</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269</v>
      </c>
      <c r="B156" s="64" t="s">
        <v>307</v>
      </c>
      <c r="C156" s="65" t="s">
        <v>2068</v>
      </c>
      <c r="D156" s="66">
        <v>3</v>
      </c>
      <c r="E156" s="67" t="s">
        <v>132</v>
      </c>
      <c r="F156" s="68">
        <v>32</v>
      </c>
      <c r="G156" s="65"/>
      <c r="H156" s="69"/>
      <c r="I156" s="70"/>
      <c r="J156" s="70"/>
      <c r="K156" s="34" t="s">
        <v>65</v>
      </c>
      <c r="L156" s="77">
        <v>156</v>
      </c>
      <c r="M156" s="77"/>
      <c r="N156" s="72"/>
      <c r="O156" s="79" t="s">
        <v>311</v>
      </c>
      <c r="P156" s="81">
        <v>43603.95076388889</v>
      </c>
      <c r="Q156" s="79" t="s">
        <v>375</v>
      </c>
      <c r="R156" s="79"/>
      <c r="S156" s="79"/>
      <c r="T156" s="79" t="s">
        <v>403</v>
      </c>
      <c r="U156" s="82" t="s">
        <v>433</v>
      </c>
      <c r="V156" s="82" t="s">
        <v>433</v>
      </c>
      <c r="W156" s="81">
        <v>43603.95076388889</v>
      </c>
      <c r="X156" s="82" t="s">
        <v>567</v>
      </c>
      <c r="Y156" s="79"/>
      <c r="Z156" s="79"/>
      <c r="AA156" s="85" t="s">
        <v>655</v>
      </c>
      <c r="AB156" s="79"/>
      <c r="AC156" s="79" t="b">
        <v>0</v>
      </c>
      <c r="AD156" s="79">
        <v>13</v>
      </c>
      <c r="AE156" s="85" t="s">
        <v>679</v>
      </c>
      <c r="AF156" s="79" t="b">
        <v>0</v>
      </c>
      <c r="AG156" s="79" t="s">
        <v>691</v>
      </c>
      <c r="AH156" s="79"/>
      <c r="AI156" s="85" t="s">
        <v>679</v>
      </c>
      <c r="AJ156" s="79" t="b">
        <v>0</v>
      </c>
      <c r="AK156" s="79">
        <v>0</v>
      </c>
      <c r="AL156" s="85" t="s">
        <v>679</v>
      </c>
      <c r="AM156" s="79" t="s">
        <v>697</v>
      </c>
      <c r="AN156" s="79" t="b">
        <v>0</v>
      </c>
      <c r="AO156" s="85" t="s">
        <v>655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2</v>
      </c>
      <c r="BE156" s="49">
        <v>4.651162790697675</v>
      </c>
      <c r="BF156" s="48">
        <v>1</v>
      </c>
      <c r="BG156" s="49">
        <v>2.3255813953488373</v>
      </c>
      <c r="BH156" s="48">
        <v>0</v>
      </c>
      <c r="BI156" s="49">
        <v>0</v>
      </c>
      <c r="BJ156" s="48">
        <v>40</v>
      </c>
      <c r="BK156" s="49">
        <v>93.02325581395348</v>
      </c>
      <c r="BL156" s="48">
        <v>43</v>
      </c>
    </row>
    <row r="157" spans="1:64" ht="15">
      <c r="A157" s="64" t="s">
        <v>269</v>
      </c>
      <c r="B157" s="64" t="s">
        <v>307</v>
      </c>
      <c r="C157" s="65" t="s">
        <v>2068</v>
      </c>
      <c r="D157" s="66">
        <v>3</v>
      </c>
      <c r="E157" s="67" t="s">
        <v>132</v>
      </c>
      <c r="F157" s="68">
        <v>32</v>
      </c>
      <c r="G157" s="65"/>
      <c r="H157" s="69"/>
      <c r="I157" s="70"/>
      <c r="J157" s="70"/>
      <c r="K157" s="34" t="s">
        <v>65</v>
      </c>
      <c r="L157" s="77">
        <v>157</v>
      </c>
      <c r="M157" s="77"/>
      <c r="N157" s="72"/>
      <c r="O157" s="79" t="s">
        <v>310</v>
      </c>
      <c r="P157" s="81">
        <v>43604.07059027778</v>
      </c>
      <c r="Q157" s="79" t="s">
        <v>379</v>
      </c>
      <c r="R157" s="79"/>
      <c r="S157" s="79"/>
      <c r="T157" s="79" t="s">
        <v>416</v>
      </c>
      <c r="U157" s="79"/>
      <c r="V157" s="82" t="s">
        <v>488</v>
      </c>
      <c r="W157" s="81">
        <v>43604.07059027778</v>
      </c>
      <c r="X157" s="82" t="s">
        <v>571</v>
      </c>
      <c r="Y157" s="79"/>
      <c r="Z157" s="79"/>
      <c r="AA157" s="85" t="s">
        <v>659</v>
      </c>
      <c r="AB157" s="85" t="s">
        <v>673</v>
      </c>
      <c r="AC157" s="79" t="b">
        <v>0</v>
      </c>
      <c r="AD157" s="79">
        <v>1</v>
      </c>
      <c r="AE157" s="85" t="s">
        <v>687</v>
      </c>
      <c r="AF157" s="79" t="b">
        <v>0</v>
      </c>
      <c r="AG157" s="79" t="s">
        <v>691</v>
      </c>
      <c r="AH157" s="79"/>
      <c r="AI157" s="85" t="s">
        <v>679</v>
      </c>
      <c r="AJ157" s="79" t="b">
        <v>0</v>
      </c>
      <c r="AK157" s="79">
        <v>0</v>
      </c>
      <c r="AL157" s="85" t="s">
        <v>679</v>
      </c>
      <c r="AM157" s="79" t="s">
        <v>697</v>
      </c>
      <c r="AN157" s="79" t="b">
        <v>0</v>
      </c>
      <c r="AO157" s="85" t="s">
        <v>673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2</v>
      </c>
      <c r="BE157" s="49">
        <v>5.2631578947368425</v>
      </c>
      <c r="BF157" s="48">
        <v>1</v>
      </c>
      <c r="BG157" s="49">
        <v>2.6315789473684212</v>
      </c>
      <c r="BH157" s="48">
        <v>0</v>
      </c>
      <c r="BI157" s="49">
        <v>0</v>
      </c>
      <c r="BJ157" s="48">
        <v>35</v>
      </c>
      <c r="BK157" s="49">
        <v>92.10526315789474</v>
      </c>
      <c r="BL157" s="48">
        <v>38</v>
      </c>
    </row>
    <row r="158" spans="1:64" ht="15">
      <c r="A158" s="64" t="s">
        <v>269</v>
      </c>
      <c r="B158" s="64" t="s">
        <v>269</v>
      </c>
      <c r="C158" s="65" t="s">
        <v>2070</v>
      </c>
      <c r="D158" s="66">
        <v>3</v>
      </c>
      <c r="E158" s="67" t="s">
        <v>136</v>
      </c>
      <c r="F158" s="68">
        <v>6</v>
      </c>
      <c r="G158" s="65"/>
      <c r="H158" s="69"/>
      <c r="I158" s="70"/>
      <c r="J158" s="70"/>
      <c r="K158" s="34" t="s">
        <v>65</v>
      </c>
      <c r="L158" s="77">
        <v>158</v>
      </c>
      <c r="M158" s="77"/>
      <c r="N158" s="72"/>
      <c r="O158" s="79" t="s">
        <v>176</v>
      </c>
      <c r="P158" s="81">
        <v>43600.56778935185</v>
      </c>
      <c r="Q158" s="79" t="s">
        <v>381</v>
      </c>
      <c r="R158" s="79"/>
      <c r="S158" s="79"/>
      <c r="T158" s="79" t="s">
        <v>403</v>
      </c>
      <c r="U158" s="82" t="s">
        <v>423</v>
      </c>
      <c r="V158" s="82" t="s">
        <v>423</v>
      </c>
      <c r="W158" s="81">
        <v>43600.56778935185</v>
      </c>
      <c r="X158" s="82" t="s">
        <v>573</v>
      </c>
      <c r="Y158" s="79"/>
      <c r="Z158" s="79"/>
      <c r="AA158" s="85" t="s">
        <v>661</v>
      </c>
      <c r="AB158" s="79"/>
      <c r="AC158" s="79" t="b">
        <v>0</v>
      </c>
      <c r="AD158" s="79">
        <v>24</v>
      </c>
      <c r="AE158" s="85" t="s">
        <v>679</v>
      </c>
      <c r="AF158" s="79" t="b">
        <v>0</v>
      </c>
      <c r="AG158" s="79" t="s">
        <v>691</v>
      </c>
      <c r="AH158" s="79"/>
      <c r="AI158" s="85" t="s">
        <v>679</v>
      </c>
      <c r="AJ158" s="79" t="b">
        <v>0</v>
      </c>
      <c r="AK158" s="79">
        <v>2</v>
      </c>
      <c r="AL158" s="85" t="s">
        <v>679</v>
      </c>
      <c r="AM158" s="79" t="s">
        <v>699</v>
      </c>
      <c r="AN158" s="79" t="b">
        <v>0</v>
      </c>
      <c r="AO158" s="85" t="s">
        <v>661</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2</v>
      </c>
      <c r="BC158" s="78" t="str">
        <f>REPLACE(INDEX(GroupVertices[Group],MATCH(Edges[[#This Row],[Vertex 2]],GroupVertices[Vertex],0)),1,1,"")</f>
        <v>2</v>
      </c>
      <c r="BD158" s="48">
        <v>1</v>
      </c>
      <c r="BE158" s="49">
        <v>12.5</v>
      </c>
      <c r="BF158" s="48">
        <v>0</v>
      </c>
      <c r="BG158" s="49">
        <v>0</v>
      </c>
      <c r="BH158" s="48">
        <v>0</v>
      </c>
      <c r="BI158" s="49">
        <v>0</v>
      </c>
      <c r="BJ158" s="48">
        <v>7</v>
      </c>
      <c r="BK158" s="49">
        <v>87.5</v>
      </c>
      <c r="BL158" s="48">
        <v>8</v>
      </c>
    </row>
    <row r="159" spans="1:64" ht="15">
      <c r="A159" s="64" t="s">
        <v>269</v>
      </c>
      <c r="B159" s="64" t="s">
        <v>269</v>
      </c>
      <c r="C159" s="65" t="s">
        <v>2070</v>
      </c>
      <c r="D159" s="66">
        <v>3</v>
      </c>
      <c r="E159" s="67" t="s">
        <v>136</v>
      </c>
      <c r="F159" s="68">
        <v>6</v>
      </c>
      <c r="G159" s="65"/>
      <c r="H159" s="69"/>
      <c r="I159" s="70"/>
      <c r="J159" s="70"/>
      <c r="K159" s="34" t="s">
        <v>65</v>
      </c>
      <c r="L159" s="77">
        <v>159</v>
      </c>
      <c r="M159" s="77"/>
      <c r="N159" s="72"/>
      <c r="O159" s="79" t="s">
        <v>176</v>
      </c>
      <c r="P159" s="81">
        <v>43601.142916666664</v>
      </c>
      <c r="Q159" s="79" t="s">
        <v>382</v>
      </c>
      <c r="R159" s="79"/>
      <c r="S159" s="79"/>
      <c r="T159" s="79" t="s">
        <v>403</v>
      </c>
      <c r="U159" s="79"/>
      <c r="V159" s="82" t="s">
        <v>488</v>
      </c>
      <c r="W159" s="81">
        <v>43601.142916666664</v>
      </c>
      <c r="X159" s="82" t="s">
        <v>574</v>
      </c>
      <c r="Y159" s="79"/>
      <c r="Z159" s="79"/>
      <c r="AA159" s="85" t="s">
        <v>662</v>
      </c>
      <c r="AB159" s="85" t="s">
        <v>661</v>
      </c>
      <c r="AC159" s="79" t="b">
        <v>0</v>
      </c>
      <c r="AD159" s="79">
        <v>0</v>
      </c>
      <c r="AE159" s="85" t="s">
        <v>688</v>
      </c>
      <c r="AF159" s="79" t="b">
        <v>0</v>
      </c>
      <c r="AG159" s="79" t="s">
        <v>691</v>
      </c>
      <c r="AH159" s="79"/>
      <c r="AI159" s="85" t="s">
        <v>679</v>
      </c>
      <c r="AJ159" s="79" t="b">
        <v>0</v>
      </c>
      <c r="AK159" s="79">
        <v>0</v>
      </c>
      <c r="AL159" s="85" t="s">
        <v>679</v>
      </c>
      <c r="AM159" s="79" t="s">
        <v>699</v>
      </c>
      <c r="AN159" s="79" t="b">
        <v>0</v>
      </c>
      <c r="AO159" s="85" t="s">
        <v>661</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v>
      </c>
      <c r="BC159" s="78" t="str">
        <f>REPLACE(INDEX(GroupVertices[Group],MATCH(Edges[[#This Row],[Vertex 2]],GroupVertices[Vertex],0)),1,1,"")</f>
        <v>2</v>
      </c>
      <c r="BD159" s="48">
        <v>3</v>
      </c>
      <c r="BE159" s="49">
        <v>15.789473684210526</v>
      </c>
      <c r="BF159" s="48">
        <v>0</v>
      </c>
      <c r="BG159" s="49">
        <v>0</v>
      </c>
      <c r="BH159" s="48">
        <v>0</v>
      </c>
      <c r="BI159" s="49">
        <v>0</v>
      </c>
      <c r="BJ159" s="48">
        <v>16</v>
      </c>
      <c r="BK159" s="49">
        <v>84.21052631578948</v>
      </c>
      <c r="BL159" s="48">
        <v>19</v>
      </c>
    </row>
    <row r="160" spans="1:64" ht="15">
      <c r="A160" s="64" t="s">
        <v>269</v>
      </c>
      <c r="B160" s="64" t="s">
        <v>269</v>
      </c>
      <c r="C160" s="65" t="s">
        <v>2070</v>
      </c>
      <c r="D160" s="66">
        <v>3</v>
      </c>
      <c r="E160" s="67" t="s">
        <v>136</v>
      </c>
      <c r="F160" s="68">
        <v>6</v>
      </c>
      <c r="G160" s="65"/>
      <c r="H160" s="69"/>
      <c r="I160" s="70"/>
      <c r="J160" s="70"/>
      <c r="K160" s="34" t="s">
        <v>65</v>
      </c>
      <c r="L160" s="77">
        <v>160</v>
      </c>
      <c r="M160" s="77"/>
      <c r="N160" s="72"/>
      <c r="O160" s="79" t="s">
        <v>176</v>
      </c>
      <c r="P160" s="81">
        <v>43601.146585648145</v>
      </c>
      <c r="Q160" s="79" t="s">
        <v>383</v>
      </c>
      <c r="R160" s="79"/>
      <c r="S160" s="79"/>
      <c r="T160" s="79" t="s">
        <v>403</v>
      </c>
      <c r="U160" s="82" t="s">
        <v>436</v>
      </c>
      <c r="V160" s="82" t="s">
        <v>436</v>
      </c>
      <c r="W160" s="81">
        <v>43601.146585648145</v>
      </c>
      <c r="X160" s="82" t="s">
        <v>575</v>
      </c>
      <c r="Y160" s="79"/>
      <c r="Z160" s="79"/>
      <c r="AA160" s="85" t="s">
        <v>663</v>
      </c>
      <c r="AB160" s="85" t="s">
        <v>662</v>
      </c>
      <c r="AC160" s="79" t="b">
        <v>0</v>
      </c>
      <c r="AD160" s="79">
        <v>5</v>
      </c>
      <c r="AE160" s="85" t="s">
        <v>688</v>
      </c>
      <c r="AF160" s="79" t="b">
        <v>0</v>
      </c>
      <c r="AG160" s="79" t="s">
        <v>691</v>
      </c>
      <c r="AH160" s="79"/>
      <c r="AI160" s="85" t="s">
        <v>679</v>
      </c>
      <c r="AJ160" s="79" t="b">
        <v>0</v>
      </c>
      <c r="AK160" s="79">
        <v>0</v>
      </c>
      <c r="AL160" s="85" t="s">
        <v>679</v>
      </c>
      <c r="AM160" s="79" t="s">
        <v>699</v>
      </c>
      <c r="AN160" s="79" t="b">
        <v>0</v>
      </c>
      <c r="AO160" s="85" t="s">
        <v>662</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3</v>
      </c>
      <c r="BK160" s="49">
        <v>100</v>
      </c>
      <c r="BL160" s="48">
        <v>3</v>
      </c>
    </row>
    <row r="161" spans="1:64" ht="15">
      <c r="A161" s="64" t="s">
        <v>271</v>
      </c>
      <c r="B161" s="64" t="s">
        <v>308</v>
      </c>
      <c r="C161" s="65" t="s">
        <v>2068</v>
      </c>
      <c r="D161" s="66">
        <v>3</v>
      </c>
      <c r="E161" s="67" t="s">
        <v>132</v>
      </c>
      <c r="F161" s="68">
        <v>32</v>
      </c>
      <c r="G161" s="65"/>
      <c r="H161" s="69"/>
      <c r="I161" s="70"/>
      <c r="J161" s="70"/>
      <c r="K161" s="34" t="s">
        <v>65</v>
      </c>
      <c r="L161" s="77">
        <v>161</v>
      </c>
      <c r="M161" s="77"/>
      <c r="N161" s="72"/>
      <c r="O161" s="79" t="s">
        <v>311</v>
      </c>
      <c r="P161" s="81">
        <v>43595.49180555555</v>
      </c>
      <c r="Q161" s="79" t="s">
        <v>384</v>
      </c>
      <c r="R161" s="79"/>
      <c r="S161" s="79"/>
      <c r="T161" s="79" t="s">
        <v>403</v>
      </c>
      <c r="U161" s="82" t="s">
        <v>437</v>
      </c>
      <c r="V161" s="82" t="s">
        <v>437</v>
      </c>
      <c r="W161" s="81">
        <v>43595.49180555555</v>
      </c>
      <c r="X161" s="82" t="s">
        <v>576</v>
      </c>
      <c r="Y161" s="79"/>
      <c r="Z161" s="79"/>
      <c r="AA161" s="85" t="s">
        <v>664</v>
      </c>
      <c r="AB161" s="85" t="s">
        <v>674</v>
      </c>
      <c r="AC161" s="79" t="b">
        <v>0</v>
      </c>
      <c r="AD161" s="79">
        <v>2</v>
      </c>
      <c r="AE161" s="85" t="s">
        <v>689</v>
      </c>
      <c r="AF161" s="79" t="b">
        <v>0</v>
      </c>
      <c r="AG161" s="79" t="s">
        <v>691</v>
      </c>
      <c r="AH161" s="79"/>
      <c r="AI161" s="85" t="s">
        <v>679</v>
      </c>
      <c r="AJ161" s="79" t="b">
        <v>0</v>
      </c>
      <c r="AK161" s="79">
        <v>0</v>
      </c>
      <c r="AL161" s="85" t="s">
        <v>679</v>
      </c>
      <c r="AM161" s="79" t="s">
        <v>697</v>
      </c>
      <c r="AN161" s="79" t="b">
        <v>0</v>
      </c>
      <c r="AO161" s="85" t="s">
        <v>674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12</v>
      </c>
      <c r="BC161" s="78" t="str">
        <f>REPLACE(INDEX(GroupVertices[Group],MATCH(Edges[[#This Row],[Vertex 2]],GroupVertices[Vertex],0)),1,1,"")</f>
        <v>12</v>
      </c>
      <c r="BD161" s="48">
        <v>2</v>
      </c>
      <c r="BE161" s="49">
        <v>3.5714285714285716</v>
      </c>
      <c r="BF161" s="48">
        <v>0</v>
      </c>
      <c r="BG161" s="49">
        <v>0</v>
      </c>
      <c r="BH161" s="48">
        <v>0</v>
      </c>
      <c r="BI161" s="49">
        <v>0</v>
      </c>
      <c r="BJ161" s="48">
        <v>54</v>
      </c>
      <c r="BK161" s="49">
        <v>96.42857142857143</v>
      </c>
      <c r="BL161" s="48">
        <v>56</v>
      </c>
    </row>
    <row r="162" spans="1:64" ht="15">
      <c r="A162" s="64" t="s">
        <v>271</v>
      </c>
      <c r="B162" s="64" t="s">
        <v>309</v>
      </c>
      <c r="C162" s="65" t="s">
        <v>2068</v>
      </c>
      <c r="D162" s="66">
        <v>3</v>
      </c>
      <c r="E162" s="67" t="s">
        <v>132</v>
      </c>
      <c r="F162" s="68">
        <v>32</v>
      </c>
      <c r="G162" s="65"/>
      <c r="H162" s="69"/>
      <c r="I162" s="70"/>
      <c r="J162" s="70"/>
      <c r="K162" s="34" t="s">
        <v>65</v>
      </c>
      <c r="L162" s="77">
        <v>162</v>
      </c>
      <c r="M162" s="77"/>
      <c r="N162" s="72"/>
      <c r="O162" s="79" t="s">
        <v>310</v>
      </c>
      <c r="P162" s="81">
        <v>43604.39766203704</v>
      </c>
      <c r="Q162" s="79" t="s">
        <v>385</v>
      </c>
      <c r="R162" s="79"/>
      <c r="S162" s="79"/>
      <c r="T162" s="79" t="s">
        <v>403</v>
      </c>
      <c r="U162" s="82" t="s">
        <v>438</v>
      </c>
      <c r="V162" s="82" t="s">
        <v>438</v>
      </c>
      <c r="W162" s="81">
        <v>43604.39766203704</v>
      </c>
      <c r="X162" s="82" t="s">
        <v>577</v>
      </c>
      <c r="Y162" s="79"/>
      <c r="Z162" s="79"/>
      <c r="AA162" s="85" t="s">
        <v>665</v>
      </c>
      <c r="AB162" s="85" t="s">
        <v>675</v>
      </c>
      <c r="AC162" s="79" t="b">
        <v>0</v>
      </c>
      <c r="AD162" s="79">
        <v>0</v>
      </c>
      <c r="AE162" s="85" t="s">
        <v>690</v>
      </c>
      <c r="AF162" s="79" t="b">
        <v>0</v>
      </c>
      <c r="AG162" s="79" t="s">
        <v>691</v>
      </c>
      <c r="AH162" s="79"/>
      <c r="AI162" s="85" t="s">
        <v>679</v>
      </c>
      <c r="AJ162" s="79" t="b">
        <v>0</v>
      </c>
      <c r="AK162" s="79">
        <v>0</v>
      </c>
      <c r="AL162" s="85" t="s">
        <v>679</v>
      </c>
      <c r="AM162" s="79" t="s">
        <v>697</v>
      </c>
      <c r="AN162" s="79" t="b">
        <v>0</v>
      </c>
      <c r="AO162" s="85" t="s">
        <v>675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12</v>
      </c>
      <c r="BC162" s="78" t="str">
        <f>REPLACE(INDEX(GroupVertices[Group],MATCH(Edges[[#This Row],[Vertex 2]],GroupVertices[Vertex],0)),1,1,"")</f>
        <v>12</v>
      </c>
      <c r="BD162" s="48">
        <v>1</v>
      </c>
      <c r="BE162" s="49">
        <v>2.9411764705882355</v>
      </c>
      <c r="BF162" s="48">
        <v>0</v>
      </c>
      <c r="BG162" s="49">
        <v>0</v>
      </c>
      <c r="BH162" s="48">
        <v>0</v>
      </c>
      <c r="BI162" s="49">
        <v>0</v>
      </c>
      <c r="BJ162" s="48">
        <v>33</v>
      </c>
      <c r="BK162" s="49">
        <v>97.05882352941177</v>
      </c>
      <c r="BL162" s="48">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hyperlinks>
    <hyperlink ref="R10" r:id="rId1" display="https://www.youtube.com/watch?v=_fHfgU8oMSo&amp;feature=youtu.be"/>
    <hyperlink ref="R13" r:id="rId2" display="http://aejmc.org/events/toronto19/registration/"/>
    <hyperlink ref="R16" r:id="rId3" display="https://twitter.com/bpmoritz/status/1128460277354246144"/>
    <hyperlink ref="R17" r:id="rId4" display="https://twitter.com/bpmoritz/status/1128460277354246144"/>
    <hyperlink ref="R60" r:id="rId5" display="https://docs.google.com/forms/d/e/1FAIpQLSei-Oj17dRfjYCUbljnMrUKtYMBG_GkAD8e6VkJ5z5xruMhsQ/viewform"/>
    <hyperlink ref="R64" r:id="rId6" display="https://twitter.com/DrKHettinga/status/1128344425392775168"/>
    <hyperlink ref="R66" r:id="rId7" display="https://www.instagram.com/p/Bxf-Q0xB0sH0sU9mGlni3qVy472NZmwvdThN7g0/?igshid=sw14o3eus3td"/>
    <hyperlink ref="R67" r:id="rId8" display="https://www.instagram.com/p/Bxf-Q0xB0sH0sU9mGlni3qVy472NZmwvdThN7g0/?igshid=sw14o3eus3td"/>
    <hyperlink ref="R84" r:id="rId9" display="https://twitter.com/aejmc_nond/status/1128388302745350146"/>
    <hyperlink ref="R90" r:id="rId10" display="https://charisselpree.me/2019/05/16/teaching-diversity-through-satire-literacy-at-aejmc2019-in-toronto/"/>
    <hyperlink ref="R93" r:id="rId11" display="https://charisselpree.me/2019/05/16/teaching-diversity-through-satire-literacy-at-aejmc2019-in-toronto/"/>
    <hyperlink ref="R98" r:id="rId12" display="https://charisselpree.me/2019/05/16/teaching-diversity-through-satire-literacy-at-aejmc2019-in-toronto/"/>
    <hyperlink ref="R100" r:id="rId13" display="https://charisselpree.me/2019/05/16/teaching-diversity-through-satire-literacy-at-aejmc2019-in-toronto/"/>
    <hyperlink ref="R138" r:id="rId14" display="https://twitter.com/AEJMC/status/1123972993452003328"/>
    <hyperlink ref="R146" r:id="rId15" display="https://docs.google.com/document/d/1tJcsEOZJpKqQ-p4D7dn1TYjcJpY6HsBEX-c5s3il_5M/edit?usp=sharing"/>
    <hyperlink ref="R147" r:id="rId16" display="https://twitter.com/DrKHettinga/status/1128344425392775168"/>
    <hyperlink ref="R153" r:id="rId17" display="https://twitter.com/amandajweed/status/1129881627948212225"/>
    <hyperlink ref="U42" r:id="rId18" display="https://pbs.twimg.com/media/D6TyDnVXoAIBWXm.jpg"/>
    <hyperlink ref="U49" r:id="rId19" display="https://pbs.twimg.com/tweet_video_thumb/D6oMBRZWAAcR8Aq.jpg"/>
    <hyperlink ref="U50" r:id="rId20" display="https://pbs.twimg.com/tweet_video_thumb/D6oMWEAXkAEdrUA.jpg"/>
    <hyperlink ref="U51" r:id="rId21" display="https://pbs.twimg.com/tweet_video_thumb/D6oMWEAXkAEdrUA.jpg"/>
    <hyperlink ref="U65" r:id="rId22" display="https://pbs.twimg.com/media/D6eHCAeWsAAEbRz.jpg"/>
    <hyperlink ref="U68" r:id="rId23" display="https://pbs.twimg.com/media/D6fDRofWkAAjpAi.jpg"/>
    <hyperlink ref="U77" r:id="rId24" display="https://pbs.twimg.com/tweet_video_thumb/D6nKWTHWsAA3eyz.jpg"/>
    <hyperlink ref="U83" r:id="rId25" display="https://pbs.twimg.com/media/D6e1CgHX4AIazfA.jpg"/>
    <hyperlink ref="U87" r:id="rId26" display="https://pbs.twimg.com/tweet_video_thumb/D6nKWTHWsAA3eyz.jpg"/>
    <hyperlink ref="U88" r:id="rId27" display="https://pbs.twimg.com/media/D6sM7CuXkAAcejr.jpg"/>
    <hyperlink ref="U90" r:id="rId28" display="https://pbs.twimg.com/media/D6s5CupW4AARLCH.jpg"/>
    <hyperlink ref="U93" r:id="rId29" display="https://pbs.twimg.com/media/D6s5CupW4AARLCH.jpg"/>
    <hyperlink ref="U98" r:id="rId30" display="https://pbs.twimg.com/media/D6s5CupW4AARLCH.jpg"/>
    <hyperlink ref="U100" r:id="rId31" display="https://pbs.twimg.com/media/D6s5CupW4AARLCH.jpg"/>
    <hyperlink ref="U104" r:id="rId32" display="https://pbs.twimg.com/tweet_video_thumb/D6oiaXWXsAMebvC.jpg"/>
    <hyperlink ref="U120" r:id="rId33" display="https://pbs.twimg.com/media/D6oV7j2X4AIwUzA.jpg"/>
    <hyperlink ref="U125" r:id="rId34" display="https://pbs.twimg.com/tweet_video_thumb/D60Ely7XYAEv2ja.jpg"/>
    <hyperlink ref="U126" r:id="rId35" display="https://pbs.twimg.com/tweet_video_thumb/D60Ely7XYAEv2ja.jpg"/>
    <hyperlink ref="U127" r:id="rId36" display="https://pbs.twimg.com/tweet_video_thumb/D6pTnFZWsAArgJJ.jpg"/>
    <hyperlink ref="U128" r:id="rId37" display="https://pbs.twimg.com/tweet_video_thumb/D6pTnFZWsAArgJJ.jpg"/>
    <hyperlink ref="U129" r:id="rId38" display="https://pbs.twimg.com/tweet_video_thumb/D60Ely7XYAEv2ja.jpg"/>
    <hyperlink ref="U130" r:id="rId39" display="https://pbs.twimg.com/tweet_video_thumb/D60Ely7XYAEv2ja.jpg"/>
    <hyperlink ref="U131" r:id="rId40" display="https://pbs.twimg.com/media/D60OZ5FW4AI380_.jpg"/>
    <hyperlink ref="U142" r:id="rId41" display="https://pbs.twimg.com/tweet_video_thumb/D6csybsWsAE1xxO.jpg"/>
    <hyperlink ref="U145" r:id="rId42" display="https://pbs.twimg.com/tweet_video_thumb/D64kCAMX4AABzYY.jpg"/>
    <hyperlink ref="U146" r:id="rId43" display="https://pbs.twimg.com/media/D6dcWRTWAAUZ6KF.jpg"/>
    <hyperlink ref="U148" r:id="rId44" display="https://pbs.twimg.com/tweet_video_thumb/D64kCAMX4AABzYY.jpg"/>
    <hyperlink ref="U149" r:id="rId45" display="https://pbs.twimg.com/tweet_video_thumb/D62l7beX4Acgdfs.jpg"/>
    <hyperlink ref="U150" r:id="rId46" display="https://pbs.twimg.com/tweet_video_thumb/D64kCAMX4AABzYY.jpg"/>
    <hyperlink ref="U152" r:id="rId47" display="https://pbs.twimg.com/tweet_video_thumb/D62l7beX4Acgdfs.jpg"/>
    <hyperlink ref="U154" r:id="rId48" display="https://pbs.twimg.com/tweet_video_thumb/D64kCAMX4AABzYY.jpg"/>
    <hyperlink ref="U156" r:id="rId49" display="https://pbs.twimg.com/tweet_video_thumb/D64kCAMX4AABzYY.jpg"/>
    <hyperlink ref="U158" r:id="rId50" display="https://pbs.twimg.com/tweet_video_thumb/D6nKWTHWsAA3eyz.jpg"/>
    <hyperlink ref="U160" r:id="rId51" display="https://pbs.twimg.com/tweet_video_thumb/D6qJHP1XYAEyLcM.jpg"/>
    <hyperlink ref="U161" r:id="rId52" display="https://pbs.twimg.com/tweet_video_thumb/D6NA8dzW0AA89L4.jpg"/>
    <hyperlink ref="U162" r:id="rId53" display="https://pbs.twimg.com/tweet_video_thumb/D664D63W0AUAcKX.jpg"/>
    <hyperlink ref="V3" r:id="rId54" display="http://pbs.twimg.com/profile_images/1028535272835670019/HUTwOrh2_normal.jpg"/>
    <hyperlink ref="V4" r:id="rId55" display="http://pbs.twimg.com/profile_images/1126909803819876354/EKhsTD61_normal.png"/>
    <hyperlink ref="V5" r:id="rId56" display="http://pbs.twimg.com/profile_images/1126909803819876354/EKhsTD61_normal.png"/>
    <hyperlink ref="V6" r:id="rId57" display="http://pbs.twimg.com/profile_images/1126909803819876354/EKhsTD61_normal.png"/>
    <hyperlink ref="V7" r:id="rId58" display="http://pbs.twimg.com/profile_images/1126909803819876354/EKhsTD61_normal.png"/>
    <hyperlink ref="V8" r:id="rId59" display="http://pbs.twimg.com/profile_images/823559231181910020/5kxwq7Bo_normal.jpg"/>
    <hyperlink ref="V9" r:id="rId60" display="http://pbs.twimg.com/profile_images/823559231181910020/5kxwq7Bo_normal.jpg"/>
    <hyperlink ref="V10" r:id="rId61" display="http://pbs.twimg.com/profile_images/910542353584345088/N3qfITuw_normal.jpg"/>
    <hyperlink ref="V11" r:id="rId62" display="http://pbs.twimg.com/profile_images/705075632670011393/KmWGaf9q_normal.jpg"/>
    <hyperlink ref="V12" r:id="rId63" display="http://pbs.twimg.com/profile_images/1042832169431818240/Z-4nMASK_normal.jpg"/>
    <hyperlink ref="V13" r:id="rId64" display="http://pbs.twimg.com/profile_images/433310028020203521/4GZnF0cN_normal.jpeg"/>
    <hyperlink ref="V14" r:id="rId65" display="http://pbs.twimg.com/profile_images/800141790552604672/4Tee3ltG_normal.jpg"/>
    <hyperlink ref="V15" r:id="rId66" display="http://pbs.twimg.com/profile_images/800141790552604672/4Tee3ltG_normal.jpg"/>
    <hyperlink ref="V16" r:id="rId67" display="http://pbs.twimg.com/profile_images/1037808064311844864/qm_o_Lyf_normal.jpg"/>
    <hyperlink ref="V17" r:id="rId68" display="http://pbs.twimg.com/profile_images/1037808064311844864/qm_o_Lyf_normal.jpg"/>
    <hyperlink ref="V18" r:id="rId69" display="http://pbs.twimg.com/profile_images/976199382738579456/PxQhEEYP_normal.jpg"/>
    <hyperlink ref="V19" r:id="rId70" display="http://pbs.twimg.com/profile_images/976199382738579456/PxQhEEYP_normal.jpg"/>
    <hyperlink ref="V20" r:id="rId71" display="http://pbs.twimg.com/profile_images/1125103562474835973/i-FXQQP1_normal.jpg"/>
    <hyperlink ref="V21" r:id="rId72" display="http://pbs.twimg.com/profile_images/1125103562474835973/i-FXQQP1_normal.jpg"/>
    <hyperlink ref="V22" r:id="rId73" display="http://pbs.twimg.com/profile_images/1125103562474835973/i-FXQQP1_normal.jpg"/>
    <hyperlink ref="V23" r:id="rId74" display="http://pbs.twimg.com/profile_images/1055469079237144576/gLD79hW6_normal.jpg"/>
    <hyperlink ref="V24" r:id="rId75" display="http://pbs.twimg.com/profile_images/1778555235/aejmctwitter_normal.png"/>
    <hyperlink ref="V25" r:id="rId76" display="http://pbs.twimg.com/profile_images/1055469079237144576/gLD79hW6_normal.jpg"/>
    <hyperlink ref="V26" r:id="rId77" display="http://pbs.twimg.com/profile_images/1017169798952710144/MEXhEKiD_normal.jpg"/>
    <hyperlink ref="V27" r:id="rId78" display="http://pbs.twimg.com/profile_images/1017169798952710144/MEXhEKiD_normal.jpg"/>
    <hyperlink ref="V28" r:id="rId79" display="http://pbs.twimg.com/profile_images/1778555235/aejmctwitter_normal.png"/>
    <hyperlink ref="V29" r:id="rId80" display="http://pbs.twimg.com/profile_images/1055469079237144576/gLD79hW6_normal.jpg"/>
    <hyperlink ref="V30" r:id="rId81" display="http://pbs.twimg.com/profile_images/1778555235/aejmctwitter_normal.png"/>
    <hyperlink ref="V31" r:id="rId82" display="http://pbs.twimg.com/profile_images/880415935839862785/F_dSwlat_normal.jpg"/>
    <hyperlink ref="V32" r:id="rId83" display="http://pbs.twimg.com/profile_images/880415935839862785/F_dSwlat_normal.jpg"/>
    <hyperlink ref="V33" r:id="rId84" display="http://pbs.twimg.com/profile_images/823559231181910020/5kxwq7Bo_normal.jpg"/>
    <hyperlink ref="V34" r:id="rId85" display="http://pbs.twimg.com/profile_images/1055469079237144576/gLD79hW6_normal.jpg"/>
    <hyperlink ref="V35" r:id="rId86" display="http://pbs.twimg.com/profile_images/967177177929150464/BskHHXVo_normal.jpg"/>
    <hyperlink ref="V36" r:id="rId87" display="http://pbs.twimg.com/profile_images/1778555235/aejmctwitter_normal.png"/>
    <hyperlink ref="V37" r:id="rId88" display="http://pbs.twimg.com/profile_images/1055469079237144576/gLD79hW6_normal.jpg"/>
    <hyperlink ref="V38" r:id="rId89" display="http://pbs.twimg.com/profile_images/1055469079237144576/gLD79hW6_normal.jpg"/>
    <hyperlink ref="V39" r:id="rId90" display="http://pbs.twimg.com/profile_images/1055469079237144576/gLD79hW6_normal.jpg"/>
    <hyperlink ref="V40" r:id="rId91" display="http://pbs.twimg.com/profile_images/1055469079237144576/gLD79hW6_normal.jpg"/>
    <hyperlink ref="V41" r:id="rId92" display="http://pbs.twimg.com/profile_images/1778555235/aejmctwitter_normal.png"/>
    <hyperlink ref="V42" r:id="rId93" display="https://pbs.twimg.com/media/D6TyDnVXoAIBWXm.jpg"/>
    <hyperlink ref="V43" r:id="rId94" display="http://pbs.twimg.com/profile_images/1778555235/aejmctwitter_normal.png"/>
    <hyperlink ref="V44" r:id="rId95" display="http://pbs.twimg.com/profile_images/1778555235/aejmctwitter_normal.png"/>
    <hyperlink ref="V45" r:id="rId96" display="http://pbs.twimg.com/profile_images/1778555235/aejmctwitter_normal.png"/>
    <hyperlink ref="V46" r:id="rId97" display="http://pbs.twimg.com/profile_images/1778555235/aejmctwitter_normal.png"/>
    <hyperlink ref="V47" r:id="rId98" display="http://pbs.twimg.com/profile_images/967177177929150464/BskHHXVo_normal.jpg"/>
    <hyperlink ref="V48" r:id="rId99" display="http://pbs.twimg.com/profile_images/967177177929150464/BskHHXVo_normal.jpg"/>
    <hyperlink ref="V49" r:id="rId100" display="https://pbs.twimg.com/tweet_video_thumb/D6oMBRZWAAcR8Aq.jpg"/>
    <hyperlink ref="V50" r:id="rId101" display="https://pbs.twimg.com/tweet_video_thumb/D6oMWEAXkAEdrUA.jpg"/>
    <hyperlink ref="V51" r:id="rId102" display="https://pbs.twimg.com/tweet_video_thumb/D6oMWEAXkAEdrUA.jpg"/>
    <hyperlink ref="V52" r:id="rId103" display="http://pbs.twimg.com/profile_images/1034855053847216129/DwIl-wfo_normal.jpg"/>
    <hyperlink ref="V53" r:id="rId104" display="http://pbs.twimg.com/profile_images/1778555235/aejmctwitter_normal.png"/>
    <hyperlink ref="V54" r:id="rId105" display="http://pbs.twimg.com/profile_images/1034855053847216129/DwIl-wfo_normal.jpg"/>
    <hyperlink ref="V55" r:id="rId106" display="http://pbs.twimg.com/profile_images/996848050827157505/v6XSpNon_normal.jpg"/>
    <hyperlink ref="V56" r:id="rId107" display="http://pbs.twimg.com/profile_images/1778555235/aejmctwitter_normal.png"/>
    <hyperlink ref="V57" r:id="rId108" display="http://pbs.twimg.com/profile_images/1034855053847216129/DwIl-wfo_normal.jpg"/>
    <hyperlink ref="V58" r:id="rId109" display="http://pbs.twimg.com/profile_images/1034855053847216129/DwIl-wfo_normal.jpg"/>
    <hyperlink ref="V59" r:id="rId110" display="http://pbs.twimg.com/profile_images/1778555235/aejmctwitter_normal.png"/>
    <hyperlink ref="V60" r:id="rId111" display="http://pbs.twimg.com/profile_images/884110390493425664/HGSOS2S8_normal.jpg"/>
    <hyperlink ref="V61" r:id="rId112" display="http://pbs.twimg.com/profile_images/1778555235/aejmctwitter_normal.png"/>
    <hyperlink ref="V62" r:id="rId113" display="http://pbs.twimg.com/profile_images/1778555235/aejmctwitter_normal.png"/>
    <hyperlink ref="V63" r:id="rId114" display="http://pbs.twimg.com/profile_images/1778555235/aejmctwitter_normal.png"/>
    <hyperlink ref="V64" r:id="rId115" display="http://pbs.twimg.com/profile_images/93395882/fresco_normal.jpg"/>
    <hyperlink ref="V65" r:id="rId116" display="https://pbs.twimg.com/media/D6eHCAeWsAAEbRz.jpg"/>
    <hyperlink ref="V66" r:id="rId117" display="http://pbs.twimg.com/profile_images/2790463447/ed7fc9049787bf61d3ceef2c88133aea_normal.jpeg"/>
    <hyperlink ref="V67" r:id="rId118" display="http://pbs.twimg.com/profile_images/974193215157907457/FkAqPgqB_normal.jpg"/>
    <hyperlink ref="V68" r:id="rId119" display="https://pbs.twimg.com/media/D6fDRofWkAAjpAi.jpg"/>
    <hyperlink ref="V69" r:id="rId120" display="http://pbs.twimg.com/profile_images/1027206073529327618/7UuZYsqa_normal.jpg"/>
    <hyperlink ref="V70" r:id="rId121" display="http://pbs.twimg.com/profile_images/520846571848486912/Y7fTyzhu_normal.jpeg"/>
    <hyperlink ref="V71" r:id="rId122" display="http://pbs.twimg.com/profile_images/490235649253847040/qHCCVm2c_normal.jpeg"/>
    <hyperlink ref="V72" r:id="rId123" display="http://pbs.twimg.com/profile_images/612813916062617601/QtnRIGCl_normal.jpg"/>
    <hyperlink ref="V73" r:id="rId124" display="http://pbs.twimg.com/profile_images/490235649253847040/qHCCVm2c_normal.jpeg"/>
    <hyperlink ref="V74" r:id="rId125" display="http://pbs.twimg.com/profile_images/612813916062617601/QtnRIGCl_normal.jpg"/>
    <hyperlink ref="V75" r:id="rId126" display="http://pbs.twimg.com/profile_images/612813916062617601/QtnRIGCl_normal.jpg"/>
    <hyperlink ref="V76" r:id="rId127" display="http://pbs.twimg.com/profile_images/490235649253847040/qHCCVm2c_normal.jpeg"/>
    <hyperlink ref="V77" r:id="rId128" display="https://pbs.twimg.com/tweet_video_thumb/D6nKWTHWsAA3eyz.jpg"/>
    <hyperlink ref="V78" r:id="rId129" display="http://pbs.twimg.com/profile_images/1026959278744260608/OvhPHT5P_normal.jpg"/>
    <hyperlink ref="V79" r:id="rId130" display="http://pbs.twimg.com/profile_images/1125103562474835973/i-FXQQP1_normal.jpg"/>
    <hyperlink ref="V80" r:id="rId131" display="http://pbs.twimg.com/profile_images/900706238455001088/20iZ_kYd_normal.jpg"/>
    <hyperlink ref="V81" r:id="rId132" display="http://pbs.twimg.com/profile_images/818295744797011969/D1HGsYY3_normal.jpg"/>
    <hyperlink ref="V82" r:id="rId133" display="http://pbs.twimg.com/profile_images/1023961702436679680/9vTgEQvZ_normal.jpg"/>
    <hyperlink ref="V83" r:id="rId134" display="https://pbs.twimg.com/media/D6e1CgHX4AIazfA.jpg"/>
    <hyperlink ref="V84" r:id="rId135" display="http://pbs.twimg.com/profile_images/1023961702436679680/9vTgEQvZ_normal.jpg"/>
    <hyperlink ref="V85" r:id="rId136" display="http://pbs.twimg.com/profile_images/1778555235/aejmctwitter_normal.png"/>
    <hyperlink ref="V86" r:id="rId137" display="http://pbs.twimg.com/profile_images/1118182475363246081/BxOF1Uha_normal.jpg"/>
    <hyperlink ref="V87" r:id="rId138" display="https://pbs.twimg.com/tweet_video_thumb/D6nKWTHWsAA3eyz.jpg"/>
    <hyperlink ref="V88" r:id="rId139" display="https://pbs.twimg.com/media/D6sM7CuXkAAcejr.jpg"/>
    <hyperlink ref="V89" r:id="rId140" display="http://pbs.twimg.com/profile_images/1122313676839538688/FvlyfoiS_normal.png"/>
    <hyperlink ref="V90" r:id="rId141" display="https://pbs.twimg.com/media/D6s5CupW4AARLCH.jpg"/>
    <hyperlink ref="V91" r:id="rId142" display="http://pbs.twimg.com/profile_images/1089943508167913481/FMmCv6qD_normal.jpg"/>
    <hyperlink ref="V92" r:id="rId143" display="http://pbs.twimg.com/profile_images/1089943508167913481/FMmCv6qD_normal.jpg"/>
    <hyperlink ref="V93" r:id="rId144" display="https://pbs.twimg.com/media/D6s5CupW4AARLCH.jpg"/>
    <hyperlink ref="V94" r:id="rId145" display="http://pbs.twimg.com/profile_images/1033885226299273216/6CXBMNlq_normal.jpg"/>
    <hyperlink ref="V95" r:id="rId146" display="http://pbs.twimg.com/profile_images/1033885226299273216/6CXBMNlq_normal.jpg"/>
    <hyperlink ref="V96" r:id="rId147" display="http://pbs.twimg.com/profile_images/1033885226299273216/6CXBMNlq_normal.jpg"/>
    <hyperlink ref="V97" r:id="rId148" display="http://pbs.twimg.com/profile_images/1042220231924506625/RGFQyPjf_normal.jpg"/>
    <hyperlink ref="V98" r:id="rId149" display="https://pbs.twimg.com/media/D6s5CupW4AARLCH.jpg"/>
    <hyperlink ref="V99" r:id="rId150" display="http://pbs.twimg.com/profile_images/1042220231924506625/RGFQyPjf_normal.jpg"/>
    <hyperlink ref="V100" r:id="rId151" display="https://pbs.twimg.com/media/D6s5CupW4AARLCH.jpg"/>
    <hyperlink ref="V101" r:id="rId152" display="http://pbs.twimg.com/profile_images/1042220231924506625/RGFQyPjf_normal.jpg"/>
    <hyperlink ref="V102" r:id="rId153" display="http://pbs.twimg.com/profile_images/1778555235/aejmctwitter_normal.png"/>
    <hyperlink ref="V103" r:id="rId154" display="http://pbs.twimg.com/profile_images/1778555235/aejmctwitter_normal.png"/>
    <hyperlink ref="V104" r:id="rId155" display="https://pbs.twimg.com/tweet_video_thumb/D6oiaXWXsAMebvC.jpg"/>
    <hyperlink ref="V105" r:id="rId156" display="http://pbs.twimg.com/profile_images/499644421575417856/zTwJLThc_normal.jpeg"/>
    <hyperlink ref="V106" r:id="rId157" display="http://pbs.twimg.com/profile_images/499644421575417856/zTwJLThc_normal.jpeg"/>
    <hyperlink ref="V107" r:id="rId158" display="http://pbs.twimg.com/profile_images/1112548009651392513/yrc7SQ4x_normal.jpg"/>
    <hyperlink ref="V108" r:id="rId159" display="http://pbs.twimg.com/profile_images/1112548009651392513/yrc7SQ4x_normal.jpg"/>
    <hyperlink ref="V109" r:id="rId160" display="http://pbs.twimg.com/profile_images/1112548009651392513/yrc7SQ4x_normal.jpg"/>
    <hyperlink ref="V110" r:id="rId161" display="http://pbs.twimg.com/profile_images/1087118211731152898/OHQ5Nrb4_normal.jpg"/>
    <hyperlink ref="V111" r:id="rId162" display="http://pbs.twimg.com/profile_images/1778555235/aejmctwitter_normal.png"/>
    <hyperlink ref="V112" r:id="rId163" display="http://pbs.twimg.com/profile_images/985761560751587328/7rht9nHY_normal.jpg"/>
    <hyperlink ref="V113" r:id="rId164" display="http://pbs.twimg.com/profile_images/985761560751587328/7rht9nHY_normal.jpg"/>
    <hyperlink ref="V114" r:id="rId165" display="http://pbs.twimg.com/profile_images/985761560751587328/7rht9nHY_normal.jpg"/>
    <hyperlink ref="V115" r:id="rId166" display="http://pbs.twimg.com/profile_images/985761560751587328/7rht9nHY_normal.jpg"/>
    <hyperlink ref="V116" r:id="rId167" display="http://pbs.twimg.com/profile_images/985761560751587328/7rht9nHY_normal.jpg"/>
    <hyperlink ref="V117" r:id="rId168" display="http://pbs.twimg.com/profile_images/985761560751587328/7rht9nHY_normal.jpg"/>
    <hyperlink ref="V118" r:id="rId169" display="http://pbs.twimg.com/profile_images/985761560751587328/7rht9nHY_normal.jpg"/>
    <hyperlink ref="V119" r:id="rId170" display="http://pbs.twimg.com/profile_images/900706238455001088/20iZ_kYd_normal.jpg"/>
    <hyperlink ref="V120" r:id="rId171" display="https://pbs.twimg.com/media/D6oV7j2X4AIwUzA.jpg"/>
    <hyperlink ref="V121" r:id="rId172" display="http://pbs.twimg.com/profile_images/818596835703083010/-aiZYfDX_normal.jpg"/>
    <hyperlink ref="V122" r:id="rId173" display="http://pbs.twimg.com/profile_images/818596835703083010/-aiZYfDX_normal.jpg"/>
    <hyperlink ref="V123" r:id="rId174" display="http://pbs.twimg.com/profile_images/1126168902717849607/NnlBmuX0_normal.jpg"/>
    <hyperlink ref="V124" r:id="rId175" display="http://pbs.twimg.com/profile_images/1126168902717849607/NnlBmuX0_normal.jpg"/>
    <hyperlink ref="V125" r:id="rId176" display="https://pbs.twimg.com/tweet_video_thumb/D60Ely7XYAEv2ja.jpg"/>
    <hyperlink ref="V126" r:id="rId177" display="https://pbs.twimg.com/tweet_video_thumb/D60Ely7XYAEv2ja.jpg"/>
    <hyperlink ref="V127" r:id="rId178" display="https://pbs.twimg.com/tweet_video_thumb/D6pTnFZWsAArgJJ.jpg"/>
    <hyperlink ref="V128" r:id="rId179" display="https://pbs.twimg.com/tweet_video_thumb/D6pTnFZWsAArgJJ.jpg"/>
    <hyperlink ref="V129" r:id="rId180" display="https://pbs.twimg.com/tweet_video_thumb/D60Ely7XYAEv2ja.jpg"/>
    <hyperlink ref="V130" r:id="rId181" display="https://pbs.twimg.com/tweet_video_thumb/D60Ely7XYAEv2ja.jpg"/>
    <hyperlink ref="V131" r:id="rId182" display="https://pbs.twimg.com/media/D60OZ5FW4AI380_.jpg"/>
    <hyperlink ref="V132" r:id="rId183" display="http://pbs.twimg.com/profile_images/1846249909/rc_normal.png"/>
    <hyperlink ref="V133" r:id="rId184" display="http://pbs.twimg.com/profile_images/1846249909/rc_normal.png"/>
    <hyperlink ref="V134" r:id="rId185" display="http://pbs.twimg.com/profile_images/939240603753369602/hYpzIX9D_normal.jpg"/>
    <hyperlink ref="V135" r:id="rId186" display="http://pbs.twimg.com/profile_images/939240603753369602/hYpzIX9D_normal.jpg"/>
    <hyperlink ref="V136" r:id="rId187" display="http://pbs.twimg.com/profile_images/720792775009153025/t8zdnvBM_normal.jpg"/>
    <hyperlink ref="V137" r:id="rId188" display="http://pbs.twimg.com/profile_images/642419159377289216/U6DUe5C4_normal.jpg"/>
    <hyperlink ref="V138" r:id="rId189" display="http://pbs.twimg.com/profile_images/479303922742358016/LR0g9JX-_normal.png"/>
    <hyperlink ref="V139" r:id="rId190" display="http://pbs.twimg.com/profile_images/1107984176454742019/tDdCumjQ_normal.jpg"/>
    <hyperlink ref="V140" r:id="rId191" display="http://pbs.twimg.com/profile_images/936816163169869825/Qh4jZDy2_normal.jpg"/>
    <hyperlink ref="V141" r:id="rId192" display="http://pbs.twimg.com/profile_images/936816163169869825/Qh4jZDy2_normal.jpg"/>
    <hyperlink ref="V142" r:id="rId193" display="https://pbs.twimg.com/tweet_video_thumb/D6csybsWsAE1xxO.jpg"/>
    <hyperlink ref="V143" r:id="rId194" display="http://pbs.twimg.com/profile_images/1004748193601654791/i3si2t6r_normal.jpg"/>
    <hyperlink ref="V144" r:id="rId195" display="http://pbs.twimg.com/profile_images/1004748193601654791/i3si2t6r_normal.jpg"/>
    <hyperlink ref="V145" r:id="rId196" display="https://pbs.twimg.com/tweet_video_thumb/D64kCAMX4AABzYY.jpg"/>
    <hyperlink ref="V146" r:id="rId197" display="https://pbs.twimg.com/media/D6dcWRTWAAUZ6KF.jpg"/>
    <hyperlink ref="V147" r:id="rId198" display="http://pbs.twimg.com/profile_images/1778555235/aejmctwitter_normal.png"/>
    <hyperlink ref="V148" r:id="rId199" display="https://pbs.twimg.com/tweet_video_thumb/D64kCAMX4AABzYY.jpg"/>
    <hyperlink ref="V149" r:id="rId200" display="https://pbs.twimg.com/tweet_video_thumb/D62l7beX4Acgdfs.jpg"/>
    <hyperlink ref="V150" r:id="rId201" display="https://pbs.twimg.com/tweet_video_thumb/D64kCAMX4AABzYY.jpg"/>
    <hyperlink ref="V151" r:id="rId202" display="http://pbs.twimg.com/profile_images/1012741869116129280/iUF3whg9_normal.jpg"/>
    <hyperlink ref="V152" r:id="rId203" display="https://pbs.twimg.com/tweet_video_thumb/D62l7beX4Acgdfs.jpg"/>
    <hyperlink ref="V153" r:id="rId204" display="http://pbs.twimg.com/profile_images/800794851868446720/I7rF-yg2_normal.jpg"/>
    <hyperlink ref="V154" r:id="rId205" display="https://pbs.twimg.com/tweet_video_thumb/D64kCAMX4AABzYY.jpg"/>
    <hyperlink ref="V155" r:id="rId206" display="http://pbs.twimg.com/profile_images/1012741869116129280/iUF3whg9_normal.jpg"/>
    <hyperlink ref="V156" r:id="rId207" display="https://pbs.twimg.com/tweet_video_thumb/D64kCAMX4AABzYY.jpg"/>
    <hyperlink ref="V157" r:id="rId208" display="http://pbs.twimg.com/profile_images/1012741869116129280/iUF3whg9_normal.jpg"/>
    <hyperlink ref="V158" r:id="rId209" display="https://pbs.twimg.com/tweet_video_thumb/D6nKWTHWsAA3eyz.jpg"/>
    <hyperlink ref="V159" r:id="rId210" display="http://pbs.twimg.com/profile_images/1012741869116129280/iUF3whg9_normal.jpg"/>
    <hyperlink ref="V160" r:id="rId211" display="https://pbs.twimg.com/tweet_video_thumb/D6qJHP1XYAEyLcM.jpg"/>
    <hyperlink ref="V161" r:id="rId212" display="https://pbs.twimg.com/tweet_video_thumb/D6NA8dzW0AA89L4.jpg"/>
    <hyperlink ref="V162" r:id="rId213" display="https://pbs.twimg.com/tweet_video_thumb/D664D63W0AUAcKX.jpg"/>
    <hyperlink ref="X3" r:id="rId214" display="https://twitter.com/#!/doctormckeever/status/1127066544721268736"/>
    <hyperlink ref="X4" r:id="rId215" display="https://twitter.com/#!/wojdynski/status/1127343180947644416"/>
    <hyperlink ref="X5" r:id="rId216" display="https://twitter.com/#!/wojdynski/status/1127343180947644416"/>
    <hyperlink ref="X6" r:id="rId217" display="https://twitter.com/#!/wojdynski/status/1127343180947644416"/>
    <hyperlink ref="X7" r:id="rId218" display="https://twitter.com/#!/wojdynski/status/1127343180947644416"/>
    <hyperlink ref="X8" r:id="rId219" display="https://twitter.com/#!/nick_mathews/status/1127946434756718594"/>
    <hyperlink ref="X9" r:id="rId220" display="https://twitter.com/#!/nick_mathews/status/1127946434756718594"/>
    <hyperlink ref="X10" r:id="rId221" display="https://twitter.com/#!/megdunk/status/1127989527384088576"/>
    <hyperlink ref="X11" r:id="rId222" display="https://twitter.com/#!/michaelmirer/status/1127989975700602881"/>
    <hyperlink ref="X12" r:id="rId223" display="https://twitter.com/#!/aejhistory/status/1128352806476423168"/>
    <hyperlink ref="X13" r:id="rId224" display="https://twitter.com/#!/erinwhiteside/status/1128380189749256192"/>
    <hyperlink ref="X14" r:id="rId225" display="https://twitter.com/#!/teachguz/status/1128389556435337217"/>
    <hyperlink ref="X15" r:id="rId226" display="https://twitter.com/#!/teachguz/status/1128389556435337217"/>
    <hyperlink ref="X16" r:id="rId227" display="https://twitter.com/#!/jennifer_harker/status/1128461797047115776"/>
    <hyperlink ref="X17" r:id="rId228" display="https://twitter.com/#!/jennifer_harker/status/1128461797047115776"/>
    <hyperlink ref="X18" r:id="rId229" display="https://twitter.com/#!/eclinicaltrial/status/1128591311773286400"/>
    <hyperlink ref="X19" r:id="rId230" display="https://twitter.com/#!/eclinicaltrial/status/1128591311773286400"/>
    <hyperlink ref="X20" r:id="rId231" display="https://twitter.com/#!/april_cenyue/status/1128724589859803136"/>
    <hyperlink ref="X21" r:id="rId232" display="https://twitter.com/#!/april_cenyue/status/1128724589859803136"/>
    <hyperlink ref="X22" r:id="rId233" display="https://twitter.com/#!/april_cenyue/status/1128724589859803136"/>
    <hyperlink ref="X23" r:id="rId234" display="https://twitter.com/#!/casteinke2/status/1127553889220333568"/>
    <hyperlink ref="X24" r:id="rId235" display="https://twitter.com/#!/aejmc/status/1127939075208388609"/>
    <hyperlink ref="X25" r:id="rId236" display="https://twitter.com/#!/casteinke2/status/1127553889220333568"/>
    <hyperlink ref="X26" r:id="rId237" display="https://twitter.com/#!/journoscholar/status/1128510799285227520"/>
    <hyperlink ref="X27" r:id="rId238" display="https://twitter.com/#!/journoscholar/status/1128510799285227520"/>
    <hyperlink ref="X28" r:id="rId239" display="https://twitter.com/#!/aejmc/status/1127939075208388609"/>
    <hyperlink ref="X29" r:id="rId240" display="https://twitter.com/#!/casteinke2/status/1127553889220333568"/>
    <hyperlink ref="X30" r:id="rId241" display="https://twitter.com/#!/aejmc/status/1127939075208388609"/>
    <hyperlink ref="X31" r:id="rId242" display="https://twitter.com/#!/umn_hsjmc/status/1127595458694733826"/>
    <hyperlink ref="X32" r:id="rId243" display="https://twitter.com/#!/umn_hsjmc/status/1127595458694733826"/>
    <hyperlink ref="X33" r:id="rId244" display="https://twitter.com/#!/nick_mathews/status/1127946434756718594"/>
    <hyperlink ref="X34" r:id="rId245" display="https://twitter.com/#!/casteinke2/status/1127553889220333568"/>
    <hyperlink ref="X35" r:id="rId246" display="https://twitter.com/#!/idadee17/status/1128639067250397185"/>
    <hyperlink ref="X36" r:id="rId247" display="https://twitter.com/#!/aejmc/status/1127939075208388609"/>
    <hyperlink ref="X37" r:id="rId248" display="https://twitter.com/#!/casteinke2/status/1127553889220333568"/>
    <hyperlink ref="X38" r:id="rId249" display="https://twitter.com/#!/casteinke2/status/1127553889220333568"/>
    <hyperlink ref="X39" r:id="rId250" display="https://twitter.com/#!/casteinke2/status/1128465839273979905"/>
    <hyperlink ref="X40" r:id="rId251" display="https://twitter.com/#!/casteinke2/status/1128465839273979905"/>
    <hyperlink ref="X41" r:id="rId252" display="https://twitter.com/#!/aejmc/status/1127939075208388609"/>
    <hyperlink ref="X42" r:id="rId253" display="https://twitter.com/#!/ruoyusun07/status/1127291960090333185"/>
    <hyperlink ref="X43" r:id="rId254" display="https://twitter.com/#!/aejmc/status/1127941436584992769"/>
    <hyperlink ref="X44" r:id="rId255" display="https://twitter.com/#!/aejmc/status/1128010589849124865"/>
    <hyperlink ref="X45" r:id="rId256" display="https://twitter.com/#!/aejmc/status/1128010589849124865"/>
    <hyperlink ref="X46" r:id="rId257" display="https://twitter.com/#!/aejmc/status/1128725272851775488"/>
    <hyperlink ref="X47" r:id="rId258" display="https://twitter.com/#!/idadee17/status/1128639067250397185"/>
    <hyperlink ref="X48" r:id="rId259" display="https://twitter.com/#!/idadee17/status/1128639067250397185"/>
    <hyperlink ref="X49" r:id="rId260" display="https://twitter.com/#!/aejmc/status/1128727915573784576"/>
    <hyperlink ref="X50" r:id="rId261" display="https://twitter.com/#!/aejmc/status/1128728239738953730"/>
    <hyperlink ref="X51" r:id="rId262" display="https://twitter.com/#!/aejmc/status/1128728239738953730"/>
    <hyperlink ref="X52" r:id="rId263" display="https://twitter.com/#!/monique_luisi/status/1128590203579453441"/>
    <hyperlink ref="X53" r:id="rId264" display="https://twitter.com/#!/aejmc/status/1128728490327650304"/>
    <hyperlink ref="X54" r:id="rId265" display="https://twitter.com/#!/monique_luisi/status/1128590203579453441"/>
    <hyperlink ref="X55" r:id="rId266" display="https://twitter.com/#!/nuttingbh/status/1128625925082492928"/>
    <hyperlink ref="X56" r:id="rId267" display="https://twitter.com/#!/aejmc/status/1128728490327650304"/>
    <hyperlink ref="X57" r:id="rId268" display="https://twitter.com/#!/monique_luisi/status/1128590203579453441"/>
    <hyperlink ref="X58" r:id="rId269" display="https://twitter.com/#!/monique_luisi/status/1128590203579453441"/>
    <hyperlink ref="X59" r:id="rId270" display="https://twitter.com/#!/aejmc/status/1128728490327650304"/>
    <hyperlink ref="X60" r:id="rId271" display="https://twitter.com/#!/aejmc_nond/status/1128388302745350146"/>
    <hyperlink ref="X61" r:id="rId272" display="https://twitter.com/#!/aejmc/status/1128738891928932353"/>
    <hyperlink ref="X62" r:id="rId273" display="https://twitter.com/#!/aejmc/status/1127939075208388609"/>
    <hyperlink ref="X63" r:id="rId274" display="https://twitter.com/#!/aejmc/status/1128738891928932353"/>
    <hyperlink ref="X64" r:id="rId275" display="https://twitter.com/#!/ljthornton/status/1128775520491982848"/>
    <hyperlink ref="X65" r:id="rId276" display="https://twitter.com/#!/danielledeavour/status/1128018703096922114"/>
    <hyperlink ref="X66" r:id="rId277" display="https://twitter.com/#!/danielledeavour/status/1128785914761605121"/>
    <hyperlink ref="X67" r:id="rId278" display="https://twitter.com/#!/harrypotterex1/status/1128786961626533889"/>
    <hyperlink ref="X68" r:id="rId279" display="https://twitter.com/#!/g_platenburg/status/1128084949465214977"/>
    <hyperlink ref="X69" r:id="rId280" display="https://twitter.com/#!/g_platenburg/status/1128798042004643841"/>
    <hyperlink ref="X70" r:id="rId281" display="https://twitter.com/#!/mediadiversity/status/1128808519141089283"/>
    <hyperlink ref="X71" r:id="rId282" display="https://twitter.com/#!/deptcmmud/status/1128809912874741762"/>
    <hyperlink ref="X72" r:id="rId283" display="https://twitter.com/#!/chadpainter77/status/1128780891248058368"/>
    <hyperlink ref="X73" r:id="rId284" display="https://twitter.com/#!/deptcmmud/status/1128809912874741762"/>
    <hyperlink ref="X74" r:id="rId285" display="https://twitter.com/#!/chadpainter77/status/1128780891248058368"/>
    <hyperlink ref="X75" r:id="rId286" display="https://twitter.com/#!/chadpainter77/status/1128780891248058368"/>
    <hyperlink ref="X76" r:id="rId287" display="https://twitter.com/#!/deptcmmud/status/1128809912874741762"/>
    <hyperlink ref="X77" r:id="rId288" display="https://twitter.com/#!/kellymerrilljr/status/1128812525540257792"/>
    <hyperlink ref="X78" r:id="rId289" display="https://twitter.com/#!/nikki_feng/status/1128814662571704321"/>
    <hyperlink ref="X79" r:id="rId290" display="https://twitter.com/#!/april_cenyue/status/1128724589859803136"/>
    <hyperlink ref="X80" r:id="rId291" display="https://twitter.com/#!/commstatprof/status/1128824552572772353"/>
    <hyperlink ref="X81" r:id="rId292" display="https://twitter.com/#!/edwards_america/status/1128852140372443136"/>
    <hyperlink ref="X82" r:id="rId293" display="https://twitter.com/#!/aejmcethics/status/1128068449832456192"/>
    <hyperlink ref="X83" r:id="rId294" display="https://twitter.com/#!/aejmcethics/status/1128069290303852545"/>
    <hyperlink ref="X84" r:id="rId295" display="https://twitter.com/#!/aejmcethics/status/1128390218569191424"/>
    <hyperlink ref="X85" r:id="rId296" display="https://twitter.com/#!/aejmc/status/1128739197840429056"/>
    <hyperlink ref="X86" r:id="rId297" display="https://twitter.com/#!/bujougrad1/status/1128857395147476992"/>
    <hyperlink ref="X87" r:id="rId298" display="https://twitter.com/#!/cvsikorski/status/1128873479426781184"/>
    <hyperlink ref="X88" r:id="rId299" display="https://twitter.com/#!/omgjordin/status/1129010346008748032"/>
    <hyperlink ref="X89" r:id="rId300" display="https://twitter.com/#!/parop/status/1129010357933096962"/>
    <hyperlink ref="X90" r:id="rId301" display="https://twitter.com/#!/charisselpree/status/1129058853805613059"/>
    <hyperlink ref="X91" r:id="rId302" display="https://twitter.com/#!/fauscms/status/1129067420973510656"/>
    <hyperlink ref="X92" r:id="rId303" display="https://twitter.com/#!/fauscms/status/1129067420973510656"/>
    <hyperlink ref="X93" r:id="rId304" display="https://twitter.com/#!/charisselpree/status/1129058853805613059"/>
    <hyperlink ref="X94" r:id="rId305" display="https://twitter.com/#!/pattyterhune/status/1129065693259993088"/>
    <hyperlink ref="X95" r:id="rId306" display="https://twitter.com/#!/pattyterhune/status/1129065693259993088"/>
    <hyperlink ref="X96" r:id="rId307" display="https://twitter.com/#!/pattyterhune/status/1129065693259993088"/>
    <hyperlink ref="X97" r:id="rId308" display="https://twitter.com/#!/stacyfernandezb/status/1129082611626848257"/>
    <hyperlink ref="X98" r:id="rId309" display="https://twitter.com/#!/charisselpree/status/1129058853805613059"/>
    <hyperlink ref="X99" r:id="rId310" display="https://twitter.com/#!/stacyfernandezb/status/1129082611626848257"/>
    <hyperlink ref="X100" r:id="rId311" display="https://twitter.com/#!/charisselpree/status/1129058853805613059"/>
    <hyperlink ref="X101" r:id="rId312" display="https://twitter.com/#!/stacyfernandezb/status/1129082611626848257"/>
    <hyperlink ref="X102" r:id="rId313" display="https://twitter.com/#!/aejmc/status/1128725272851775488"/>
    <hyperlink ref="X103" r:id="rId314" display="https://twitter.com/#!/aejmc/status/1128737917176811525"/>
    <hyperlink ref="X104" r:id="rId315" display="https://twitter.com/#!/danikathleen/status/1128752659845009408"/>
    <hyperlink ref="X105" r:id="rId316" display="https://twitter.com/#!/macaejmc/status/1128729316777271296"/>
    <hyperlink ref="X106" r:id="rId317" display="https://twitter.com/#!/macaejmc/status/1129059891916619777"/>
    <hyperlink ref="X107" r:id="rId318" display="https://twitter.com/#!/miamoodyramirez/status/1128822754579365888"/>
    <hyperlink ref="X108" r:id="rId319" display="https://twitter.com/#!/miamoodyramirez/status/1129117611411812352"/>
    <hyperlink ref="X109" r:id="rId320" display="https://twitter.com/#!/miamoodyramirez/status/1129117611411812352"/>
    <hyperlink ref="X110" r:id="rId321" display="https://twitter.com/#!/abkothari/status/1129122815746162689"/>
    <hyperlink ref="X111" r:id="rId322" display="https://twitter.com/#!/aejmc/status/1128728490327650304"/>
    <hyperlink ref="X112" r:id="rId323" display="https://twitter.com/#!/averyholton/status/1129202726015885312"/>
    <hyperlink ref="X113" r:id="rId324" display="https://twitter.com/#!/averyholton/status/1129202726015885312"/>
    <hyperlink ref="X114" r:id="rId325" display="https://twitter.com/#!/averyholton/status/1129202726015885312"/>
    <hyperlink ref="X115" r:id="rId326" display="https://twitter.com/#!/averyholton/status/1129202726015885312"/>
    <hyperlink ref="X116" r:id="rId327" display="https://twitter.com/#!/averyholton/status/1129202726015885312"/>
    <hyperlink ref="X117" r:id="rId328" display="https://twitter.com/#!/averyholton/status/1129202726015885312"/>
    <hyperlink ref="X118" r:id="rId329" display="https://twitter.com/#!/averyholton/status/1129202726015885312"/>
    <hyperlink ref="X119" r:id="rId330" display="https://twitter.com/#!/commstatprof/status/1128824552572772353"/>
    <hyperlink ref="X120" r:id="rId331" display="https://twitter.com/#!/dr_rjahng/status/1128738833263144960"/>
    <hyperlink ref="X121" r:id="rId332" display="https://twitter.com/#!/dr_rjahng/status/1129475444670181376"/>
    <hyperlink ref="X122" r:id="rId333" display="https://twitter.com/#!/dr_rjahng/status/1129475444670181376"/>
    <hyperlink ref="X123" r:id="rId334" display="https://twitter.com/#!/kelseyhusnick/status/1129476437633830913"/>
    <hyperlink ref="X124" r:id="rId335" display="https://twitter.com/#!/kelseyhusnick/status/1129476437633830913"/>
    <hyperlink ref="X125" r:id="rId336" display="https://twitter.com/#!/guygolan/status/1129564140249526272"/>
    <hyperlink ref="X126" r:id="rId337" display="https://twitter.com/#!/guygolan/status/1129564140249526272"/>
    <hyperlink ref="X127" r:id="rId338" display="https://twitter.com/#!/guygolan/status/1128806594379231233"/>
    <hyperlink ref="X128" r:id="rId339" display="https://twitter.com/#!/guygolan/status/1128806594379231233"/>
    <hyperlink ref="X129" r:id="rId340" display="https://twitter.com/#!/guygolan/status/1129564140249526272"/>
    <hyperlink ref="X130" r:id="rId341" display="https://twitter.com/#!/guygolan/status/1129564140249526272"/>
    <hyperlink ref="X131" r:id="rId342" display="https://twitter.com/#!/drmelshemberger/status/1129574927559008256"/>
    <hyperlink ref="X132" r:id="rId343" display="https://twitter.com/#!/rcozma/status/1129596638740307969"/>
    <hyperlink ref="X133" r:id="rId344" display="https://twitter.com/#!/rcozma/status/1129596638740307969"/>
    <hyperlink ref="X134" r:id="rId345" display="https://twitter.com/#!/prommer_elli/status/1129639170190790656"/>
    <hyperlink ref="X135" r:id="rId346" display="https://twitter.com/#!/prommer_elli/status/1129639170190790656"/>
    <hyperlink ref="X136" r:id="rId347" display="https://twitter.com/#!/hkoverton/status/1129562412154331136"/>
    <hyperlink ref="X137" r:id="rId348" display="https://twitter.com/#!/psucommgraded/status/1129698771884007424"/>
    <hyperlink ref="X138" r:id="rId349" display="https://twitter.com/#!/csw_aejmc/status/1129021683489300480"/>
    <hyperlink ref="X139" r:id="rId350" display="https://twitter.com/#!/stineeckert/status/1129604924428439552"/>
    <hyperlink ref="X140" r:id="rId351" display="https://twitter.com/#!/advancegeo/status/1129733931878801408"/>
    <hyperlink ref="X141" r:id="rId352" display="https://twitter.com/#!/advancegeo/status/1129733931878801408"/>
    <hyperlink ref="X142" r:id="rId353" display="https://twitter.com/#!/anneohirsch/status/1127919507740217345"/>
    <hyperlink ref="X143" r:id="rId354" display="https://twitter.com/#!/anneohirsch/status/1128386233254674432"/>
    <hyperlink ref="X144" r:id="rId355" display="https://twitter.com/#!/anneohirsch/status/1129780398614110209"/>
    <hyperlink ref="X145" r:id="rId356" display="https://twitter.com/#!/amandajweed/status/1129881627948212225"/>
    <hyperlink ref="X146" r:id="rId357" display="https://twitter.com/#!/aejmc/status/1127971771272060930"/>
    <hyperlink ref="X147" r:id="rId358" display="https://twitter.com/#!/aejmc/status/1128727699869061120"/>
    <hyperlink ref="X148" r:id="rId359" display="https://twitter.com/#!/amandajweed/status/1129881627948212225"/>
    <hyperlink ref="X149" r:id="rId360" display="https://twitter.com/#!/kfreberg/status/1129741532997869569"/>
    <hyperlink ref="X150" r:id="rId361" display="https://twitter.com/#!/amandajweed/status/1129881627948212225"/>
    <hyperlink ref="X151" r:id="rId362" display="https://twitter.com/#!/amandajweed/status/1129925050184765442"/>
    <hyperlink ref="X152" r:id="rId363" display="https://twitter.com/#!/kfreberg/status/1129741532997869569"/>
    <hyperlink ref="X153" r:id="rId364" display="https://twitter.com/#!/kfreberg/status/1129883178062221314"/>
    <hyperlink ref="X154" r:id="rId365" display="https://twitter.com/#!/amandajweed/status/1129881627948212225"/>
    <hyperlink ref="X155" r:id="rId366" display="https://twitter.com/#!/amandajweed/status/1129925050184765442"/>
    <hyperlink ref="X156" r:id="rId367" display="https://twitter.com/#!/amandajweed/status/1129881627948212225"/>
    <hyperlink ref="X157" r:id="rId368" display="https://twitter.com/#!/amandajweed/status/1129925050184765442"/>
    <hyperlink ref="X158" r:id="rId369" display="https://twitter.com/#!/amandajweed/status/1128655678434836491"/>
    <hyperlink ref="X159" r:id="rId370" display="https://twitter.com/#!/amandajweed/status/1128864095963373570"/>
    <hyperlink ref="X160" r:id="rId371" display="https://twitter.com/#!/amandajweed/status/1128865425834553344"/>
    <hyperlink ref="X161" r:id="rId372" display="https://twitter.com/#!/kimfoxwosu/status/1126816200418312192"/>
    <hyperlink ref="X162" r:id="rId373" display="https://twitter.com/#!/kimfoxwosu/status/1130043575968903168"/>
    <hyperlink ref="AZ90" r:id="rId374" display="https://api.twitter.com/1.1/geo/id/07d9c955f8083000.json"/>
    <hyperlink ref="AZ93" r:id="rId375" display="https://api.twitter.com/1.1/geo/id/07d9c955f8083000.json"/>
    <hyperlink ref="AZ98" r:id="rId376" display="https://api.twitter.com/1.1/geo/id/07d9c955f8083000.json"/>
    <hyperlink ref="AZ100" r:id="rId377" display="https://api.twitter.com/1.1/geo/id/07d9c955f8083000.json"/>
    <hyperlink ref="AZ112" r:id="rId378" display="https://api.twitter.com/1.1/geo/id/bd7c511e9f8bc5da.json"/>
    <hyperlink ref="AZ113" r:id="rId379" display="https://api.twitter.com/1.1/geo/id/bd7c511e9f8bc5da.json"/>
    <hyperlink ref="AZ114" r:id="rId380" display="https://api.twitter.com/1.1/geo/id/bd7c511e9f8bc5da.json"/>
    <hyperlink ref="AZ115" r:id="rId381" display="https://api.twitter.com/1.1/geo/id/bd7c511e9f8bc5da.json"/>
    <hyperlink ref="AZ116" r:id="rId382" display="https://api.twitter.com/1.1/geo/id/bd7c511e9f8bc5da.json"/>
    <hyperlink ref="AZ117" r:id="rId383" display="https://api.twitter.com/1.1/geo/id/bd7c511e9f8bc5da.json"/>
    <hyperlink ref="AZ118" r:id="rId384" display="https://api.twitter.com/1.1/geo/id/bd7c511e9f8bc5da.json"/>
    <hyperlink ref="AZ131" r:id="rId385" display="https://api.twitter.com/1.1/geo/id/ca0d320dd40f586b.json"/>
  </hyperlinks>
  <printOptions/>
  <pageMargins left="0.7" right="0.7" top="0.75" bottom="0.75" header="0.3" footer="0.3"/>
  <pageSetup horizontalDpi="600" verticalDpi="600" orientation="portrait" r:id="rId389"/>
  <legacyDrawing r:id="rId387"/>
  <tableParts>
    <tablePart r:id="rId38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1910</v>
      </c>
      <c r="B1" s="13" t="s">
        <v>2040</v>
      </c>
      <c r="C1" s="13" t="s">
        <v>2041</v>
      </c>
      <c r="D1" s="13" t="s">
        <v>144</v>
      </c>
      <c r="E1" s="13" t="s">
        <v>2043</v>
      </c>
      <c r="F1" s="13" t="s">
        <v>2044</v>
      </c>
      <c r="G1" s="13" t="s">
        <v>2045</v>
      </c>
    </row>
    <row r="2" spans="1:7" ht="15">
      <c r="A2" s="78" t="s">
        <v>1539</v>
      </c>
      <c r="B2" s="78">
        <v>124</v>
      </c>
      <c r="C2" s="122">
        <v>0.06072477962781587</v>
      </c>
      <c r="D2" s="78" t="s">
        <v>2042</v>
      </c>
      <c r="E2" s="78"/>
      <c r="F2" s="78"/>
      <c r="G2" s="78"/>
    </row>
    <row r="3" spans="1:7" ht="15">
      <c r="A3" s="78" t="s">
        <v>1540</v>
      </c>
      <c r="B3" s="78">
        <v>17</v>
      </c>
      <c r="C3" s="122">
        <v>0.00832517140058766</v>
      </c>
      <c r="D3" s="78" t="s">
        <v>2042</v>
      </c>
      <c r="E3" s="78"/>
      <c r="F3" s="78"/>
      <c r="G3" s="78"/>
    </row>
    <row r="4" spans="1:7" ht="15">
      <c r="A4" s="78" t="s">
        <v>1541</v>
      </c>
      <c r="B4" s="78">
        <v>0</v>
      </c>
      <c r="C4" s="122">
        <v>0</v>
      </c>
      <c r="D4" s="78" t="s">
        <v>2042</v>
      </c>
      <c r="E4" s="78"/>
      <c r="F4" s="78"/>
      <c r="G4" s="78"/>
    </row>
    <row r="5" spans="1:7" ht="15">
      <c r="A5" s="78" t="s">
        <v>1542</v>
      </c>
      <c r="B5" s="78">
        <v>1901</v>
      </c>
      <c r="C5" s="122">
        <v>0.9309500489715965</v>
      </c>
      <c r="D5" s="78" t="s">
        <v>2042</v>
      </c>
      <c r="E5" s="78"/>
      <c r="F5" s="78"/>
      <c r="G5" s="78"/>
    </row>
    <row r="6" spans="1:7" ht="15">
      <c r="A6" s="78" t="s">
        <v>1543</v>
      </c>
      <c r="B6" s="78">
        <v>2042</v>
      </c>
      <c r="C6" s="122">
        <v>1</v>
      </c>
      <c r="D6" s="78" t="s">
        <v>2042</v>
      </c>
      <c r="E6" s="78"/>
      <c r="F6" s="78"/>
      <c r="G6" s="78"/>
    </row>
    <row r="7" spans="1:7" ht="15">
      <c r="A7" s="84" t="s">
        <v>1544</v>
      </c>
      <c r="B7" s="84">
        <v>74</v>
      </c>
      <c r="C7" s="123">
        <v>0.004648222436577832</v>
      </c>
      <c r="D7" s="84" t="s">
        <v>2042</v>
      </c>
      <c r="E7" s="84" t="b">
        <v>0</v>
      </c>
      <c r="F7" s="84" t="b">
        <v>0</v>
      </c>
      <c r="G7" s="84" t="b">
        <v>0</v>
      </c>
    </row>
    <row r="8" spans="1:7" ht="15">
      <c r="A8" s="84" t="s">
        <v>1511</v>
      </c>
      <c r="B8" s="84">
        <v>25</v>
      </c>
      <c r="C8" s="123">
        <v>0.01177528026791658</v>
      </c>
      <c r="D8" s="84" t="s">
        <v>2042</v>
      </c>
      <c r="E8" s="84" t="b">
        <v>0</v>
      </c>
      <c r="F8" s="84" t="b">
        <v>0</v>
      </c>
      <c r="G8" s="84" t="b">
        <v>0</v>
      </c>
    </row>
    <row r="9" spans="1:7" ht="15">
      <c r="A9" s="84" t="s">
        <v>1545</v>
      </c>
      <c r="B9" s="84">
        <v>21</v>
      </c>
      <c r="C9" s="123">
        <v>0.012977977027862372</v>
      </c>
      <c r="D9" s="84" t="s">
        <v>2042</v>
      </c>
      <c r="E9" s="84" t="b">
        <v>0</v>
      </c>
      <c r="F9" s="84" t="b">
        <v>0</v>
      </c>
      <c r="G9" s="84" t="b">
        <v>0</v>
      </c>
    </row>
    <row r="10" spans="1:7" ht="15">
      <c r="A10" s="84" t="s">
        <v>1546</v>
      </c>
      <c r="B10" s="84">
        <v>16</v>
      </c>
      <c r="C10" s="123">
        <v>0.00988798249741895</v>
      </c>
      <c r="D10" s="84" t="s">
        <v>2042</v>
      </c>
      <c r="E10" s="84" t="b">
        <v>0</v>
      </c>
      <c r="F10" s="84" t="b">
        <v>0</v>
      </c>
      <c r="G10" s="84" t="b">
        <v>0</v>
      </c>
    </row>
    <row r="11" spans="1:7" ht="15">
      <c r="A11" s="84" t="s">
        <v>224</v>
      </c>
      <c r="B11" s="84">
        <v>15</v>
      </c>
      <c r="C11" s="123">
        <v>0.009996093111084273</v>
      </c>
      <c r="D11" s="84" t="s">
        <v>2042</v>
      </c>
      <c r="E11" s="84" t="b">
        <v>0</v>
      </c>
      <c r="F11" s="84" t="b">
        <v>0</v>
      </c>
      <c r="G11" s="84" t="b">
        <v>0</v>
      </c>
    </row>
    <row r="12" spans="1:7" ht="15">
      <c r="A12" s="84" t="s">
        <v>1911</v>
      </c>
      <c r="B12" s="84">
        <v>14</v>
      </c>
      <c r="C12" s="123">
        <v>0.009329686903678655</v>
      </c>
      <c r="D12" s="84" t="s">
        <v>2042</v>
      </c>
      <c r="E12" s="84" t="b">
        <v>0</v>
      </c>
      <c r="F12" s="84" t="b">
        <v>0</v>
      </c>
      <c r="G12" s="84" t="b">
        <v>0</v>
      </c>
    </row>
    <row r="13" spans="1:7" ht="15">
      <c r="A13" s="84" t="s">
        <v>1551</v>
      </c>
      <c r="B13" s="84">
        <v>13</v>
      </c>
      <c r="C13" s="123">
        <v>0.009012530181939328</v>
      </c>
      <c r="D13" s="84" t="s">
        <v>2042</v>
      </c>
      <c r="E13" s="84" t="b">
        <v>0</v>
      </c>
      <c r="F13" s="84" t="b">
        <v>0</v>
      </c>
      <c r="G13" s="84" t="b">
        <v>0</v>
      </c>
    </row>
    <row r="14" spans="1:7" ht="15">
      <c r="A14" s="84" t="s">
        <v>1555</v>
      </c>
      <c r="B14" s="84">
        <v>12</v>
      </c>
      <c r="C14" s="123">
        <v>0.008667460027738334</v>
      </c>
      <c r="D14" s="84" t="s">
        <v>2042</v>
      </c>
      <c r="E14" s="84" t="b">
        <v>1</v>
      </c>
      <c r="F14" s="84" t="b">
        <v>0</v>
      </c>
      <c r="G14" s="84" t="b">
        <v>0</v>
      </c>
    </row>
    <row r="15" spans="1:7" ht="15">
      <c r="A15" s="84" t="s">
        <v>1912</v>
      </c>
      <c r="B15" s="84">
        <v>12</v>
      </c>
      <c r="C15" s="123">
        <v>0.008667460027738334</v>
      </c>
      <c r="D15" s="84" t="s">
        <v>2042</v>
      </c>
      <c r="E15" s="84" t="b">
        <v>0</v>
      </c>
      <c r="F15" s="84" t="b">
        <v>0</v>
      </c>
      <c r="G15" s="84" t="b">
        <v>0</v>
      </c>
    </row>
    <row r="16" spans="1:7" ht="15">
      <c r="A16" s="84" t="s">
        <v>1550</v>
      </c>
      <c r="B16" s="84">
        <v>11</v>
      </c>
      <c r="C16" s="123">
        <v>0.008292145122630533</v>
      </c>
      <c r="D16" s="84" t="s">
        <v>2042</v>
      </c>
      <c r="E16" s="84" t="b">
        <v>0</v>
      </c>
      <c r="F16" s="84" t="b">
        <v>0</v>
      </c>
      <c r="G16" s="84" t="b">
        <v>0</v>
      </c>
    </row>
    <row r="17" spans="1:7" ht="15">
      <c r="A17" s="84" t="s">
        <v>1569</v>
      </c>
      <c r="B17" s="84">
        <v>10</v>
      </c>
      <c r="C17" s="123">
        <v>0.007883828648999738</v>
      </c>
      <c r="D17" s="84" t="s">
        <v>2042</v>
      </c>
      <c r="E17" s="84" t="b">
        <v>0</v>
      </c>
      <c r="F17" s="84" t="b">
        <v>0</v>
      </c>
      <c r="G17" s="84" t="b">
        <v>0</v>
      </c>
    </row>
    <row r="18" spans="1:7" ht="15">
      <c r="A18" s="84" t="s">
        <v>1913</v>
      </c>
      <c r="B18" s="84">
        <v>10</v>
      </c>
      <c r="C18" s="123">
        <v>0.007883828648999738</v>
      </c>
      <c r="D18" s="84" t="s">
        <v>2042</v>
      </c>
      <c r="E18" s="84" t="b">
        <v>0</v>
      </c>
      <c r="F18" s="84" t="b">
        <v>0</v>
      </c>
      <c r="G18" s="84" t="b">
        <v>0</v>
      </c>
    </row>
    <row r="19" spans="1:7" ht="15">
      <c r="A19" s="84" t="s">
        <v>253</v>
      </c>
      <c r="B19" s="84">
        <v>9</v>
      </c>
      <c r="C19" s="123">
        <v>0.007439199886809344</v>
      </c>
      <c r="D19" s="84" t="s">
        <v>2042</v>
      </c>
      <c r="E19" s="84" t="b">
        <v>0</v>
      </c>
      <c r="F19" s="84" t="b">
        <v>0</v>
      </c>
      <c r="G19" s="84" t="b">
        <v>0</v>
      </c>
    </row>
    <row r="20" spans="1:7" ht="15">
      <c r="A20" s="84" t="s">
        <v>1600</v>
      </c>
      <c r="B20" s="84">
        <v>9</v>
      </c>
      <c r="C20" s="123">
        <v>0.007439199886809344</v>
      </c>
      <c r="D20" s="84" t="s">
        <v>2042</v>
      </c>
      <c r="E20" s="84" t="b">
        <v>0</v>
      </c>
      <c r="F20" s="84" t="b">
        <v>0</v>
      </c>
      <c r="G20" s="84" t="b">
        <v>0</v>
      </c>
    </row>
    <row r="21" spans="1:7" ht="15">
      <c r="A21" s="84" t="s">
        <v>1588</v>
      </c>
      <c r="B21" s="84">
        <v>8</v>
      </c>
      <c r="C21" s="123">
        <v>0.006954208248135059</v>
      </c>
      <c r="D21" s="84" t="s">
        <v>2042</v>
      </c>
      <c r="E21" s="84" t="b">
        <v>1</v>
      </c>
      <c r="F21" s="84" t="b">
        <v>0</v>
      </c>
      <c r="G21" s="84" t="b">
        <v>0</v>
      </c>
    </row>
    <row r="22" spans="1:7" ht="15">
      <c r="A22" s="84" t="s">
        <v>1548</v>
      </c>
      <c r="B22" s="84">
        <v>8</v>
      </c>
      <c r="C22" s="123">
        <v>0.006954208248135059</v>
      </c>
      <c r="D22" s="84" t="s">
        <v>2042</v>
      </c>
      <c r="E22" s="84" t="b">
        <v>0</v>
      </c>
      <c r="F22" s="84" t="b">
        <v>0</v>
      </c>
      <c r="G22" s="84" t="b">
        <v>0</v>
      </c>
    </row>
    <row r="23" spans="1:7" ht="15">
      <c r="A23" s="84" t="s">
        <v>1568</v>
      </c>
      <c r="B23" s="84">
        <v>8</v>
      </c>
      <c r="C23" s="123">
        <v>0.008964425247560642</v>
      </c>
      <c r="D23" s="84" t="s">
        <v>2042</v>
      </c>
      <c r="E23" s="84" t="b">
        <v>0</v>
      </c>
      <c r="F23" s="84" t="b">
        <v>0</v>
      </c>
      <c r="G23" s="84" t="b">
        <v>0</v>
      </c>
    </row>
    <row r="24" spans="1:7" ht="15">
      <c r="A24" s="84" t="s">
        <v>1592</v>
      </c>
      <c r="B24" s="84">
        <v>7</v>
      </c>
      <c r="C24" s="123">
        <v>0.0064237833263367135</v>
      </c>
      <c r="D24" s="84" t="s">
        <v>2042</v>
      </c>
      <c r="E24" s="84" t="b">
        <v>0</v>
      </c>
      <c r="F24" s="84" t="b">
        <v>0</v>
      </c>
      <c r="G24" s="84" t="b">
        <v>0</v>
      </c>
    </row>
    <row r="25" spans="1:7" ht="15">
      <c r="A25" s="84" t="s">
        <v>1585</v>
      </c>
      <c r="B25" s="84">
        <v>7</v>
      </c>
      <c r="C25" s="123">
        <v>0.006814958224011416</v>
      </c>
      <c r="D25" s="84" t="s">
        <v>2042</v>
      </c>
      <c r="E25" s="84" t="b">
        <v>0</v>
      </c>
      <c r="F25" s="84" t="b">
        <v>0</v>
      </c>
      <c r="G25" s="84" t="b">
        <v>0</v>
      </c>
    </row>
    <row r="26" spans="1:7" ht="15">
      <c r="A26" s="84" t="s">
        <v>1562</v>
      </c>
      <c r="B26" s="84">
        <v>7</v>
      </c>
      <c r="C26" s="123">
        <v>0.006814958224011416</v>
      </c>
      <c r="D26" s="84" t="s">
        <v>2042</v>
      </c>
      <c r="E26" s="84" t="b">
        <v>1</v>
      </c>
      <c r="F26" s="84" t="b">
        <v>0</v>
      </c>
      <c r="G26" s="84" t="b">
        <v>0</v>
      </c>
    </row>
    <row r="27" spans="1:7" ht="15">
      <c r="A27" s="84" t="s">
        <v>1549</v>
      </c>
      <c r="B27" s="84">
        <v>7</v>
      </c>
      <c r="C27" s="123">
        <v>0.0064237833263367135</v>
      </c>
      <c r="D27" s="84" t="s">
        <v>2042</v>
      </c>
      <c r="E27" s="84" t="b">
        <v>1</v>
      </c>
      <c r="F27" s="84" t="b">
        <v>0</v>
      </c>
      <c r="G27" s="84" t="b">
        <v>0</v>
      </c>
    </row>
    <row r="28" spans="1:7" ht="15">
      <c r="A28" s="84" t="s">
        <v>1914</v>
      </c>
      <c r="B28" s="84">
        <v>7</v>
      </c>
      <c r="C28" s="123">
        <v>0.0064237833263367135</v>
      </c>
      <c r="D28" s="84" t="s">
        <v>2042</v>
      </c>
      <c r="E28" s="84" t="b">
        <v>0</v>
      </c>
      <c r="F28" s="84" t="b">
        <v>0</v>
      </c>
      <c r="G28" s="84" t="b">
        <v>0</v>
      </c>
    </row>
    <row r="29" spans="1:7" ht="15">
      <c r="A29" s="84" t="s">
        <v>1590</v>
      </c>
      <c r="B29" s="84">
        <v>7</v>
      </c>
      <c r="C29" s="123">
        <v>0.007843872091615562</v>
      </c>
      <c r="D29" s="84" t="s">
        <v>2042</v>
      </c>
      <c r="E29" s="84" t="b">
        <v>0</v>
      </c>
      <c r="F29" s="84" t="b">
        <v>0</v>
      </c>
      <c r="G29" s="84" t="b">
        <v>0</v>
      </c>
    </row>
    <row r="30" spans="1:7" ht="15">
      <c r="A30" s="84" t="s">
        <v>1915</v>
      </c>
      <c r="B30" s="84">
        <v>7</v>
      </c>
      <c r="C30" s="123">
        <v>0.0064237833263367135</v>
      </c>
      <c r="D30" s="84" t="s">
        <v>2042</v>
      </c>
      <c r="E30" s="84" t="b">
        <v>0</v>
      </c>
      <c r="F30" s="84" t="b">
        <v>0</v>
      </c>
      <c r="G30" s="84" t="b">
        <v>0</v>
      </c>
    </row>
    <row r="31" spans="1:7" ht="15">
      <c r="A31" s="84" t="s">
        <v>1599</v>
      </c>
      <c r="B31" s="84">
        <v>7</v>
      </c>
      <c r="C31" s="123">
        <v>0.006814958224011416</v>
      </c>
      <c r="D31" s="84" t="s">
        <v>2042</v>
      </c>
      <c r="E31" s="84" t="b">
        <v>0</v>
      </c>
      <c r="F31" s="84" t="b">
        <v>0</v>
      </c>
      <c r="G31" s="84" t="b">
        <v>0</v>
      </c>
    </row>
    <row r="32" spans="1:7" ht="15">
      <c r="A32" s="84" t="s">
        <v>293</v>
      </c>
      <c r="B32" s="84">
        <v>7</v>
      </c>
      <c r="C32" s="123">
        <v>0.0064237833263367135</v>
      </c>
      <c r="D32" s="84" t="s">
        <v>2042</v>
      </c>
      <c r="E32" s="84" t="b">
        <v>0</v>
      </c>
      <c r="F32" s="84" t="b">
        <v>0</v>
      </c>
      <c r="G32" s="84" t="b">
        <v>0</v>
      </c>
    </row>
    <row r="33" spans="1:7" ht="15">
      <c r="A33" s="84" t="s">
        <v>1916</v>
      </c>
      <c r="B33" s="84">
        <v>7</v>
      </c>
      <c r="C33" s="123">
        <v>0.0064237833263367135</v>
      </c>
      <c r="D33" s="84" t="s">
        <v>2042</v>
      </c>
      <c r="E33" s="84" t="b">
        <v>0</v>
      </c>
      <c r="F33" s="84" t="b">
        <v>0</v>
      </c>
      <c r="G33" s="84" t="b">
        <v>0</v>
      </c>
    </row>
    <row r="34" spans="1:7" ht="15">
      <c r="A34" s="84" t="s">
        <v>1579</v>
      </c>
      <c r="B34" s="84">
        <v>7</v>
      </c>
      <c r="C34" s="123">
        <v>0.0064237833263367135</v>
      </c>
      <c r="D34" s="84" t="s">
        <v>2042</v>
      </c>
      <c r="E34" s="84" t="b">
        <v>0</v>
      </c>
      <c r="F34" s="84" t="b">
        <v>0</v>
      </c>
      <c r="G34" s="84" t="b">
        <v>0</v>
      </c>
    </row>
    <row r="35" spans="1:7" ht="15">
      <c r="A35" s="84" t="s">
        <v>1552</v>
      </c>
      <c r="B35" s="84">
        <v>6</v>
      </c>
      <c r="C35" s="123">
        <v>0.005841392763438356</v>
      </c>
      <c r="D35" s="84" t="s">
        <v>2042</v>
      </c>
      <c r="E35" s="84" t="b">
        <v>0</v>
      </c>
      <c r="F35" s="84" t="b">
        <v>0</v>
      </c>
      <c r="G35" s="84" t="b">
        <v>0</v>
      </c>
    </row>
    <row r="36" spans="1:7" ht="15">
      <c r="A36" s="84" t="s">
        <v>1917</v>
      </c>
      <c r="B36" s="84">
        <v>6</v>
      </c>
      <c r="C36" s="123">
        <v>0.005841392763438356</v>
      </c>
      <c r="D36" s="84" t="s">
        <v>2042</v>
      </c>
      <c r="E36" s="84" t="b">
        <v>0</v>
      </c>
      <c r="F36" s="84" t="b">
        <v>0</v>
      </c>
      <c r="G36" s="84" t="b">
        <v>0</v>
      </c>
    </row>
    <row r="37" spans="1:7" ht="15">
      <c r="A37" s="84" t="s">
        <v>305</v>
      </c>
      <c r="B37" s="84">
        <v>6</v>
      </c>
      <c r="C37" s="123">
        <v>0.005841392763438356</v>
      </c>
      <c r="D37" s="84" t="s">
        <v>2042</v>
      </c>
      <c r="E37" s="84" t="b">
        <v>0</v>
      </c>
      <c r="F37" s="84" t="b">
        <v>0</v>
      </c>
      <c r="G37" s="84" t="b">
        <v>0</v>
      </c>
    </row>
    <row r="38" spans="1:7" ht="15">
      <c r="A38" s="84" t="s">
        <v>1554</v>
      </c>
      <c r="B38" s="84">
        <v>6</v>
      </c>
      <c r="C38" s="123">
        <v>0.005841392763438356</v>
      </c>
      <c r="D38" s="84" t="s">
        <v>2042</v>
      </c>
      <c r="E38" s="84" t="b">
        <v>0</v>
      </c>
      <c r="F38" s="84" t="b">
        <v>0</v>
      </c>
      <c r="G38" s="84" t="b">
        <v>0</v>
      </c>
    </row>
    <row r="39" spans="1:7" ht="15">
      <c r="A39" s="84" t="s">
        <v>1918</v>
      </c>
      <c r="B39" s="84">
        <v>6</v>
      </c>
      <c r="C39" s="123">
        <v>0.005841392763438356</v>
      </c>
      <c r="D39" s="84" t="s">
        <v>2042</v>
      </c>
      <c r="E39" s="84" t="b">
        <v>0</v>
      </c>
      <c r="F39" s="84" t="b">
        <v>0</v>
      </c>
      <c r="G39" s="84" t="b">
        <v>0</v>
      </c>
    </row>
    <row r="40" spans="1:7" ht="15">
      <c r="A40" s="84" t="s">
        <v>1577</v>
      </c>
      <c r="B40" s="84">
        <v>6</v>
      </c>
      <c r="C40" s="123">
        <v>0.005841392763438356</v>
      </c>
      <c r="D40" s="84" t="s">
        <v>2042</v>
      </c>
      <c r="E40" s="84" t="b">
        <v>0</v>
      </c>
      <c r="F40" s="84" t="b">
        <v>0</v>
      </c>
      <c r="G40" s="84" t="b">
        <v>0</v>
      </c>
    </row>
    <row r="41" spans="1:7" ht="15">
      <c r="A41" s="84" t="s">
        <v>1591</v>
      </c>
      <c r="B41" s="84">
        <v>6</v>
      </c>
      <c r="C41" s="123">
        <v>0.005841392763438356</v>
      </c>
      <c r="D41" s="84" t="s">
        <v>2042</v>
      </c>
      <c r="E41" s="84" t="b">
        <v>0</v>
      </c>
      <c r="F41" s="84" t="b">
        <v>0</v>
      </c>
      <c r="G41" s="84" t="b">
        <v>0</v>
      </c>
    </row>
    <row r="42" spans="1:7" ht="15">
      <c r="A42" s="84" t="s">
        <v>1593</v>
      </c>
      <c r="B42" s="84">
        <v>6</v>
      </c>
      <c r="C42" s="123">
        <v>0.005841392763438356</v>
      </c>
      <c r="D42" s="84" t="s">
        <v>2042</v>
      </c>
      <c r="E42" s="84" t="b">
        <v>0</v>
      </c>
      <c r="F42" s="84" t="b">
        <v>0</v>
      </c>
      <c r="G42" s="84" t="b">
        <v>0</v>
      </c>
    </row>
    <row r="43" spans="1:7" ht="15">
      <c r="A43" s="84" t="s">
        <v>1594</v>
      </c>
      <c r="B43" s="84">
        <v>6</v>
      </c>
      <c r="C43" s="123">
        <v>0.005841392763438356</v>
      </c>
      <c r="D43" s="84" t="s">
        <v>2042</v>
      </c>
      <c r="E43" s="84" t="b">
        <v>0</v>
      </c>
      <c r="F43" s="84" t="b">
        <v>0</v>
      </c>
      <c r="G43" s="84" t="b">
        <v>0</v>
      </c>
    </row>
    <row r="44" spans="1:7" ht="15">
      <c r="A44" s="84" t="s">
        <v>1595</v>
      </c>
      <c r="B44" s="84">
        <v>6</v>
      </c>
      <c r="C44" s="123">
        <v>0.005841392763438356</v>
      </c>
      <c r="D44" s="84" t="s">
        <v>2042</v>
      </c>
      <c r="E44" s="84" t="b">
        <v>0</v>
      </c>
      <c r="F44" s="84" t="b">
        <v>0</v>
      </c>
      <c r="G44" s="84" t="b">
        <v>0</v>
      </c>
    </row>
    <row r="45" spans="1:7" ht="15">
      <c r="A45" s="84" t="s">
        <v>1596</v>
      </c>
      <c r="B45" s="84">
        <v>6</v>
      </c>
      <c r="C45" s="123">
        <v>0.005841392763438356</v>
      </c>
      <c r="D45" s="84" t="s">
        <v>2042</v>
      </c>
      <c r="E45" s="84" t="b">
        <v>0</v>
      </c>
      <c r="F45" s="84" t="b">
        <v>0</v>
      </c>
      <c r="G45" s="84" t="b">
        <v>0</v>
      </c>
    </row>
    <row r="46" spans="1:7" ht="15">
      <c r="A46" s="84" t="s">
        <v>1919</v>
      </c>
      <c r="B46" s="84">
        <v>6</v>
      </c>
      <c r="C46" s="123">
        <v>0.005841392763438356</v>
      </c>
      <c r="D46" s="84" t="s">
        <v>2042</v>
      </c>
      <c r="E46" s="84" t="b">
        <v>0</v>
      </c>
      <c r="F46" s="84" t="b">
        <v>0</v>
      </c>
      <c r="G46" s="84" t="b">
        <v>0</v>
      </c>
    </row>
    <row r="47" spans="1:7" ht="15">
      <c r="A47" s="84" t="s">
        <v>1920</v>
      </c>
      <c r="B47" s="84">
        <v>6</v>
      </c>
      <c r="C47" s="123">
        <v>0.005841392763438356</v>
      </c>
      <c r="D47" s="84" t="s">
        <v>2042</v>
      </c>
      <c r="E47" s="84" t="b">
        <v>1</v>
      </c>
      <c r="F47" s="84" t="b">
        <v>0</v>
      </c>
      <c r="G47" s="84" t="b">
        <v>0</v>
      </c>
    </row>
    <row r="48" spans="1:7" ht="15">
      <c r="A48" s="84" t="s">
        <v>1573</v>
      </c>
      <c r="B48" s="84">
        <v>6</v>
      </c>
      <c r="C48" s="123">
        <v>0.005841392763438356</v>
      </c>
      <c r="D48" s="84" t="s">
        <v>2042</v>
      </c>
      <c r="E48" s="84" t="b">
        <v>0</v>
      </c>
      <c r="F48" s="84" t="b">
        <v>0</v>
      </c>
      <c r="G48" s="84" t="b">
        <v>0</v>
      </c>
    </row>
    <row r="49" spans="1:7" ht="15">
      <c r="A49" s="84" t="s">
        <v>231</v>
      </c>
      <c r="B49" s="84">
        <v>6</v>
      </c>
      <c r="C49" s="123">
        <v>0.005841392763438356</v>
      </c>
      <c r="D49" s="84" t="s">
        <v>2042</v>
      </c>
      <c r="E49" s="84" t="b">
        <v>0</v>
      </c>
      <c r="F49" s="84" t="b">
        <v>0</v>
      </c>
      <c r="G49" s="84" t="b">
        <v>0</v>
      </c>
    </row>
    <row r="50" spans="1:7" ht="15">
      <c r="A50" s="84" t="s">
        <v>1581</v>
      </c>
      <c r="B50" s="84">
        <v>6</v>
      </c>
      <c r="C50" s="123">
        <v>0.005841392763438356</v>
      </c>
      <c r="D50" s="84" t="s">
        <v>2042</v>
      </c>
      <c r="E50" s="84" t="b">
        <v>0</v>
      </c>
      <c r="F50" s="84" t="b">
        <v>0</v>
      </c>
      <c r="G50" s="84" t="b">
        <v>0</v>
      </c>
    </row>
    <row r="51" spans="1:7" ht="15">
      <c r="A51" s="84" t="s">
        <v>1921</v>
      </c>
      <c r="B51" s="84">
        <v>6</v>
      </c>
      <c r="C51" s="123">
        <v>0.005841392763438356</v>
      </c>
      <c r="D51" s="84" t="s">
        <v>2042</v>
      </c>
      <c r="E51" s="84" t="b">
        <v>0</v>
      </c>
      <c r="F51" s="84" t="b">
        <v>0</v>
      </c>
      <c r="G51" s="84" t="b">
        <v>0</v>
      </c>
    </row>
    <row r="52" spans="1:7" ht="15">
      <c r="A52" s="84" t="s">
        <v>1563</v>
      </c>
      <c r="B52" s="84">
        <v>5</v>
      </c>
      <c r="C52" s="123">
        <v>0.00519829994914086</v>
      </c>
      <c r="D52" s="84" t="s">
        <v>2042</v>
      </c>
      <c r="E52" s="84" t="b">
        <v>0</v>
      </c>
      <c r="F52" s="84" t="b">
        <v>0</v>
      </c>
      <c r="G52" s="84" t="b">
        <v>0</v>
      </c>
    </row>
    <row r="53" spans="1:7" ht="15">
      <c r="A53" s="84" t="s">
        <v>1922</v>
      </c>
      <c r="B53" s="84">
        <v>5</v>
      </c>
      <c r="C53" s="123">
        <v>0.00519829994914086</v>
      </c>
      <c r="D53" s="84" t="s">
        <v>2042</v>
      </c>
      <c r="E53" s="84" t="b">
        <v>0</v>
      </c>
      <c r="F53" s="84" t="b">
        <v>0</v>
      </c>
      <c r="G53" s="84" t="b">
        <v>0</v>
      </c>
    </row>
    <row r="54" spans="1:7" ht="15">
      <c r="A54" s="84" t="s">
        <v>1923</v>
      </c>
      <c r="B54" s="84">
        <v>5</v>
      </c>
      <c r="C54" s="123">
        <v>0.00519829994914086</v>
      </c>
      <c r="D54" s="84" t="s">
        <v>2042</v>
      </c>
      <c r="E54" s="84" t="b">
        <v>0</v>
      </c>
      <c r="F54" s="84" t="b">
        <v>0</v>
      </c>
      <c r="G54" s="84" t="b">
        <v>0</v>
      </c>
    </row>
    <row r="55" spans="1:7" ht="15">
      <c r="A55" s="84" t="s">
        <v>1586</v>
      </c>
      <c r="B55" s="84">
        <v>5</v>
      </c>
      <c r="C55" s="123">
        <v>0.00519829994914086</v>
      </c>
      <c r="D55" s="84" t="s">
        <v>2042</v>
      </c>
      <c r="E55" s="84" t="b">
        <v>0</v>
      </c>
      <c r="F55" s="84" t="b">
        <v>0</v>
      </c>
      <c r="G55" s="84" t="b">
        <v>0</v>
      </c>
    </row>
    <row r="56" spans="1:7" ht="15">
      <c r="A56" s="84" t="s">
        <v>1924</v>
      </c>
      <c r="B56" s="84">
        <v>5</v>
      </c>
      <c r="C56" s="123">
        <v>0.0056027657797254014</v>
      </c>
      <c r="D56" s="84" t="s">
        <v>2042</v>
      </c>
      <c r="E56" s="84" t="b">
        <v>0</v>
      </c>
      <c r="F56" s="84" t="b">
        <v>0</v>
      </c>
      <c r="G56" s="84" t="b">
        <v>0</v>
      </c>
    </row>
    <row r="57" spans="1:7" ht="15">
      <c r="A57" s="84" t="s">
        <v>265</v>
      </c>
      <c r="B57" s="84">
        <v>5</v>
      </c>
      <c r="C57" s="123">
        <v>0.00519829994914086</v>
      </c>
      <c r="D57" s="84" t="s">
        <v>2042</v>
      </c>
      <c r="E57" s="84" t="b">
        <v>0</v>
      </c>
      <c r="F57" s="84" t="b">
        <v>0</v>
      </c>
      <c r="G57" s="84" t="b">
        <v>0</v>
      </c>
    </row>
    <row r="58" spans="1:7" ht="15">
      <c r="A58" s="84" t="s">
        <v>1925</v>
      </c>
      <c r="B58" s="84">
        <v>5</v>
      </c>
      <c r="C58" s="123">
        <v>0.00519829994914086</v>
      </c>
      <c r="D58" s="84" t="s">
        <v>2042</v>
      </c>
      <c r="E58" s="84" t="b">
        <v>1</v>
      </c>
      <c r="F58" s="84" t="b">
        <v>0</v>
      </c>
      <c r="G58" s="84" t="b">
        <v>0</v>
      </c>
    </row>
    <row r="59" spans="1:7" ht="15">
      <c r="A59" s="84" t="s">
        <v>1926</v>
      </c>
      <c r="B59" s="84">
        <v>5</v>
      </c>
      <c r="C59" s="123">
        <v>0.00519829994914086</v>
      </c>
      <c r="D59" s="84" t="s">
        <v>2042</v>
      </c>
      <c r="E59" s="84" t="b">
        <v>0</v>
      </c>
      <c r="F59" s="84" t="b">
        <v>0</v>
      </c>
      <c r="G59" s="84" t="b">
        <v>0</v>
      </c>
    </row>
    <row r="60" spans="1:7" ht="15">
      <c r="A60" s="84" t="s">
        <v>1571</v>
      </c>
      <c r="B60" s="84">
        <v>5</v>
      </c>
      <c r="C60" s="123">
        <v>0.00519829994914086</v>
      </c>
      <c r="D60" s="84" t="s">
        <v>2042</v>
      </c>
      <c r="E60" s="84" t="b">
        <v>0</v>
      </c>
      <c r="F60" s="84" t="b">
        <v>0</v>
      </c>
      <c r="G60" s="84" t="b">
        <v>0</v>
      </c>
    </row>
    <row r="61" spans="1:7" ht="15">
      <c r="A61" s="84" t="s">
        <v>243</v>
      </c>
      <c r="B61" s="84">
        <v>5</v>
      </c>
      <c r="C61" s="123">
        <v>0.00519829994914086</v>
      </c>
      <c r="D61" s="84" t="s">
        <v>2042</v>
      </c>
      <c r="E61" s="84" t="b">
        <v>0</v>
      </c>
      <c r="F61" s="84" t="b">
        <v>0</v>
      </c>
      <c r="G61" s="84" t="b">
        <v>0</v>
      </c>
    </row>
    <row r="62" spans="1:7" ht="15">
      <c r="A62" s="84" t="s">
        <v>1927</v>
      </c>
      <c r="B62" s="84">
        <v>5</v>
      </c>
      <c r="C62" s="123">
        <v>0.00519829994914086</v>
      </c>
      <c r="D62" s="84" t="s">
        <v>2042</v>
      </c>
      <c r="E62" s="84" t="b">
        <v>0</v>
      </c>
      <c r="F62" s="84" t="b">
        <v>0</v>
      </c>
      <c r="G62" s="84" t="b">
        <v>0</v>
      </c>
    </row>
    <row r="63" spans="1:7" ht="15">
      <c r="A63" s="84" t="s">
        <v>1578</v>
      </c>
      <c r="B63" s="84">
        <v>5</v>
      </c>
      <c r="C63" s="123">
        <v>0.00519829994914086</v>
      </c>
      <c r="D63" s="84" t="s">
        <v>2042</v>
      </c>
      <c r="E63" s="84" t="b">
        <v>0</v>
      </c>
      <c r="F63" s="84" t="b">
        <v>0</v>
      </c>
      <c r="G63" s="84" t="b">
        <v>0</v>
      </c>
    </row>
    <row r="64" spans="1:7" ht="15">
      <c r="A64" s="84" t="s">
        <v>1580</v>
      </c>
      <c r="B64" s="84">
        <v>5</v>
      </c>
      <c r="C64" s="123">
        <v>0.00519829994914086</v>
      </c>
      <c r="D64" s="84" t="s">
        <v>2042</v>
      </c>
      <c r="E64" s="84" t="b">
        <v>0</v>
      </c>
      <c r="F64" s="84" t="b">
        <v>0</v>
      </c>
      <c r="G64" s="84" t="b">
        <v>0</v>
      </c>
    </row>
    <row r="65" spans="1:7" ht="15">
      <c r="A65" s="84" t="s">
        <v>279</v>
      </c>
      <c r="B65" s="84">
        <v>5</v>
      </c>
      <c r="C65" s="123">
        <v>0.00519829994914086</v>
      </c>
      <c r="D65" s="84" t="s">
        <v>2042</v>
      </c>
      <c r="E65" s="84" t="b">
        <v>0</v>
      </c>
      <c r="F65" s="84" t="b">
        <v>0</v>
      </c>
      <c r="G65" s="84" t="b">
        <v>0</v>
      </c>
    </row>
    <row r="66" spans="1:7" ht="15">
      <c r="A66" s="84" t="s">
        <v>1560</v>
      </c>
      <c r="B66" s="84">
        <v>4</v>
      </c>
      <c r="C66" s="123">
        <v>0.004899370342005029</v>
      </c>
      <c r="D66" s="84" t="s">
        <v>2042</v>
      </c>
      <c r="E66" s="84" t="b">
        <v>0</v>
      </c>
      <c r="F66" s="84" t="b">
        <v>0</v>
      </c>
      <c r="G66" s="84" t="b">
        <v>0</v>
      </c>
    </row>
    <row r="67" spans="1:7" ht="15">
      <c r="A67" s="84" t="s">
        <v>1928</v>
      </c>
      <c r="B67" s="84">
        <v>4</v>
      </c>
      <c r="C67" s="123">
        <v>0.005487321123493113</v>
      </c>
      <c r="D67" s="84" t="s">
        <v>2042</v>
      </c>
      <c r="E67" s="84" t="b">
        <v>0</v>
      </c>
      <c r="F67" s="84" t="b">
        <v>0</v>
      </c>
      <c r="G67" s="84" t="b">
        <v>0</v>
      </c>
    </row>
    <row r="68" spans="1:7" ht="15">
      <c r="A68" s="84" t="s">
        <v>1929</v>
      </c>
      <c r="B68" s="84">
        <v>4</v>
      </c>
      <c r="C68" s="123">
        <v>0.004482212623780321</v>
      </c>
      <c r="D68" s="84" t="s">
        <v>2042</v>
      </c>
      <c r="E68" s="84" t="b">
        <v>1</v>
      </c>
      <c r="F68" s="84" t="b">
        <v>0</v>
      </c>
      <c r="G68" s="84" t="b">
        <v>0</v>
      </c>
    </row>
    <row r="69" spans="1:7" ht="15">
      <c r="A69" s="84" t="s">
        <v>1556</v>
      </c>
      <c r="B69" s="84">
        <v>4</v>
      </c>
      <c r="C69" s="123">
        <v>0.004482212623780321</v>
      </c>
      <c r="D69" s="84" t="s">
        <v>2042</v>
      </c>
      <c r="E69" s="84" t="b">
        <v>0</v>
      </c>
      <c r="F69" s="84" t="b">
        <v>0</v>
      </c>
      <c r="G69" s="84" t="b">
        <v>0</v>
      </c>
    </row>
    <row r="70" spans="1:7" ht="15">
      <c r="A70" s="84" t="s">
        <v>1930</v>
      </c>
      <c r="B70" s="84">
        <v>4</v>
      </c>
      <c r="C70" s="123">
        <v>0.004482212623780321</v>
      </c>
      <c r="D70" s="84" t="s">
        <v>2042</v>
      </c>
      <c r="E70" s="84" t="b">
        <v>0</v>
      </c>
      <c r="F70" s="84" t="b">
        <v>0</v>
      </c>
      <c r="G70" s="84" t="b">
        <v>0</v>
      </c>
    </row>
    <row r="71" spans="1:7" ht="15">
      <c r="A71" s="84" t="s">
        <v>1931</v>
      </c>
      <c r="B71" s="84">
        <v>4</v>
      </c>
      <c r="C71" s="123">
        <v>0.004482212623780321</v>
      </c>
      <c r="D71" s="84" t="s">
        <v>2042</v>
      </c>
      <c r="E71" s="84" t="b">
        <v>0</v>
      </c>
      <c r="F71" s="84" t="b">
        <v>0</v>
      </c>
      <c r="G71" s="84" t="b">
        <v>0</v>
      </c>
    </row>
    <row r="72" spans="1:7" ht="15">
      <c r="A72" s="84" t="s">
        <v>1566</v>
      </c>
      <c r="B72" s="84">
        <v>4</v>
      </c>
      <c r="C72" s="123">
        <v>0.004482212623780321</v>
      </c>
      <c r="D72" s="84" t="s">
        <v>2042</v>
      </c>
      <c r="E72" s="84" t="b">
        <v>0</v>
      </c>
      <c r="F72" s="84" t="b">
        <v>0</v>
      </c>
      <c r="G72" s="84" t="b">
        <v>0</v>
      </c>
    </row>
    <row r="73" spans="1:7" ht="15">
      <c r="A73" s="84" t="s">
        <v>1932</v>
      </c>
      <c r="B73" s="84">
        <v>4</v>
      </c>
      <c r="C73" s="123">
        <v>0.004482212623780321</v>
      </c>
      <c r="D73" s="84" t="s">
        <v>2042</v>
      </c>
      <c r="E73" s="84" t="b">
        <v>0</v>
      </c>
      <c r="F73" s="84" t="b">
        <v>0</v>
      </c>
      <c r="G73" s="84" t="b">
        <v>0</v>
      </c>
    </row>
    <row r="74" spans="1:7" ht="15">
      <c r="A74" s="84" t="s">
        <v>1584</v>
      </c>
      <c r="B74" s="84">
        <v>4</v>
      </c>
      <c r="C74" s="123">
        <v>0.004482212623780321</v>
      </c>
      <c r="D74" s="84" t="s">
        <v>2042</v>
      </c>
      <c r="E74" s="84" t="b">
        <v>1</v>
      </c>
      <c r="F74" s="84" t="b">
        <v>0</v>
      </c>
      <c r="G74" s="84" t="b">
        <v>0</v>
      </c>
    </row>
    <row r="75" spans="1:7" ht="15">
      <c r="A75" s="84" t="s">
        <v>1587</v>
      </c>
      <c r="B75" s="84">
        <v>4</v>
      </c>
      <c r="C75" s="123">
        <v>0.004482212623780321</v>
      </c>
      <c r="D75" s="84" t="s">
        <v>2042</v>
      </c>
      <c r="E75" s="84" t="b">
        <v>1</v>
      </c>
      <c r="F75" s="84" t="b">
        <v>0</v>
      </c>
      <c r="G75" s="84" t="b">
        <v>0</v>
      </c>
    </row>
    <row r="76" spans="1:7" ht="15">
      <c r="A76" s="84" t="s">
        <v>1933</v>
      </c>
      <c r="B76" s="84">
        <v>4</v>
      </c>
      <c r="C76" s="123">
        <v>0.004899370342005029</v>
      </c>
      <c r="D76" s="84" t="s">
        <v>2042</v>
      </c>
      <c r="E76" s="84" t="b">
        <v>0</v>
      </c>
      <c r="F76" s="84" t="b">
        <v>0</v>
      </c>
      <c r="G76" s="84" t="b">
        <v>0</v>
      </c>
    </row>
    <row r="77" spans="1:7" ht="15">
      <c r="A77" s="84" t="s">
        <v>1934</v>
      </c>
      <c r="B77" s="84">
        <v>4</v>
      </c>
      <c r="C77" s="123">
        <v>0.004482212623780321</v>
      </c>
      <c r="D77" s="84" t="s">
        <v>2042</v>
      </c>
      <c r="E77" s="84" t="b">
        <v>0</v>
      </c>
      <c r="F77" s="84" t="b">
        <v>0</v>
      </c>
      <c r="G77" s="84" t="b">
        <v>0</v>
      </c>
    </row>
    <row r="78" spans="1:7" ht="15">
      <c r="A78" s="84" t="s">
        <v>1564</v>
      </c>
      <c r="B78" s="84">
        <v>4</v>
      </c>
      <c r="C78" s="123">
        <v>0.004482212623780321</v>
      </c>
      <c r="D78" s="84" t="s">
        <v>2042</v>
      </c>
      <c r="E78" s="84" t="b">
        <v>0</v>
      </c>
      <c r="F78" s="84" t="b">
        <v>0</v>
      </c>
      <c r="G78" s="84" t="b">
        <v>0</v>
      </c>
    </row>
    <row r="79" spans="1:7" ht="15">
      <c r="A79" s="84" t="s">
        <v>292</v>
      </c>
      <c r="B79" s="84">
        <v>4</v>
      </c>
      <c r="C79" s="123">
        <v>0.004899370342005029</v>
      </c>
      <c r="D79" s="84" t="s">
        <v>2042</v>
      </c>
      <c r="E79" s="84" t="b">
        <v>0</v>
      </c>
      <c r="F79" s="84" t="b">
        <v>0</v>
      </c>
      <c r="G79" s="84" t="b">
        <v>0</v>
      </c>
    </row>
    <row r="80" spans="1:7" ht="15">
      <c r="A80" s="84" t="s">
        <v>1935</v>
      </c>
      <c r="B80" s="84">
        <v>4</v>
      </c>
      <c r="C80" s="123">
        <v>0.004482212623780321</v>
      </c>
      <c r="D80" s="84" t="s">
        <v>2042</v>
      </c>
      <c r="E80" s="84" t="b">
        <v>0</v>
      </c>
      <c r="F80" s="84" t="b">
        <v>0</v>
      </c>
      <c r="G80" s="84" t="b">
        <v>0</v>
      </c>
    </row>
    <row r="81" spans="1:7" ht="15">
      <c r="A81" s="84" t="s">
        <v>1598</v>
      </c>
      <c r="B81" s="84">
        <v>4</v>
      </c>
      <c r="C81" s="123">
        <v>0.004899370342005029</v>
      </c>
      <c r="D81" s="84" t="s">
        <v>2042</v>
      </c>
      <c r="E81" s="84" t="b">
        <v>0</v>
      </c>
      <c r="F81" s="84" t="b">
        <v>0</v>
      </c>
      <c r="G81" s="84" t="b">
        <v>0</v>
      </c>
    </row>
    <row r="82" spans="1:7" ht="15">
      <c r="A82" s="84" t="s">
        <v>1558</v>
      </c>
      <c r="B82" s="84">
        <v>4</v>
      </c>
      <c r="C82" s="123">
        <v>0.004482212623780321</v>
      </c>
      <c r="D82" s="84" t="s">
        <v>2042</v>
      </c>
      <c r="E82" s="84" t="b">
        <v>1</v>
      </c>
      <c r="F82" s="84" t="b">
        <v>0</v>
      </c>
      <c r="G82" s="84" t="b">
        <v>0</v>
      </c>
    </row>
    <row r="83" spans="1:7" ht="15">
      <c r="A83" s="84" t="s">
        <v>1570</v>
      </c>
      <c r="B83" s="84">
        <v>4</v>
      </c>
      <c r="C83" s="123">
        <v>0.004482212623780321</v>
      </c>
      <c r="D83" s="84" t="s">
        <v>2042</v>
      </c>
      <c r="E83" s="84" t="b">
        <v>0</v>
      </c>
      <c r="F83" s="84" t="b">
        <v>0</v>
      </c>
      <c r="G83" s="84" t="b">
        <v>0</v>
      </c>
    </row>
    <row r="84" spans="1:7" ht="15">
      <c r="A84" s="84" t="s">
        <v>1572</v>
      </c>
      <c r="B84" s="84">
        <v>4</v>
      </c>
      <c r="C84" s="123">
        <v>0.004482212623780321</v>
      </c>
      <c r="D84" s="84" t="s">
        <v>2042</v>
      </c>
      <c r="E84" s="84" t="b">
        <v>0</v>
      </c>
      <c r="F84" s="84" t="b">
        <v>0</v>
      </c>
      <c r="G84" s="84" t="b">
        <v>0</v>
      </c>
    </row>
    <row r="85" spans="1:7" ht="15">
      <c r="A85" s="84" t="s">
        <v>1574</v>
      </c>
      <c r="B85" s="84">
        <v>4</v>
      </c>
      <c r="C85" s="123">
        <v>0.004482212623780321</v>
      </c>
      <c r="D85" s="84" t="s">
        <v>2042</v>
      </c>
      <c r="E85" s="84" t="b">
        <v>0</v>
      </c>
      <c r="F85" s="84" t="b">
        <v>0</v>
      </c>
      <c r="G85" s="84" t="b">
        <v>0</v>
      </c>
    </row>
    <row r="86" spans="1:7" ht="15">
      <c r="A86" s="84" t="s">
        <v>1936</v>
      </c>
      <c r="B86" s="84">
        <v>4</v>
      </c>
      <c r="C86" s="123">
        <v>0.004482212623780321</v>
      </c>
      <c r="D86" s="84" t="s">
        <v>2042</v>
      </c>
      <c r="E86" s="84" t="b">
        <v>0</v>
      </c>
      <c r="F86" s="84" t="b">
        <v>0</v>
      </c>
      <c r="G86" s="84" t="b">
        <v>0</v>
      </c>
    </row>
    <row r="87" spans="1:7" ht="15">
      <c r="A87" s="84" t="s">
        <v>1937</v>
      </c>
      <c r="B87" s="84">
        <v>4</v>
      </c>
      <c r="C87" s="123">
        <v>0.004482212623780321</v>
      </c>
      <c r="D87" s="84" t="s">
        <v>2042</v>
      </c>
      <c r="E87" s="84" t="b">
        <v>0</v>
      </c>
      <c r="F87" s="84" t="b">
        <v>0</v>
      </c>
      <c r="G87" s="84" t="b">
        <v>0</v>
      </c>
    </row>
    <row r="88" spans="1:7" ht="15">
      <c r="A88" s="84" t="s">
        <v>1938</v>
      </c>
      <c r="B88" s="84">
        <v>4</v>
      </c>
      <c r="C88" s="123">
        <v>0.004482212623780321</v>
      </c>
      <c r="D88" s="84" t="s">
        <v>2042</v>
      </c>
      <c r="E88" s="84" t="b">
        <v>0</v>
      </c>
      <c r="F88" s="84" t="b">
        <v>0</v>
      </c>
      <c r="G88" s="84" t="b">
        <v>0</v>
      </c>
    </row>
    <row r="89" spans="1:7" ht="15">
      <c r="A89" s="84" t="s">
        <v>1939</v>
      </c>
      <c r="B89" s="84">
        <v>4</v>
      </c>
      <c r="C89" s="123">
        <v>0.004482212623780321</v>
      </c>
      <c r="D89" s="84" t="s">
        <v>2042</v>
      </c>
      <c r="E89" s="84" t="b">
        <v>0</v>
      </c>
      <c r="F89" s="84" t="b">
        <v>0</v>
      </c>
      <c r="G89" s="84" t="b">
        <v>0</v>
      </c>
    </row>
    <row r="90" spans="1:7" ht="15">
      <c r="A90" s="84" t="s">
        <v>230</v>
      </c>
      <c r="B90" s="84">
        <v>4</v>
      </c>
      <c r="C90" s="123">
        <v>0.004482212623780321</v>
      </c>
      <c r="D90" s="84" t="s">
        <v>2042</v>
      </c>
      <c r="E90" s="84" t="b">
        <v>0</v>
      </c>
      <c r="F90" s="84" t="b">
        <v>0</v>
      </c>
      <c r="G90" s="84" t="b">
        <v>0</v>
      </c>
    </row>
    <row r="91" spans="1:7" ht="15">
      <c r="A91" s="84" t="s">
        <v>226</v>
      </c>
      <c r="B91" s="84">
        <v>4</v>
      </c>
      <c r="C91" s="123">
        <v>0.004482212623780321</v>
      </c>
      <c r="D91" s="84" t="s">
        <v>2042</v>
      </c>
      <c r="E91" s="84" t="b">
        <v>0</v>
      </c>
      <c r="F91" s="84" t="b">
        <v>0</v>
      </c>
      <c r="G91" s="84" t="b">
        <v>0</v>
      </c>
    </row>
    <row r="92" spans="1:7" ht="15">
      <c r="A92" s="84" t="s">
        <v>1940</v>
      </c>
      <c r="B92" s="84">
        <v>3</v>
      </c>
      <c r="C92" s="123">
        <v>0.0036745277565037714</v>
      </c>
      <c r="D92" s="84" t="s">
        <v>2042</v>
      </c>
      <c r="E92" s="84" t="b">
        <v>0</v>
      </c>
      <c r="F92" s="84" t="b">
        <v>0</v>
      </c>
      <c r="G92" s="84" t="b">
        <v>0</v>
      </c>
    </row>
    <row r="93" spans="1:7" ht="15">
      <c r="A93" s="84" t="s">
        <v>1941</v>
      </c>
      <c r="B93" s="84">
        <v>3</v>
      </c>
      <c r="C93" s="123">
        <v>0.0036745277565037714</v>
      </c>
      <c r="D93" s="84" t="s">
        <v>2042</v>
      </c>
      <c r="E93" s="84" t="b">
        <v>1</v>
      </c>
      <c r="F93" s="84" t="b">
        <v>0</v>
      </c>
      <c r="G93" s="84" t="b">
        <v>0</v>
      </c>
    </row>
    <row r="94" spans="1:7" ht="15">
      <c r="A94" s="84" t="s">
        <v>269</v>
      </c>
      <c r="B94" s="84">
        <v>3</v>
      </c>
      <c r="C94" s="123">
        <v>0.0036745277565037714</v>
      </c>
      <c r="D94" s="84" t="s">
        <v>2042</v>
      </c>
      <c r="E94" s="84" t="b">
        <v>0</v>
      </c>
      <c r="F94" s="84" t="b">
        <v>0</v>
      </c>
      <c r="G94" s="84" t="b">
        <v>0</v>
      </c>
    </row>
    <row r="95" spans="1:7" ht="15">
      <c r="A95" s="84" t="s">
        <v>1942</v>
      </c>
      <c r="B95" s="84">
        <v>3</v>
      </c>
      <c r="C95" s="123">
        <v>0.0036745277565037714</v>
      </c>
      <c r="D95" s="84" t="s">
        <v>2042</v>
      </c>
      <c r="E95" s="84" t="b">
        <v>0</v>
      </c>
      <c r="F95" s="84" t="b">
        <v>0</v>
      </c>
      <c r="G95" s="84" t="b">
        <v>0</v>
      </c>
    </row>
    <row r="96" spans="1:7" ht="15">
      <c r="A96" s="84" t="s">
        <v>1583</v>
      </c>
      <c r="B96" s="84">
        <v>3</v>
      </c>
      <c r="C96" s="123">
        <v>0.0036745277565037714</v>
      </c>
      <c r="D96" s="84" t="s">
        <v>2042</v>
      </c>
      <c r="E96" s="84" t="b">
        <v>1</v>
      </c>
      <c r="F96" s="84" t="b">
        <v>0</v>
      </c>
      <c r="G96" s="84" t="b">
        <v>0</v>
      </c>
    </row>
    <row r="97" spans="1:7" ht="15">
      <c r="A97" s="84" t="s">
        <v>1943</v>
      </c>
      <c r="B97" s="84">
        <v>3</v>
      </c>
      <c r="C97" s="123">
        <v>0.0036745277565037714</v>
      </c>
      <c r="D97" s="84" t="s">
        <v>2042</v>
      </c>
      <c r="E97" s="84" t="b">
        <v>0</v>
      </c>
      <c r="F97" s="84" t="b">
        <v>1</v>
      </c>
      <c r="G97" s="84" t="b">
        <v>0</v>
      </c>
    </row>
    <row r="98" spans="1:7" ht="15">
      <c r="A98" s="84" t="s">
        <v>1944</v>
      </c>
      <c r="B98" s="84">
        <v>3</v>
      </c>
      <c r="C98" s="123">
        <v>0.0036745277565037714</v>
      </c>
      <c r="D98" s="84" t="s">
        <v>2042</v>
      </c>
      <c r="E98" s="84" t="b">
        <v>1</v>
      </c>
      <c r="F98" s="84" t="b">
        <v>0</v>
      </c>
      <c r="G98" s="84" t="b">
        <v>0</v>
      </c>
    </row>
    <row r="99" spans="1:7" ht="15">
      <c r="A99" s="84" t="s">
        <v>1945</v>
      </c>
      <c r="B99" s="84">
        <v>3</v>
      </c>
      <c r="C99" s="123">
        <v>0.0036745277565037714</v>
      </c>
      <c r="D99" s="84" t="s">
        <v>2042</v>
      </c>
      <c r="E99" s="84" t="b">
        <v>0</v>
      </c>
      <c r="F99" s="84" t="b">
        <v>0</v>
      </c>
      <c r="G99" s="84" t="b">
        <v>0</v>
      </c>
    </row>
    <row r="100" spans="1:7" ht="15">
      <c r="A100" s="84" t="s">
        <v>1946</v>
      </c>
      <c r="B100" s="84">
        <v>3</v>
      </c>
      <c r="C100" s="123">
        <v>0.0036745277565037714</v>
      </c>
      <c r="D100" s="84" t="s">
        <v>2042</v>
      </c>
      <c r="E100" s="84" t="b">
        <v>1</v>
      </c>
      <c r="F100" s="84" t="b">
        <v>0</v>
      </c>
      <c r="G100" s="84" t="b">
        <v>0</v>
      </c>
    </row>
    <row r="101" spans="1:7" ht="15">
      <c r="A101" s="84" t="s">
        <v>1947</v>
      </c>
      <c r="B101" s="84">
        <v>3</v>
      </c>
      <c r="C101" s="123">
        <v>0.0036745277565037714</v>
      </c>
      <c r="D101" s="84" t="s">
        <v>2042</v>
      </c>
      <c r="E101" s="84" t="b">
        <v>1</v>
      </c>
      <c r="F101" s="84" t="b">
        <v>0</v>
      </c>
      <c r="G101" s="84" t="b">
        <v>0</v>
      </c>
    </row>
    <row r="102" spans="1:7" ht="15">
      <c r="A102" s="84" t="s">
        <v>1948</v>
      </c>
      <c r="B102" s="84">
        <v>3</v>
      </c>
      <c r="C102" s="123">
        <v>0.0036745277565037714</v>
      </c>
      <c r="D102" s="84" t="s">
        <v>2042</v>
      </c>
      <c r="E102" s="84" t="b">
        <v>0</v>
      </c>
      <c r="F102" s="84" t="b">
        <v>0</v>
      </c>
      <c r="G102" s="84" t="b">
        <v>0</v>
      </c>
    </row>
    <row r="103" spans="1:7" ht="15">
      <c r="A103" s="84" t="s">
        <v>295</v>
      </c>
      <c r="B103" s="84">
        <v>3</v>
      </c>
      <c r="C103" s="123">
        <v>0.0036745277565037714</v>
      </c>
      <c r="D103" s="84" t="s">
        <v>2042</v>
      </c>
      <c r="E103" s="84" t="b">
        <v>0</v>
      </c>
      <c r="F103" s="84" t="b">
        <v>0</v>
      </c>
      <c r="G103" s="84" t="b">
        <v>0</v>
      </c>
    </row>
    <row r="104" spans="1:7" ht="15">
      <c r="A104" s="84" t="s">
        <v>1949</v>
      </c>
      <c r="B104" s="84">
        <v>3</v>
      </c>
      <c r="C104" s="123">
        <v>0.0036745277565037714</v>
      </c>
      <c r="D104" s="84" t="s">
        <v>2042</v>
      </c>
      <c r="E104" s="84" t="b">
        <v>0</v>
      </c>
      <c r="F104" s="84" t="b">
        <v>0</v>
      </c>
      <c r="G104" s="84" t="b">
        <v>0</v>
      </c>
    </row>
    <row r="105" spans="1:7" ht="15">
      <c r="A105" s="84" t="s">
        <v>252</v>
      </c>
      <c r="B105" s="84">
        <v>3</v>
      </c>
      <c r="C105" s="123">
        <v>0.0036745277565037714</v>
      </c>
      <c r="D105" s="84" t="s">
        <v>2042</v>
      </c>
      <c r="E105" s="84" t="b">
        <v>0</v>
      </c>
      <c r="F105" s="84" t="b">
        <v>0</v>
      </c>
      <c r="G105" s="84" t="b">
        <v>0</v>
      </c>
    </row>
    <row r="106" spans="1:7" ht="15">
      <c r="A106" s="84" t="s">
        <v>1950</v>
      </c>
      <c r="B106" s="84">
        <v>3</v>
      </c>
      <c r="C106" s="123">
        <v>0.0036745277565037714</v>
      </c>
      <c r="D106" s="84" t="s">
        <v>2042</v>
      </c>
      <c r="E106" s="84" t="b">
        <v>0</v>
      </c>
      <c r="F106" s="84" t="b">
        <v>0</v>
      </c>
      <c r="G106" s="84" t="b">
        <v>0</v>
      </c>
    </row>
    <row r="107" spans="1:7" ht="15">
      <c r="A107" s="84" t="s">
        <v>1951</v>
      </c>
      <c r="B107" s="84">
        <v>3</v>
      </c>
      <c r="C107" s="123">
        <v>0.0036745277565037714</v>
      </c>
      <c r="D107" s="84" t="s">
        <v>2042</v>
      </c>
      <c r="E107" s="84" t="b">
        <v>0</v>
      </c>
      <c r="F107" s="84" t="b">
        <v>0</v>
      </c>
      <c r="G107" s="84" t="b">
        <v>0</v>
      </c>
    </row>
    <row r="108" spans="1:7" ht="15">
      <c r="A108" s="84" t="s">
        <v>1952</v>
      </c>
      <c r="B108" s="84">
        <v>3</v>
      </c>
      <c r="C108" s="123">
        <v>0.0036745277565037714</v>
      </c>
      <c r="D108" s="84" t="s">
        <v>2042</v>
      </c>
      <c r="E108" s="84" t="b">
        <v>0</v>
      </c>
      <c r="F108" s="84" t="b">
        <v>0</v>
      </c>
      <c r="G108" s="84" t="b">
        <v>0</v>
      </c>
    </row>
    <row r="109" spans="1:7" ht="15">
      <c r="A109" s="84" t="s">
        <v>1953</v>
      </c>
      <c r="B109" s="84">
        <v>3</v>
      </c>
      <c r="C109" s="123">
        <v>0.0036745277565037714</v>
      </c>
      <c r="D109" s="84" t="s">
        <v>2042</v>
      </c>
      <c r="E109" s="84" t="b">
        <v>0</v>
      </c>
      <c r="F109" s="84" t="b">
        <v>1</v>
      </c>
      <c r="G109" s="84" t="b">
        <v>0</v>
      </c>
    </row>
    <row r="110" spans="1:7" ht="15">
      <c r="A110" s="84" t="s">
        <v>1954</v>
      </c>
      <c r="B110" s="84">
        <v>3</v>
      </c>
      <c r="C110" s="123">
        <v>0.0036745277565037714</v>
      </c>
      <c r="D110" s="84" t="s">
        <v>2042</v>
      </c>
      <c r="E110" s="84" t="b">
        <v>0</v>
      </c>
      <c r="F110" s="84" t="b">
        <v>0</v>
      </c>
      <c r="G110" s="84" t="b">
        <v>0</v>
      </c>
    </row>
    <row r="111" spans="1:7" ht="15">
      <c r="A111" s="84" t="s">
        <v>1955</v>
      </c>
      <c r="B111" s="84">
        <v>3</v>
      </c>
      <c r="C111" s="123">
        <v>0.0036745277565037714</v>
      </c>
      <c r="D111" s="84" t="s">
        <v>2042</v>
      </c>
      <c r="E111" s="84" t="b">
        <v>0</v>
      </c>
      <c r="F111" s="84" t="b">
        <v>0</v>
      </c>
      <c r="G111" s="84" t="b">
        <v>0</v>
      </c>
    </row>
    <row r="112" spans="1:7" ht="15">
      <c r="A112" s="84" t="s">
        <v>298</v>
      </c>
      <c r="B112" s="84">
        <v>3</v>
      </c>
      <c r="C112" s="123">
        <v>0.0036745277565037714</v>
      </c>
      <c r="D112" s="84" t="s">
        <v>2042</v>
      </c>
      <c r="E112" s="84" t="b">
        <v>0</v>
      </c>
      <c r="F112" s="84" t="b">
        <v>0</v>
      </c>
      <c r="G112" s="84" t="b">
        <v>0</v>
      </c>
    </row>
    <row r="113" spans="1:7" ht="15">
      <c r="A113" s="84" t="s">
        <v>250</v>
      </c>
      <c r="B113" s="84">
        <v>3</v>
      </c>
      <c r="C113" s="123">
        <v>0.0036745277565037714</v>
      </c>
      <c r="D113" s="84" t="s">
        <v>2042</v>
      </c>
      <c r="E113" s="84" t="b">
        <v>0</v>
      </c>
      <c r="F113" s="84" t="b">
        <v>0</v>
      </c>
      <c r="G113" s="84" t="b">
        <v>0</v>
      </c>
    </row>
    <row r="114" spans="1:7" ht="15">
      <c r="A114" s="84" t="s">
        <v>251</v>
      </c>
      <c r="B114" s="84">
        <v>3</v>
      </c>
      <c r="C114" s="123">
        <v>0.0036745277565037714</v>
      </c>
      <c r="D114" s="84" t="s">
        <v>2042</v>
      </c>
      <c r="E114" s="84" t="b">
        <v>0</v>
      </c>
      <c r="F114" s="84" t="b">
        <v>0</v>
      </c>
      <c r="G114" s="84" t="b">
        <v>0</v>
      </c>
    </row>
    <row r="115" spans="1:7" ht="15">
      <c r="A115" s="84" t="s">
        <v>1601</v>
      </c>
      <c r="B115" s="84">
        <v>3</v>
      </c>
      <c r="C115" s="123">
        <v>0.0036745277565037714</v>
      </c>
      <c r="D115" s="84" t="s">
        <v>2042</v>
      </c>
      <c r="E115" s="84" t="b">
        <v>0</v>
      </c>
      <c r="F115" s="84" t="b">
        <v>0</v>
      </c>
      <c r="G115" s="84" t="b">
        <v>0</v>
      </c>
    </row>
    <row r="116" spans="1:7" ht="15">
      <c r="A116" s="84" t="s">
        <v>1602</v>
      </c>
      <c r="B116" s="84">
        <v>3</v>
      </c>
      <c r="C116" s="123">
        <v>0.0036745277565037714</v>
      </c>
      <c r="D116" s="84" t="s">
        <v>2042</v>
      </c>
      <c r="E116" s="84" t="b">
        <v>0</v>
      </c>
      <c r="F116" s="84" t="b">
        <v>0</v>
      </c>
      <c r="G116" s="84" t="b">
        <v>0</v>
      </c>
    </row>
    <row r="117" spans="1:7" ht="15">
      <c r="A117" s="84" t="s">
        <v>1603</v>
      </c>
      <c r="B117" s="84">
        <v>3</v>
      </c>
      <c r="C117" s="123">
        <v>0.0036745277565037714</v>
      </c>
      <c r="D117" s="84" t="s">
        <v>2042</v>
      </c>
      <c r="E117" s="84" t="b">
        <v>0</v>
      </c>
      <c r="F117" s="84" t="b">
        <v>0</v>
      </c>
      <c r="G117" s="84" t="b">
        <v>0</v>
      </c>
    </row>
    <row r="118" spans="1:7" ht="15">
      <c r="A118" s="84" t="s">
        <v>1956</v>
      </c>
      <c r="B118" s="84">
        <v>3</v>
      </c>
      <c r="C118" s="123">
        <v>0.0036745277565037714</v>
      </c>
      <c r="D118" s="84" t="s">
        <v>2042</v>
      </c>
      <c r="E118" s="84" t="b">
        <v>0</v>
      </c>
      <c r="F118" s="84" t="b">
        <v>0</v>
      </c>
      <c r="G118" s="84" t="b">
        <v>0</v>
      </c>
    </row>
    <row r="119" spans="1:7" ht="15">
      <c r="A119" s="84" t="s">
        <v>1557</v>
      </c>
      <c r="B119" s="84">
        <v>3</v>
      </c>
      <c r="C119" s="123">
        <v>0.0036745277565037714</v>
      </c>
      <c r="D119" s="84" t="s">
        <v>2042</v>
      </c>
      <c r="E119" s="84" t="b">
        <v>0</v>
      </c>
      <c r="F119" s="84" t="b">
        <v>0</v>
      </c>
      <c r="G119" s="84" t="b">
        <v>0</v>
      </c>
    </row>
    <row r="120" spans="1:7" ht="15">
      <c r="A120" s="84" t="s">
        <v>1559</v>
      </c>
      <c r="B120" s="84">
        <v>3</v>
      </c>
      <c r="C120" s="123">
        <v>0.0036745277565037714</v>
      </c>
      <c r="D120" s="84" t="s">
        <v>2042</v>
      </c>
      <c r="E120" s="84" t="b">
        <v>0</v>
      </c>
      <c r="F120" s="84" t="b">
        <v>0</v>
      </c>
      <c r="G120" s="84" t="b">
        <v>0</v>
      </c>
    </row>
    <row r="121" spans="1:7" ht="15">
      <c r="A121" s="84" t="s">
        <v>1957</v>
      </c>
      <c r="B121" s="84">
        <v>3</v>
      </c>
      <c r="C121" s="123">
        <v>0.0036745277565037714</v>
      </c>
      <c r="D121" s="84" t="s">
        <v>2042</v>
      </c>
      <c r="E121" s="84" t="b">
        <v>0</v>
      </c>
      <c r="F121" s="84" t="b">
        <v>0</v>
      </c>
      <c r="G121" s="84" t="b">
        <v>0</v>
      </c>
    </row>
    <row r="122" spans="1:7" ht="15">
      <c r="A122" s="84" t="s">
        <v>1958</v>
      </c>
      <c r="B122" s="84">
        <v>3</v>
      </c>
      <c r="C122" s="123">
        <v>0.0036745277565037714</v>
      </c>
      <c r="D122" s="84" t="s">
        <v>2042</v>
      </c>
      <c r="E122" s="84" t="b">
        <v>0</v>
      </c>
      <c r="F122" s="84" t="b">
        <v>0</v>
      </c>
      <c r="G122" s="84" t="b">
        <v>0</v>
      </c>
    </row>
    <row r="123" spans="1:7" ht="15">
      <c r="A123" s="84" t="s">
        <v>1959</v>
      </c>
      <c r="B123" s="84">
        <v>3</v>
      </c>
      <c r="C123" s="123">
        <v>0.0036745277565037714</v>
      </c>
      <c r="D123" s="84" t="s">
        <v>2042</v>
      </c>
      <c r="E123" s="84" t="b">
        <v>0</v>
      </c>
      <c r="F123" s="84" t="b">
        <v>0</v>
      </c>
      <c r="G123" s="84" t="b">
        <v>0</v>
      </c>
    </row>
    <row r="124" spans="1:7" ht="15">
      <c r="A124" s="84" t="s">
        <v>229</v>
      </c>
      <c r="B124" s="84">
        <v>3</v>
      </c>
      <c r="C124" s="123">
        <v>0.0036745277565037714</v>
      </c>
      <c r="D124" s="84" t="s">
        <v>2042</v>
      </c>
      <c r="E124" s="84" t="b">
        <v>0</v>
      </c>
      <c r="F124" s="84" t="b">
        <v>0</v>
      </c>
      <c r="G124" s="84" t="b">
        <v>0</v>
      </c>
    </row>
    <row r="125" spans="1:7" ht="15">
      <c r="A125" s="84" t="s">
        <v>1960</v>
      </c>
      <c r="B125" s="84">
        <v>3</v>
      </c>
      <c r="C125" s="123">
        <v>0.0036745277565037714</v>
      </c>
      <c r="D125" s="84" t="s">
        <v>2042</v>
      </c>
      <c r="E125" s="84" t="b">
        <v>1</v>
      </c>
      <c r="F125" s="84" t="b">
        <v>0</v>
      </c>
      <c r="G125" s="84" t="b">
        <v>0</v>
      </c>
    </row>
    <row r="126" spans="1:7" ht="15">
      <c r="A126" s="84" t="s">
        <v>1961</v>
      </c>
      <c r="B126" s="84">
        <v>3</v>
      </c>
      <c r="C126" s="123">
        <v>0.0036745277565037714</v>
      </c>
      <c r="D126" s="84" t="s">
        <v>2042</v>
      </c>
      <c r="E126" s="84" t="b">
        <v>0</v>
      </c>
      <c r="F126" s="84" t="b">
        <v>0</v>
      </c>
      <c r="G126" s="84" t="b">
        <v>0</v>
      </c>
    </row>
    <row r="127" spans="1:7" ht="15">
      <c r="A127" s="84" t="s">
        <v>1962</v>
      </c>
      <c r="B127" s="84">
        <v>3</v>
      </c>
      <c r="C127" s="123">
        <v>0.0036745277565037714</v>
      </c>
      <c r="D127" s="84" t="s">
        <v>2042</v>
      </c>
      <c r="E127" s="84" t="b">
        <v>0</v>
      </c>
      <c r="F127" s="84" t="b">
        <v>1</v>
      </c>
      <c r="G127" s="84" t="b">
        <v>0</v>
      </c>
    </row>
    <row r="128" spans="1:7" ht="15">
      <c r="A128" s="84" t="s">
        <v>1963</v>
      </c>
      <c r="B128" s="84">
        <v>3</v>
      </c>
      <c r="C128" s="123">
        <v>0.0036745277565037714</v>
      </c>
      <c r="D128" s="84" t="s">
        <v>2042</v>
      </c>
      <c r="E128" s="84" t="b">
        <v>0</v>
      </c>
      <c r="F128" s="84" t="b">
        <v>0</v>
      </c>
      <c r="G128" s="84" t="b">
        <v>0</v>
      </c>
    </row>
    <row r="129" spans="1:7" ht="15">
      <c r="A129" s="84" t="s">
        <v>1964</v>
      </c>
      <c r="B129" s="84">
        <v>3</v>
      </c>
      <c r="C129" s="123">
        <v>0.0036745277565037714</v>
      </c>
      <c r="D129" s="84" t="s">
        <v>2042</v>
      </c>
      <c r="E129" s="84" t="b">
        <v>0</v>
      </c>
      <c r="F129" s="84" t="b">
        <v>0</v>
      </c>
      <c r="G129" s="84" t="b">
        <v>0</v>
      </c>
    </row>
    <row r="130" spans="1:7" ht="15">
      <c r="A130" s="84" t="s">
        <v>1965</v>
      </c>
      <c r="B130" s="84">
        <v>3</v>
      </c>
      <c r="C130" s="123">
        <v>0.0036745277565037714</v>
      </c>
      <c r="D130" s="84" t="s">
        <v>2042</v>
      </c>
      <c r="E130" s="84" t="b">
        <v>0</v>
      </c>
      <c r="F130" s="84" t="b">
        <v>0</v>
      </c>
      <c r="G130" s="84" t="b">
        <v>0</v>
      </c>
    </row>
    <row r="131" spans="1:7" ht="15">
      <c r="A131" s="84" t="s">
        <v>1966</v>
      </c>
      <c r="B131" s="84">
        <v>3</v>
      </c>
      <c r="C131" s="123">
        <v>0.0036745277565037714</v>
      </c>
      <c r="D131" s="84" t="s">
        <v>2042</v>
      </c>
      <c r="E131" s="84" t="b">
        <v>0</v>
      </c>
      <c r="F131" s="84" t="b">
        <v>0</v>
      </c>
      <c r="G131" s="84" t="b">
        <v>0</v>
      </c>
    </row>
    <row r="132" spans="1:7" ht="15">
      <c r="A132" s="84" t="s">
        <v>1967</v>
      </c>
      <c r="B132" s="84">
        <v>3</v>
      </c>
      <c r="C132" s="123">
        <v>0.0036745277565037714</v>
      </c>
      <c r="D132" s="84" t="s">
        <v>2042</v>
      </c>
      <c r="E132" s="84" t="b">
        <v>1</v>
      </c>
      <c r="F132" s="84" t="b">
        <v>0</v>
      </c>
      <c r="G132" s="84" t="b">
        <v>0</v>
      </c>
    </row>
    <row r="133" spans="1:7" ht="15">
      <c r="A133" s="84" t="s">
        <v>1968</v>
      </c>
      <c r="B133" s="84">
        <v>3</v>
      </c>
      <c r="C133" s="123">
        <v>0.0036745277565037714</v>
      </c>
      <c r="D133" s="84" t="s">
        <v>2042</v>
      </c>
      <c r="E133" s="84" t="b">
        <v>0</v>
      </c>
      <c r="F133" s="84" t="b">
        <v>0</v>
      </c>
      <c r="G133" s="84" t="b">
        <v>0</v>
      </c>
    </row>
    <row r="134" spans="1:7" ht="15">
      <c r="A134" s="84" t="s">
        <v>1969</v>
      </c>
      <c r="B134" s="84">
        <v>2</v>
      </c>
      <c r="C134" s="123">
        <v>0.0027436605617465566</v>
      </c>
      <c r="D134" s="84" t="s">
        <v>2042</v>
      </c>
      <c r="E134" s="84" t="b">
        <v>0</v>
      </c>
      <c r="F134" s="84" t="b">
        <v>0</v>
      </c>
      <c r="G134" s="84" t="b">
        <v>0</v>
      </c>
    </row>
    <row r="135" spans="1:7" ht="15">
      <c r="A135" s="84" t="s">
        <v>1970</v>
      </c>
      <c r="B135" s="84">
        <v>2</v>
      </c>
      <c r="C135" s="123">
        <v>0.0027436605617465566</v>
      </c>
      <c r="D135" s="84" t="s">
        <v>2042</v>
      </c>
      <c r="E135" s="84" t="b">
        <v>0</v>
      </c>
      <c r="F135" s="84" t="b">
        <v>0</v>
      </c>
      <c r="G135" s="84" t="b">
        <v>0</v>
      </c>
    </row>
    <row r="136" spans="1:7" ht="15">
      <c r="A136" s="84" t="s">
        <v>1971</v>
      </c>
      <c r="B136" s="84">
        <v>2</v>
      </c>
      <c r="C136" s="123">
        <v>0.0027436605617465566</v>
      </c>
      <c r="D136" s="84" t="s">
        <v>2042</v>
      </c>
      <c r="E136" s="84" t="b">
        <v>0</v>
      </c>
      <c r="F136" s="84" t="b">
        <v>0</v>
      </c>
      <c r="G136" s="84" t="b">
        <v>0</v>
      </c>
    </row>
    <row r="137" spans="1:7" ht="15">
      <c r="A137" s="84" t="s">
        <v>1972</v>
      </c>
      <c r="B137" s="84">
        <v>2</v>
      </c>
      <c r="C137" s="123">
        <v>0.0027436605617465566</v>
      </c>
      <c r="D137" s="84" t="s">
        <v>2042</v>
      </c>
      <c r="E137" s="84" t="b">
        <v>1</v>
      </c>
      <c r="F137" s="84" t="b">
        <v>0</v>
      </c>
      <c r="G137" s="84" t="b">
        <v>0</v>
      </c>
    </row>
    <row r="138" spans="1:7" ht="15">
      <c r="A138" s="84" t="s">
        <v>1973</v>
      </c>
      <c r="B138" s="84">
        <v>2</v>
      </c>
      <c r="C138" s="123">
        <v>0.0027436605617465566</v>
      </c>
      <c r="D138" s="84" t="s">
        <v>2042</v>
      </c>
      <c r="E138" s="84" t="b">
        <v>0</v>
      </c>
      <c r="F138" s="84" t="b">
        <v>0</v>
      </c>
      <c r="G138" s="84" t="b">
        <v>0</v>
      </c>
    </row>
    <row r="139" spans="1:7" ht="15">
      <c r="A139" s="84" t="s">
        <v>1974</v>
      </c>
      <c r="B139" s="84">
        <v>2</v>
      </c>
      <c r="C139" s="123">
        <v>0.0027436605617465566</v>
      </c>
      <c r="D139" s="84" t="s">
        <v>2042</v>
      </c>
      <c r="E139" s="84" t="b">
        <v>0</v>
      </c>
      <c r="F139" s="84" t="b">
        <v>0</v>
      </c>
      <c r="G139" s="84" t="b">
        <v>0</v>
      </c>
    </row>
    <row r="140" spans="1:7" ht="15">
      <c r="A140" s="84" t="s">
        <v>1975</v>
      </c>
      <c r="B140" s="84">
        <v>2</v>
      </c>
      <c r="C140" s="123">
        <v>0.0027436605617465566</v>
      </c>
      <c r="D140" s="84" t="s">
        <v>2042</v>
      </c>
      <c r="E140" s="84" t="b">
        <v>0</v>
      </c>
      <c r="F140" s="84" t="b">
        <v>0</v>
      </c>
      <c r="G140" s="84" t="b">
        <v>0</v>
      </c>
    </row>
    <row r="141" spans="1:7" ht="15">
      <c r="A141" s="84" t="s">
        <v>1976</v>
      </c>
      <c r="B141" s="84">
        <v>2</v>
      </c>
      <c r="C141" s="123">
        <v>0.0027436605617465566</v>
      </c>
      <c r="D141" s="84" t="s">
        <v>2042</v>
      </c>
      <c r="E141" s="84" t="b">
        <v>0</v>
      </c>
      <c r="F141" s="84" t="b">
        <v>0</v>
      </c>
      <c r="G141" s="84" t="b">
        <v>0</v>
      </c>
    </row>
    <row r="142" spans="1:7" ht="15">
      <c r="A142" s="84" t="s">
        <v>1977</v>
      </c>
      <c r="B142" s="84">
        <v>2</v>
      </c>
      <c r="C142" s="123">
        <v>0.0027436605617465566</v>
      </c>
      <c r="D142" s="84" t="s">
        <v>2042</v>
      </c>
      <c r="E142" s="84" t="b">
        <v>0</v>
      </c>
      <c r="F142" s="84" t="b">
        <v>0</v>
      </c>
      <c r="G142" s="84" t="b">
        <v>0</v>
      </c>
    </row>
    <row r="143" spans="1:7" ht="15">
      <c r="A143" s="84" t="s">
        <v>307</v>
      </c>
      <c r="B143" s="84">
        <v>2</v>
      </c>
      <c r="C143" s="123">
        <v>0.0027436605617465566</v>
      </c>
      <c r="D143" s="84" t="s">
        <v>2042</v>
      </c>
      <c r="E143" s="84" t="b">
        <v>0</v>
      </c>
      <c r="F143" s="84" t="b">
        <v>0</v>
      </c>
      <c r="G143" s="84" t="b">
        <v>0</v>
      </c>
    </row>
    <row r="144" spans="1:7" ht="15">
      <c r="A144" s="84" t="s">
        <v>270</v>
      </c>
      <c r="B144" s="84">
        <v>2</v>
      </c>
      <c r="C144" s="123">
        <v>0.0027436605617465566</v>
      </c>
      <c r="D144" s="84" t="s">
        <v>2042</v>
      </c>
      <c r="E144" s="84" t="b">
        <v>0</v>
      </c>
      <c r="F144" s="84" t="b">
        <v>0</v>
      </c>
      <c r="G144" s="84" t="b">
        <v>0</v>
      </c>
    </row>
    <row r="145" spans="1:7" ht="15">
      <c r="A145" s="84" t="s">
        <v>1978</v>
      </c>
      <c r="B145" s="84">
        <v>2</v>
      </c>
      <c r="C145" s="123">
        <v>0.0027436605617465566</v>
      </c>
      <c r="D145" s="84" t="s">
        <v>2042</v>
      </c>
      <c r="E145" s="84" t="b">
        <v>0</v>
      </c>
      <c r="F145" s="84" t="b">
        <v>0</v>
      </c>
      <c r="G145" s="84" t="b">
        <v>0</v>
      </c>
    </row>
    <row r="146" spans="1:7" ht="15">
      <c r="A146" s="84" t="s">
        <v>1979</v>
      </c>
      <c r="B146" s="84">
        <v>2</v>
      </c>
      <c r="C146" s="123">
        <v>0.0027436605617465566</v>
      </c>
      <c r="D146" s="84" t="s">
        <v>2042</v>
      </c>
      <c r="E146" s="84" t="b">
        <v>0</v>
      </c>
      <c r="F146" s="84" t="b">
        <v>0</v>
      </c>
      <c r="G146" s="84" t="b">
        <v>0</v>
      </c>
    </row>
    <row r="147" spans="1:7" ht="15">
      <c r="A147" s="84" t="s">
        <v>1980</v>
      </c>
      <c r="B147" s="84">
        <v>2</v>
      </c>
      <c r="C147" s="123">
        <v>0.0027436605617465566</v>
      </c>
      <c r="D147" s="84" t="s">
        <v>2042</v>
      </c>
      <c r="E147" s="84" t="b">
        <v>1</v>
      </c>
      <c r="F147" s="84" t="b">
        <v>0</v>
      </c>
      <c r="G147" s="84" t="b">
        <v>0</v>
      </c>
    </row>
    <row r="148" spans="1:7" ht="15">
      <c r="A148" s="84" t="s">
        <v>1981</v>
      </c>
      <c r="B148" s="84">
        <v>2</v>
      </c>
      <c r="C148" s="123">
        <v>0.0027436605617465566</v>
      </c>
      <c r="D148" s="84" t="s">
        <v>2042</v>
      </c>
      <c r="E148" s="84" t="b">
        <v>1</v>
      </c>
      <c r="F148" s="84" t="b">
        <v>0</v>
      </c>
      <c r="G148" s="84" t="b">
        <v>0</v>
      </c>
    </row>
    <row r="149" spans="1:7" ht="15">
      <c r="A149" s="84" t="s">
        <v>1982</v>
      </c>
      <c r="B149" s="84">
        <v>2</v>
      </c>
      <c r="C149" s="123">
        <v>0.0027436605617465566</v>
      </c>
      <c r="D149" s="84" t="s">
        <v>2042</v>
      </c>
      <c r="E149" s="84" t="b">
        <v>0</v>
      </c>
      <c r="F149" s="84" t="b">
        <v>0</v>
      </c>
      <c r="G149" s="84" t="b">
        <v>0</v>
      </c>
    </row>
    <row r="150" spans="1:7" ht="15">
      <c r="A150" s="84" t="s">
        <v>1983</v>
      </c>
      <c r="B150" s="84">
        <v>2</v>
      </c>
      <c r="C150" s="123">
        <v>0.0027436605617465566</v>
      </c>
      <c r="D150" s="84" t="s">
        <v>2042</v>
      </c>
      <c r="E150" s="84" t="b">
        <v>0</v>
      </c>
      <c r="F150" s="84" t="b">
        <v>0</v>
      </c>
      <c r="G150" s="84" t="b">
        <v>0</v>
      </c>
    </row>
    <row r="151" spans="1:7" ht="15">
      <c r="A151" s="84" t="s">
        <v>1984</v>
      </c>
      <c r="B151" s="84">
        <v>2</v>
      </c>
      <c r="C151" s="123">
        <v>0.0027436605617465566</v>
      </c>
      <c r="D151" s="84" t="s">
        <v>2042</v>
      </c>
      <c r="E151" s="84" t="b">
        <v>0</v>
      </c>
      <c r="F151" s="84" t="b">
        <v>0</v>
      </c>
      <c r="G151" s="84" t="b">
        <v>0</v>
      </c>
    </row>
    <row r="152" spans="1:7" ht="15">
      <c r="A152" s="84" t="s">
        <v>1985</v>
      </c>
      <c r="B152" s="84">
        <v>2</v>
      </c>
      <c r="C152" s="123">
        <v>0.0027436605617465566</v>
      </c>
      <c r="D152" s="84" t="s">
        <v>2042</v>
      </c>
      <c r="E152" s="84" t="b">
        <v>0</v>
      </c>
      <c r="F152" s="84" t="b">
        <v>0</v>
      </c>
      <c r="G152" s="84" t="b">
        <v>0</v>
      </c>
    </row>
    <row r="153" spans="1:7" ht="15">
      <c r="A153" s="84" t="s">
        <v>1986</v>
      </c>
      <c r="B153" s="84">
        <v>2</v>
      </c>
      <c r="C153" s="123">
        <v>0.0027436605617465566</v>
      </c>
      <c r="D153" s="84" t="s">
        <v>2042</v>
      </c>
      <c r="E153" s="84" t="b">
        <v>0</v>
      </c>
      <c r="F153" s="84" t="b">
        <v>0</v>
      </c>
      <c r="G153" s="84" t="b">
        <v>0</v>
      </c>
    </row>
    <row r="154" spans="1:7" ht="15">
      <c r="A154" s="84" t="s">
        <v>1987</v>
      </c>
      <c r="B154" s="84">
        <v>2</v>
      </c>
      <c r="C154" s="123">
        <v>0.0027436605617465566</v>
      </c>
      <c r="D154" s="84" t="s">
        <v>2042</v>
      </c>
      <c r="E154" s="84" t="b">
        <v>0</v>
      </c>
      <c r="F154" s="84" t="b">
        <v>0</v>
      </c>
      <c r="G154" s="84" t="b">
        <v>0</v>
      </c>
    </row>
    <row r="155" spans="1:7" ht="15">
      <c r="A155" s="84" t="s">
        <v>266</v>
      </c>
      <c r="B155" s="84">
        <v>2</v>
      </c>
      <c r="C155" s="123">
        <v>0.0027436605617465566</v>
      </c>
      <c r="D155" s="84" t="s">
        <v>2042</v>
      </c>
      <c r="E155" s="84" t="b">
        <v>0</v>
      </c>
      <c r="F155" s="84" t="b">
        <v>0</v>
      </c>
      <c r="G155" s="84" t="b">
        <v>0</v>
      </c>
    </row>
    <row r="156" spans="1:7" ht="15">
      <c r="A156" s="84" t="s">
        <v>1988</v>
      </c>
      <c r="B156" s="84">
        <v>2</v>
      </c>
      <c r="C156" s="123">
        <v>0.0027436605617465566</v>
      </c>
      <c r="D156" s="84" t="s">
        <v>2042</v>
      </c>
      <c r="E156" s="84" t="b">
        <v>0</v>
      </c>
      <c r="F156" s="84" t="b">
        <v>0</v>
      </c>
      <c r="G156" s="84" t="b">
        <v>0</v>
      </c>
    </row>
    <row r="157" spans="1:7" ht="15">
      <c r="A157" s="84" t="s">
        <v>1989</v>
      </c>
      <c r="B157" s="84">
        <v>2</v>
      </c>
      <c r="C157" s="123">
        <v>0.0027436605617465566</v>
      </c>
      <c r="D157" s="84" t="s">
        <v>2042</v>
      </c>
      <c r="E157" s="84" t="b">
        <v>0</v>
      </c>
      <c r="F157" s="84" t="b">
        <v>0</v>
      </c>
      <c r="G157" s="84" t="b">
        <v>0</v>
      </c>
    </row>
    <row r="158" spans="1:7" ht="15">
      <c r="A158" s="84" t="s">
        <v>1990</v>
      </c>
      <c r="B158" s="84">
        <v>2</v>
      </c>
      <c r="C158" s="123">
        <v>0.0027436605617465566</v>
      </c>
      <c r="D158" s="84" t="s">
        <v>2042</v>
      </c>
      <c r="E158" s="84" t="b">
        <v>0</v>
      </c>
      <c r="F158" s="84" t="b">
        <v>0</v>
      </c>
      <c r="G158" s="84" t="b">
        <v>0</v>
      </c>
    </row>
    <row r="159" spans="1:7" ht="15">
      <c r="A159" s="84" t="s">
        <v>1991</v>
      </c>
      <c r="B159" s="84">
        <v>2</v>
      </c>
      <c r="C159" s="123">
        <v>0.0027436605617465566</v>
      </c>
      <c r="D159" s="84" t="s">
        <v>2042</v>
      </c>
      <c r="E159" s="84" t="b">
        <v>1</v>
      </c>
      <c r="F159" s="84" t="b">
        <v>0</v>
      </c>
      <c r="G159" s="84" t="b">
        <v>0</v>
      </c>
    </row>
    <row r="160" spans="1:7" ht="15">
      <c r="A160" s="84" t="s">
        <v>1992</v>
      </c>
      <c r="B160" s="84">
        <v>2</v>
      </c>
      <c r="C160" s="123">
        <v>0.0027436605617465566</v>
      </c>
      <c r="D160" s="84" t="s">
        <v>2042</v>
      </c>
      <c r="E160" s="84" t="b">
        <v>0</v>
      </c>
      <c r="F160" s="84" t="b">
        <v>0</v>
      </c>
      <c r="G160" s="84" t="b">
        <v>0</v>
      </c>
    </row>
    <row r="161" spans="1:7" ht="15">
      <c r="A161" s="84" t="s">
        <v>1993</v>
      </c>
      <c r="B161" s="84">
        <v>2</v>
      </c>
      <c r="C161" s="123">
        <v>0.0027436605617465566</v>
      </c>
      <c r="D161" s="84" t="s">
        <v>2042</v>
      </c>
      <c r="E161" s="84" t="b">
        <v>0</v>
      </c>
      <c r="F161" s="84" t="b">
        <v>0</v>
      </c>
      <c r="G161" s="84" t="b">
        <v>0</v>
      </c>
    </row>
    <row r="162" spans="1:7" ht="15">
      <c r="A162" s="84" t="s">
        <v>1994</v>
      </c>
      <c r="B162" s="84">
        <v>2</v>
      </c>
      <c r="C162" s="123">
        <v>0.0027436605617465566</v>
      </c>
      <c r="D162" s="84" t="s">
        <v>2042</v>
      </c>
      <c r="E162" s="84" t="b">
        <v>0</v>
      </c>
      <c r="F162" s="84" t="b">
        <v>0</v>
      </c>
      <c r="G162" s="84" t="b">
        <v>0</v>
      </c>
    </row>
    <row r="163" spans="1:7" ht="15">
      <c r="A163" s="84" t="s">
        <v>1995</v>
      </c>
      <c r="B163" s="84">
        <v>2</v>
      </c>
      <c r="C163" s="123">
        <v>0.0027436605617465566</v>
      </c>
      <c r="D163" s="84" t="s">
        <v>2042</v>
      </c>
      <c r="E163" s="84" t="b">
        <v>0</v>
      </c>
      <c r="F163" s="84" t="b">
        <v>0</v>
      </c>
      <c r="G163" s="84" t="b">
        <v>0</v>
      </c>
    </row>
    <row r="164" spans="1:7" ht="15">
      <c r="A164" s="84" t="s">
        <v>1996</v>
      </c>
      <c r="B164" s="84">
        <v>2</v>
      </c>
      <c r="C164" s="123">
        <v>0.0027436605617465566</v>
      </c>
      <c r="D164" s="84" t="s">
        <v>2042</v>
      </c>
      <c r="E164" s="84" t="b">
        <v>0</v>
      </c>
      <c r="F164" s="84" t="b">
        <v>0</v>
      </c>
      <c r="G164" s="84" t="b">
        <v>0</v>
      </c>
    </row>
    <row r="165" spans="1:7" ht="15">
      <c r="A165" s="84" t="s">
        <v>1997</v>
      </c>
      <c r="B165" s="84">
        <v>2</v>
      </c>
      <c r="C165" s="123">
        <v>0.0027436605617465566</v>
      </c>
      <c r="D165" s="84" t="s">
        <v>2042</v>
      </c>
      <c r="E165" s="84" t="b">
        <v>0</v>
      </c>
      <c r="F165" s="84" t="b">
        <v>0</v>
      </c>
      <c r="G165" s="84" t="b">
        <v>0</v>
      </c>
    </row>
    <row r="166" spans="1:7" ht="15">
      <c r="A166" s="84" t="s">
        <v>1998</v>
      </c>
      <c r="B166" s="84">
        <v>2</v>
      </c>
      <c r="C166" s="123">
        <v>0.0027436605617465566</v>
      </c>
      <c r="D166" s="84" t="s">
        <v>2042</v>
      </c>
      <c r="E166" s="84" t="b">
        <v>0</v>
      </c>
      <c r="F166" s="84" t="b">
        <v>0</v>
      </c>
      <c r="G166" s="84" t="b">
        <v>0</v>
      </c>
    </row>
    <row r="167" spans="1:7" ht="15">
      <c r="A167" s="84" t="s">
        <v>1999</v>
      </c>
      <c r="B167" s="84">
        <v>2</v>
      </c>
      <c r="C167" s="123">
        <v>0.0027436605617465566</v>
      </c>
      <c r="D167" s="84" t="s">
        <v>2042</v>
      </c>
      <c r="E167" s="84" t="b">
        <v>0</v>
      </c>
      <c r="F167" s="84" t="b">
        <v>0</v>
      </c>
      <c r="G167" s="84" t="b">
        <v>0</v>
      </c>
    </row>
    <row r="168" spans="1:7" ht="15">
      <c r="A168" s="84" t="s">
        <v>258</v>
      </c>
      <c r="B168" s="84">
        <v>2</v>
      </c>
      <c r="C168" s="123">
        <v>0.0027436605617465566</v>
      </c>
      <c r="D168" s="84" t="s">
        <v>2042</v>
      </c>
      <c r="E168" s="84" t="b">
        <v>0</v>
      </c>
      <c r="F168" s="84" t="b">
        <v>0</v>
      </c>
      <c r="G168" s="84" t="b">
        <v>0</v>
      </c>
    </row>
    <row r="169" spans="1:7" ht="15">
      <c r="A169" s="84" t="s">
        <v>2000</v>
      </c>
      <c r="B169" s="84">
        <v>2</v>
      </c>
      <c r="C169" s="123">
        <v>0.0027436605617465566</v>
      </c>
      <c r="D169" s="84" t="s">
        <v>2042</v>
      </c>
      <c r="E169" s="84" t="b">
        <v>1</v>
      </c>
      <c r="F169" s="84" t="b">
        <v>0</v>
      </c>
      <c r="G169" s="84" t="b">
        <v>0</v>
      </c>
    </row>
    <row r="170" spans="1:7" ht="15">
      <c r="A170" s="84" t="s">
        <v>2001</v>
      </c>
      <c r="B170" s="84">
        <v>2</v>
      </c>
      <c r="C170" s="123">
        <v>0.0027436605617465566</v>
      </c>
      <c r="D170" s="84" t="s">
        <v>2042</v>
      </c>
      <c r="E170" s="84" t="b">
        <v>0</v>
      </c>
      <c r="F170" s="84" t="b">
        <v>0</v>
      </c>
      <c r="G170" s="84" t="b">
        <v>0</v>
      </c>
    </row>
    <row r="171" spans="1:7" ht="15">
      <c r="A171" s="84" t="s">
        <v>2002</v>
      </c>
      <c r="B171" s="84">
        <v>2</v>
      </c>
      <c r="C171" s="123">
        <v>0.0027436605617465566</v>
      </c>
      <c r="D171" s="84" t="s">
        <v>2042</v>
      </c>
      <c r="E171" s="84" t="b">
        <v>0</v>
      </c>
      <c r="F171" s="84" t="b">
        <v>0</v>
      </c>
      <c r="G171" s="84" t="b">
        <v>0</v>
      </c>
    </row>
    <row r="172" spans="1:7" ht="15">
      <c r="A172" s="84" t="s">
        <v>2003</v>
      </c>
      <c r="B172" s="84">
        <v>2</v>
      </c>
      <c r="C172" s="123">
        <v>0.0027436605617465566</v>
      </c>
      <c r="D172" s="84" t="s">
        <v>2042</v>
      </c>
      <c r="E172" s="84" t="b">
        <v>0</v>
      </c>
      <c r="F172" s="84" t="b">
        <v>0</v>
      </c>
      <c r="G172" s="84" t="b">
        <v>0</v>
      </c>
    </row>
    <row r="173" spans="1:7" ht="15">
      <c r="A173" s="84" t="s">
        <v>2004</v>
      </c>
      <c r="B173" s="84">
        <v>2</v>
      </c>
      <c r="C173" s="123">
        <v>0.0027436605617465566</v>
      </c>
      <c r="D173" s="84" t="s">
        <v>2042</v>
      </c>
      <c r="E173" s="84" t="b">
        <v>0</v>
      </c>
      <c r="F173" s="84" t="b">
        <v>0</v>
      </c>
      <c r="G173" s="84" t="b">
        <v>0</v>
      </c>
    </row>
    <row r="174" spans="1:7" ht="15">
      <c r="A174" s="84" t="s">
        <v>248</v>
      </c>
      <c r="B174" s="84">
        <v>2</v>
      </c>
      <c r="C174" s="123">
        <v>0.0027436605617465566</v>
      </c>
      <c r="D174" s="84" t="s">
        <v>2042</v>
      </c>
      <c r="E174" s="84" t="b">
        <v>0</v>
      </c>
      <c r="F174" s="84" t="b">
        <v>0</v>
      </c>
      <c r="G174" s="84" t="b">
        <v>0</v>
      </c>
    </row>
    <row r="175" spans="1:7" ht="15">
      <c r="A175" s="84" t="s">
        <v>2005</v>
      </c>
      <c r="B175" s="84">
        <v>2</v>
      </c>
      <c r="C175" s="123">
        <v>0.0027436605617465566</v>
      </c>
      <c r="D175" s="84" t="s">
        <v>2042</v>
      </c>
      <c r="E175" s="84" t="b">
        <v>0</v>
      </c>
      <c r="F175" s="84" t="b">
        <v>0</v>
      </c>
      <c r="G175" s="84" t="b">
        <v>0</v>
      </c>
    </row>
    <row r="176" spans="1:7" ht="15">
      <c r="A176" s="84" t="s">
        <v>2006</v>
      </c>
      <c r="B176" s="84">
        <v>2</v>
      </c>
      <c r="C176" s="123">
        <v>0.0027436605617465566</v>
      </c>
      <c r="D176" s="84" t="s">
        <v>2042</v>
      </c>
      <c r="E176" s="84" t="b">
        <v>1</v>
      </c>
      <c r="F176" s="84" t="b">
        <v>0</v>
      </c>
      <c r="G176" s="84" t="b">
        <v>0</v>
      </c>
    </row>
    <row r="177" spans="1:7" ht="15">
      <c r="A177" s="84" t="s">
        <v>2007</v>
      </c>
      <c r="B177" s="84">
        <v>2</v>
      </c>
      <c r="C177" s="123">
        <v>0.0027436605617465566</v>
      </c>
      <c r="D177" s="84" t="s">
        <v>2042</v>
      </c>
      <c r="E177" s="84" t="b">
        <v>0</v>
      </c>
      <c r="F177" s="84" t="b">
        <v>0</v>
      </c>
      <c r="G177" s="84" t="b">
        <v>0</v>
      </c>
    </row>
    <row r="178" spans="1:7" ht="15">
      <c r="A178" s="84" t="s">
        <v>2008</v>
      </c>
      <c r="B178" s="84">
        <v>2</v>
      </c>
      <c r="C178" s="123">
        <v>0.0027436605617465566</v>
      </c>
      <c r="D178" s="84" t="s">
        <v>2042</v>
      </c>
      <c r="E178" s="84" t="b">
        <v>0</v>
      </c>
      <c r="F178" s="84" t="b">
        <v>0</v>
      </c>
      <c r="G178" s="84" t="b">
        <v>0</v>
      </c>
    </row>
    <row r="179" spans="1:7" ht="15">
      <c r="A179" s="84" t="s">
        <v>1565</v>
      </c>
      <c r="B179" s="84">
        <v>2</v>
      </c>
      <c r="C179" s="123">
        <v>0.0027436605617465566</v>
      </c>
      <c r="D179" s="84" t="s">
        <v>2042</v>
      </c>
      <c r="E179" s="84" t="b">
        <v>0</v>
      </c>
      <c r="F179" s="84" t="b">
        <v>0</v>
      </c>
      <c r="G179" s="84" t="b">
        <v>0</v>
      </c>
    </row>
    <row r="180" spans="1:7" ht="15">
      <c r="A180" s="84" t="s">
        <v>2009</v>
      </c>
      <c r="B180" s="84">
        <v>2</v>
      </c>
      <c r="C180" s="123">
        <v>0.0027436605617465566</v>
      </c>
      <c r="D180" s="84" t="s">
        <v>2042</v>
      </c>
      <c r="E180" s="84" t="b">
        <v>0</v>
      </c>
      <c r="F180" s="84" t="b">
        <v>0</v>
      </c>
      <c r="G180" s="84" t="b">
        <v>0</v>
      </c>
    </row>
    <row r="181" spans="1:7" ht="15">
      <c r="A181" s="84" t="s">
        <v>2010</v>
      </c>
      <c r="B181" s="84">
        <v>2</v>
      </c>
      <c r="C181" s="123">
        <v>0.0027436605617465566</v>
      </c>
      <c r="D181" s="84" t="s">
        <v>2042</v>
      </c>
      <c r="E181" s="84" t="b">
        <v>0</v>
      </c>
      <c r="F181" s="84" t="b">
        <v>0</v>
      </c>
      <c r="G181" s="84" t="b">
        <v>0</v>
      </c>
    </row>
    <row r="182" spans="1:7" ht="15">
      <c r="A182" s="84" t="s">
        <v>2011</v>
      </c>
      <c r="B182" s="84">
        <v>2</v>
      </c>
      <c r="C182" s="123">
        <v>0.0027436605617465566</v>
      </c>
      <c r="D182" s="84" t="s">
        <v>2042</v>
      </c>
      <c r="E182" s="84" t="b">
        <v>0</v>
      </c>
      <c r="F182" s="84" t="b">
        <v>0</v>
      </c>
      <c r="G182" s="84" t="b">
        <v>0</v>
      </c>
    </row>
    <row r="183" spans="1:7" ht="15">
      <c r="A183" s="84" t="s">
        <v>2012</v>
      </c>
      <c r="B183" s="84">
        <v>2</v>
      </c>
      <c r="C183" s="123">
        <v>0.0027436605617465566</v>
      </c>
      <c r="D183" s="84" t="s">
        <v>2042</v>
      </c>
      <c r="E183" s="84" t="b">
        <v>0</v>
      </c>
      <c r="F183" s="84" t="b">
        <v>0</v>
      </c>
      <c r="G183" s="84" t="b">
        <v>0</v>
      </c>
    </row>
    <row r="184" spans="1:7" ht="15">
      <c r="A184" s="84" t="s">
        <v>2013</v>
      </c>
      <c r="B184" s="84">
        <v>2</v>
      </c>
      <c r="C184" s="123">
        <v>0.0027436605617465566</v>
      </c>
      <c r="D184" s="84" t="s">
        <v>2042</v>
      </c>
      <c r="E184" s="84" t="b">
        <v>0</v>
      </c>
      <c r="F184" s="84" t="b">
        <v>0</v>
      </c>
      <c r="G184" s="84" t="b">
        <v>0</v>
      </c>
    </row>
    <row r="185" spans="1:7" ht="15">
      <c r="A185" s="84" t="s">
        <v>2014</v>
      </c>
      <c r="B185" s="84">
        <v>2</v>
      </c>
      <c r="C185" s="123">
        <v>0.0027436605617465566</v>
      </c>
      <c r="D185" s="84" t="s">
        <v>2042</v>
      </c>
      <c r="E185" s="84" t="b">
        <v>0</v>
      </c>
      <c r="F185" s="84" t="b">
        <v>0</v>
      </c>
      <c r="G185" s="84" t="b">
        <v>0</v>
      </c>
    </row>
    <row r="186" spans="1:7" ht="15">
      <c r="A186" s="84" t="s">
        <v>294</v>
      </c>
      <c r="B186" s="84">
        <v>2</v>
      </c>
      <c r="C186" s="123">
        <v>0.0027436605617465566</v>
      </c>
      <c r="D186" s="84" t="s">
        <v>2042</v>
      </c>
      <c r="E186" s="84" t="b">
        <v>0</v>
      </c>
      <c r="F186" s="84" t="b">
        <v>0</v>
      </c>
      <c r="G186" s="84" t="b">
        <v>0</v>
      </c>
    </row>
    <row r="187" spans="1:7" ht="15">
      <c r="A187" s="84" t="s">
        <v>2015</v>
      </c>
      <c r="B187" s="84">
        <v>2</v>
      </c>
      <c r="C187" s="123">
        <v>0.0027436605617465566</v>
      </c>
      <c r="D187" s="84" t="s">
        <v>2042</v>
      </c>
      <c r="E187" s="84" t="b">
        <v>0</v>
      </c>
      <c r="F187" s="84" t="b">
        <v>0</v>
      </c>
      <c r="G187" s="84" t="b">
        <v>0</v>
      </c>
    </row>
    <row r="188" spans="1:7" ht="15">
      <c r="A188" s="84" t="s">
        <v>2016</v>
      </c>
      <c r="B188" s="84">
        <v>2</v>
      </c>
      <c r="C188" s="123">
        <v>0.0027436605617465566</v>
      </c>
      <c r="D188" s="84" t="s">
        <v>2042</v>
      </c>
      <c r="E188" s="84" t="b">
        <v>0</v>
      </c>
      <c r="F188" s="84" t="b">
        <v>0</v>
      </c>
      <c r="G188" s="84" t="b">
        <v>0</v>
      </c>
    </row>
    <row r="189" spans="1:7" ht="15">
      <c r="A189" s="84" t="s">
        <v>2017</v>
      </c>
      <c r="B189" s="84">
        <v>2</v>
      </c>
      <c r="C189" s="123">
        <v>0.0027436605617465566</v>
      </c>
      <c r="D189" s="84" t="s">
        <v>2042</v>
      </c>
      <c r="E189" s="84" t="b">
        <v>0</v>
      </c>
      <c r="F189" s="84" t="b">
        <v>0</v>
      </c>
      <c r="G189" s="84" t="b">
        <v>0</v>
      </c>
    </row>
    <row r="190" spans="1:7" ht="15">
      <c r="A190" s="84" t="s">
        <v>2018</v>
      </c>
      <c r="B190" s="84">
        <v>2</v>
      </c>
      <c r="C190" s="123">
        <v>0.0027436605617465566</v>
      </c>
      <c r="D190" s="84" t="s">
        <v>2042</v>
      </c>
      <c r="E190" s="84" t="b">
        <v>0</v>
      </c>
      <c r="F190" s="84" t="b">
        <v>0</v>
      </c>
      <c r="G190" s="84" t="b">
        <v>0</v>
      </c>
    </row>
    <row r="191" spans="1:7" ht="15">
      <c r="A191" s="84" t="s">
        <v>2019</v>
      </c>
      <c r="B191" s="84">
        <v>2</v>
      </c>
      <c r="C191" s="123">
        <v>0.0027436605617465566</v>
      </c>
      <c r="D191" s="84" t="s">
        <v>2042</v>
      </c>
      <c r="E191" s="84" t="b">
        <v>0</v>
      </c>
      <c r="F191" s="84" t="b">
        <v>0</v>
      </c>
      <c r="G191" s="84" t="b">
        <v>0</v>
      </c>
    </row>
    <row r="192" spans="1:7" ht="15">
      <c r="A192" s="84" t="s">
        <v>2020</v>
      </c>
      <c r="B192" s="84">
        <v>2</v>
      </c>
      <c r="C192" s="123">
        <v>0.0027436605617465566</v>
      </c>
      <c r="D192" s="84" t="s">
        <v>2042</v>
      </c>
      <c r="E192" s="84" t="b">
        <v>0</v>
      </c>
      <c r="F192" s="84" t="b">
        <v>0</v>
      </c>
      <c r="G192" s="84" t="b">
        <v>0</v>
      </c>
    </row>
    <row r="193" spans="1:7" ht="15">
      <c r="A193" s="84" t="s">
        <v>291</v>
      </c>
      <c r="B193" s="84">
        <v>2</v>
      </c>
      <c r="C193" s="123">
        <v>0.0027436605617465566</v>
      </c>
      <c r="D193" s="84" t="s">
        <v>2042</v>
      </c>
      <c r="E193" s="84" t="b">
        <v>0</v>
      </c>
      <c r="F193" s="84" t="b">
        <v>0</v>
      </c>
      <c r="G193" s="84" t="b">
        <v>0</v>
      </c>
    </row>
    <row r="194" spans="1:7" ht="15">
      <c r="A194" s="84" t="s">
        <v>289</v>
      </c>
      <c r="B194" s="84">
        <v>2</v>
      </c>
      <c r="C194" s="123">
        <v>0.0027436605617465566</v>
      </c>
      <c r="D194" s="84" t="s">
        <v>2042</v>
      </c>
      <c r="E194" s="84" t="b">
        <v>0</v>
      </c>
      <c r="F194" s="84" t="b">
        <v>0</v>
      </c>
      <c r="G194" s="84" t="b">
        <v>0</v>
      </c>
    </row>
    <row r="195" spans="1:7" ht="15">
      <c r="A195" s="84" t="s">
        <v>2021</v>
      </c>
      <c r="B195" s="84">
        <v>2</v>
      </c>
      <c r="C195" s="123">
        <v>0.0027436605617465566</v>
      </c>
      <c r="D195" s="84" t="s">
        <v>2042</v>
      </c>
      <c r="E195" s="84" t="b">
        <v>1</v>
      </c>
      <c r="F195" s="84" t="b">
        <v>0</v>
      </c>
      <c r="G195" s="84" t="b">
        <v>0</v>
      </c>
    </row>
    <row r="196" spans="1:7" ht="15">
      <c r="A196" s="84" t="s">
        <v>223</v>
      </c>
      <c r="B196" s="84">
        <v>2</v>
      </c>
      <c r="C196" s="123">
        <v>0.0027436605617465566</v>
      </c>
      <c r="D196" s="84" t="s">
        <v>2042</v>
      </c>
      <c r="E196" s="84" t="b">
        <v>0</v>
      </c>
      <c r="F196" s="84" t="b">
        <v>0</v>
      </c>
      <c r="G196" s="84" t="b">
        <v>0</v>
      </c>
    </row>
    <row r="197" spans="1:7" ht="15">
      <c r="A197" s="84" t="s">
        <v>286</v>
      </c>
      <c r="B197" s="84">
        <v>2</v>
      </c>
      <c r="C197" s="123">
        <v>0.0027436605617465566</v>
      </c>
      <c r="D197" s="84" t="s">
        <v>2042</v>
      </c>
      <c r="E197" s="84" t="b">
        <v>0</v>
      </c>
      <c r="F197" s="84" t="b">
        <v>0</v>
      </c>
      <c r="G197" s="84" t="b">
        <v>0</v>
      </c>
    </row>
    <row r="198" spans="1:7" ht="15">
      <c r="A198" s="84" t="s">
        <v>225</v>
      </c>
      <c r="B198" s="84">
        <v>2</v>
      </c>
      <c r="C198" s="123">
        <v>0.0027436605617465566</v>
      </c>
      <c r="D198" s="84" t="s">
        <v>2042</v>
      </c>
      <c r="E198" s="84" t="b">
        <v>0</v>
      </c>
      <c r="F198" s="84" t="b">
        <v>0</v>
      </c>
      <c r="G198" s="84" t="b">
        <v>0</v>
      </c>
    </row>
    <row r="199" spans="1:7" ht="15">
      <c r="A199" s="84" t="s">
        <v>285</v>
      </c>
      <c r="B199" s="84">
        <v>2</v>
      </c>
      <c r="C199" s="123">
        <v>0.0027436605617465566</v>
      </c>
      <c r="D199" s="84" t="s">
        <v>2042</v>
      </c>
      <c r="E199" s="84" t="b">
        <v>0</v>
      </c>
      <c r="F199" s="84" t="b">
        <v>0</v>
      </c>
      <c r="G199" s="84" t="b">
        <v>0</v>
      </c>
    </row>
    <row r="200" spans="1:7" ht="15">
      <c r="A200" s="84" t="s">
        <v>2022</v>
      </c>
      <c r="B200" s="84">
        <v>2</v>
      </c>
      <c r="C200" s="123">
        <v>0.0027436605617465566</v>
      </c>
      <c r="D200" s="84" t="s">
        <v>2042</v>
      </c>
      <c r="E200" s="84" t="b">
        <v>0</v>
      </c>
      <c r="F200" s="84" t="b">
        <v>0</v>
      </c>
      <c r="G200" s="84" t="b">
        <v>0</v>
      </c>
    </row>
    <row r="201" spans="1:7" ht="15">
      <c r="A201" s="84" t="s">
        <v>2023</v>
      </c>
      <c r="B201" s="84">
        <v>2</v>
      </c>
      <c r="C201" s="123">
        <v>0.0027436605617465566</v>
      </c>
      <c r="D201" s="84" t="s">
        <v>2042</v>
      </c>
      <c r="E201" s="84" t="b">
        <v>0</v>
      </c>
      <c r="F201" s="84" t="b">
        <v>0</v>
      </c>
      <c r="G201" s="84" t="b">
        <v>0</v>
      </c>
    </row>
    <row r="202" spans="1:7" ht="15">
      <c r="A202" s="84" t="s">
        <v>2024</v>
      </c>
      <c r="B202" s="84">
        <v>2</v>
      </c>
      <c r="C202" s="123">
        <v>0.0027436605617465566</v>
      </c>
      <c r="D202" s="84" t="s">
        <v>2042</v>
      </c>
      <c r="E202" s="84" t="b">
        <v>0</v>
      </c>
      <c r="F202" s="84" t="b">
        <v>0</v>
      </c>
      <c r="G202" s="84" t="b">
        <v>0</v>
      </c>
    </row>
    <row r="203" spans="1:7" ht="15">
      <c r="A203" s="84" t="s">
        <v>2025</v>
      </c>
      <c r="B203" s="84">
        <v>2</v>
      </c>
      <c r="C203" s="123">
        <v>0.0027436605617465566</v>
      </c>
      <c r="D203" s="84" t="s">
        <v>2042</v>
      </c>
      <c r="E203" s="84" t="b">
        <v>0</v>
      </c>
      <c r="F203" s="84" t="b">
        <v>0</v>
      </c>
      <c r="G203" s="84" t="b">
        <v>0</v>
      </c>
    </row>
    <row r="204" spans="1:7" ht="15">
      <c r="A204" s="84" t="s">
        <v>2026</v>
      </c>
      <c r="B204" s="84">
        <v>2</v>
      </c>
      <c r="C204" s="123">
        <v>0.0027436605617465566</v>
      </c>
      <c r="D204" s="84" t="s">
        <v>2042</v>
      </c>
      <c r="E204" s="84" t="b">
        <v>0</v>
      </c>
      <c r="F204" s="84" t="b">
        <v>0</v>
      </c>
      <c r="G204" s="84" t="b">
        <v>0</v>
      </c>
    </row>
    <row r="205" spans="1:7" ht="15">
      <c r="A205" s="84" t="s">
        <v>2027</v>
      </c>
      <c r="B205" s="84">
        <v>2</v>
      </c>
      <c r="C205" s="123">
        <v>0.0027436605617465566</v>
      </c>
      <c r="D205" s="84" t="s">
        <v>2042</v>
      </c>
      <c r="E205" s="84" t="b">
        <v>0</v>
      </c>
      <c r="F205" s="84" t="b">
        <v>0</v>
      </c>
      <c r="G205" s="84" t="b">
        <v>0</v>
      </c>
    </row>
    <row r="206" spans="1:7" ht="15">
      <c r="A206" s="84" t="s">
        <v>2028</v>
      </c>
      <c r="B206" s="84">
        <v>2</v>
      </c>
      <c r="C206" s="123">
        <v>0.0027436605617465566</v>
      </c>
      <c r="D206" s="84" t="s">
        <v>2042</v>
      </c>
      <c r="E206" s="84" t="b">
        <v>0</v>
      </c>
      <c r="F206" s="84" t="b">
        <v>0</v>
      </c>
      <c r="G206" s="84" t="b">
        <v>0</v>
      </c>
    </row>
    <row r="207" spans="1:7" ht="15">
      <c r="A207" s="84" t="s">
        <v>2029</v>
      </c>
      <c r="B207" s="84">
        <v>2</v>
      </c>
      <c r="C207" s="123">
        <v>0.0027436605617465566</v>
      </c>
      <c r="D207" s="84" t="s">
        <v>2042</v>
      </c>
      <c r="E207" s="84" t="b">
        <v>0</v>
      </c>
      <c r="F207" s="84" t="b">
        <v>0</v>
      </c>
      <c r="G207" s="84" t="b">
        <v>0</v>
      </c>
    </row>
    <row r="208" spans="1:7" ht="15">
      <c r="A208" s="84" t="s">
        <v>2030</v>
      </c>
      <c r="B208" s="84">
        <v>2</v>
      </c>
      <c r="C208" s="123">
        <v>0.0027436605617465566</v>
      </c>
      <c r="D208" s="84" t="s">
        <v>2042</v>
      </c>
      <c r="E208" s="84" t="b">
        <v>0</v>
      </c>
      <c r="F208" s="84" t="b">
        <v>0</v>
      </c>
      <c r="G208" s="84" t="b">
        <v>0</v>
      </c>
    </row>
    <row r="209" spans="1:7" ht="15">
      <c r="A209" s="84" t="s">
        <v>2031</v>
      </c>
      <c r="B209" s="84">
        <v>2</v>
      </c>
      <c r="C209" s="123">
        <v>0.0027436605617465566</v>
      </c>
      <c r="D209" s="84" t="s">
        <v>2042</v>
      </c>
      <c r="E209" s="84" t="b">
        <v>0</v>
      </c>
      <c r="F209" s="84" t="b">
        <v>0</v>
      </c>
      <c r="G209" s="84" t="b">
        <v>0</v>
      </c>
    </row>
    <row r="210" spans="1:7" ht="15">
      <c r="A210" s="84" t="s">
        <v>2032</v>
      </c>
      <c r="B210" s="84">
        <v>2</v>
      </c>
      <c r="C210" s="123">
        <v>0.0027436605617465566</v>
      </c>
      <c r="D210" s="84" t="s">
        <v>2042</v>
      </c>
      <c r="E210" s="84" t="b">
        <v>1</v>
      </c>
      <c r="F210" s="84" t="b">
        <v>0</v>
      </c>
      <c r="G210" s="84" t="b">
        <v>0</v>
      </c>
    </row>
    <row r="211" spans="1:7" ht="15">
      <c r="A211" s="84" t="s">
        <v>2033</v>
      </c>
      <c r="B211" s="84">
        <v>2</v>
      </c>
      <c r="C211" s="123">
        <v>0.0027436605617465566</v>
      </c>
      <c r="D211" s="84" t="s">
        <v>2042</v>
      </c>
      <c r="E211" s="84" t="b">
        <v>0</v>
      </c>
      <c r="F211" s="84" t="b">
        <v>0</v>
      </c>
      <c r="G211" s="84" t="b">
        <v>0</v>
      </c>
    </row>
    <row r="212" spans="1:7" ht="15">
      <c r="A212" s="84" t="s">
        <v>1721</v>
      </c>
      <c r="B212" s="84">
        <v>2</v>
      </c>
      <c r="C212" s="123">
        <v>0.0027436605617465566</v>
      </c>
      <c r="D212" s="84" t="s">
        <v>2042</v>
      </c>
      <c r="E212" s="84" t="b">
        <v>0</v>
      </c>
      <c r="F212" s="84" t="b">
        <v>0</v>
      </c>
      <c r="G212" s="84" t="b">
        <v>0</v>
      </c>
    </row>
    <row r="213" spans="1:7" ht="15">
      <c r="A213" s="84" t="s">
        <v>2034</v>
      </c>
      <c r="B213" s="84">
        <v>2</v>
      </c>
      <c r="C213" s="123">
        <v>0.0027436605617465566</v>
      </c>
      <c r="D213" s="84" t="s">
        <v>2042</v>
      </c>
      <c r="E213" s="84" t="b">
        <v>0</v>
      </c>
      <c r="F213" s="84" t="b">
        <v>0</v>
      </c>
      <c r="G213" s="84" t="b">
        <v>0</v>
      </c>
    </row>
    <row r="214" spans="1:7" ht="15">
      <c r="A214" s="84" t="s">
        <v>2035</v>
      </c>
      <c r="B214" s="84">
        <v>2</v>
      </c>
      <c r="C214" s="123">
        <v>0.0027436605617465566</v>
      </c>
      <c r="D214" s="84" t="s">
        <v>2042</v>
      </c>
      <c r="E214" s="84" t="b">
        <v>0</v>
      </c>
      <c r="F214" s="84" t="b">
        <v>0</v>
      </c>
      <c r="G214" s="84" t="b">
        <v>0</v>
      </c>
    </row>
    <row r="215" spans="1:7" ht="15">
      <c r="A215" s="84" t="s">
        <v>2036</v>
      </c>
      <c r="B215" s="84">
        <v>2</v>
      </c>
      <c r="C215" s="123">
        <v>0.0027436605617465566</v>
      </c>
      <c r="D215" s="84" t="s">
        <v>2042</v>
      </c>
      <c r="E215" s="84" t="b">
        <v>0</v>
      </c>
      <c r="F215" s="84" t="b">
        <v>0</v>
      </c>
      <c r="G215" s="84" t="b">
        <v>0</v>
      </c>
    </row>
    <row r="216" spans="1:7" ht="15">
      <c r="A216" s="84" t="s">
        <v>2037</v>
      </c>
      <c r="B216" s="84">
        <v>2</v>
      </c>
      <c r="C216" s="123">
        <v>0.0027436605617465566</v>
      </c>
      <c r="D216" s="84" t="s">
        <v>2042</v>
      </c>
      <c r="E216" s="84" t="b">
        <v>0</v>
      </c>
      <c r="F216" s="84" t="b">
        <v>0</v>
      </c>
      <c r="G216" s="84" t="b">
        <v>0</v>
      </c>
    </row>
    <row r="217" spans="1:7" ht="15">
      <c r="A217" s="84" t="s">
        <v>2038</v>
      </c>
      <c r="B217" s="84">
        <v>2</v>
      </c>
      <c r="C217" s="123">
        <v>0.0027436605617465566</v>
      </c>
      <c r="D217" s="84" t="s">
        <v>2042</v>
      </c>
      <c r="E217" s="84" t="b">
        <v>0</v>
      </c>
      <c r="F217" s="84" t="b">
        <v>0</v>
      </c>
      <c r="G217" s="84" t="b">
        <v>0</v>
      </c>
    </row>
    <row r="218" spans="1:7" ht="15">
      <c r="A218" s="84" t="s">
        <v>2039</v>
      </c>
      <c r="B218" s="84">
        <v>2</v>
      </c>
      <c r="C218" s="123">
        <v>0.0027436605617465566</v>
      </c>
      <c r="D218" s="84" t="s">
        <v>2042</v>
      </c>
      <c r="E218" s="84" t="b">
        <v>0</v>
      </c>
      <c r="F218" s="84" t="b">
        <v>0</v>
      </c>
      <c r="G218" s="84" t="b">
        <v>0</v>
      </c>
    </row>
    <row r="219" spans="1:7" ht="15">
      <c r="A219" s="84" t="s">
        <v>1544</v>
      </c>
      <c r="B219" s="84">
        <v>20</v>
      </c>
      <c r="C219" s="123">
        <v>0.005556578670008759</v>
      </c>
      <c r="D219" s="84" t="s">
        <v>1430</v>
      </c>
      <c r="E219" s="84" t="b">
        <v>0</v>
      </c>
      <c r="F219" s="84" t="b">
        <v>0</v>
      </c>
      <c r="G219" s="84" t="b">
        <v>0</v>
      </c>
    </row>
    <row r="220" spans="1:7" ht="15">
      <c r="A220" s="84" t="s">
        <v>1511</v>
      </c>
      <c r="B220" s="84">
        <v>8</v>
      </c>
      <c r="C220" s="123">
        <v>0.013392877325464209</v>
      </c>
      <c r="D220" s="84" t="s">
        <v>1430</v>
      </c>
      <c r="E220" s="84" t="b">
        <v>0</v>
      </c>
      <c r="F220" s="84" t="b">
        <v>0</v>
      </c>
      <c r="G220" s="84" t="b">
        <v>0</v>
      </c>
    </row>
    <row r="221" spans="1:7" ht="15">
      <c r="A221" s="84" t="s">
        <v>224</v>
      </c>
      <c r="B221" s="84">
        <v>7</v>
      </c>
      <c r="C221" s="123">
        <v>0.013143131269759455</v>
      </c>
      <c r="D221" s="84" t="s">
        <v>1430</v>
      </c>
      <c r="E221" s="84" t="b">
        <v>0</v>
      </c>
      <c r="F221" s="84" t="b">
        <v>0</v>
      </c>
      <c r="G221" s="84" t="b">
        <v>0</v>
      </c>
    </row>
    <row r="222" spans="1:7" ht="15">
      <c r="A222" s="84" t="s">
        <v>1548</v>
      </c>
      <c r="B222" s="84">
        <v>5</v>
      </c>
      <c r="C222" s="123">
        <v>0.011951600655712056</v>
      </c>
      <c r="D222" s="84" t="s">
        <v>1430</v>
      </c>
      <c r="E222" s="84" t="b">
        <v>0</v>
      </c>
      <c r="F222" s="84" t="b">
        <v>0</v>
      </c>
      <c r="G222" s="84" t="b">
        <v>0</v>
      </c>
    </row>
    <row r="223" spans="1:7" ht="15">
      <c r="A223" s="84" t="s">
        <v>1549</v>
      </c>
      <c r="B223" s="84">
        <v>5</v>
      </c>
      <c r="C223" s="123">
        <v>0.011951600655712056</v>
      </c>
      <c r="D223" s="84" t="s">
        <v>1430</v>
      </c>
      <c r="E223" s="84" t="b">
        <v>1</v>
      </c>
      <c r="F223" s="84" t="b">
        <v>0</v>
      </c>
      <c r="G223" s="84" t="b">
        <v>0</v>
      </c>
    </row>
    <row r="224" spans="1:7" ht="15">
      <c r="A224" s="84" t="s">
        <v>1550</v>
      </c>
      <c r="B224" s="84">
        <v>4</v>
      </c>
      <c r="C224" s="123">
        <v>0.010921421058016051</v>
      </c>
      <c r="D224" s="84" t="s">
        <v>1430</v>
      </c>
      <c r="E224" s="84" t="b">
        <v>0</v>
      </c>
      <c r="F224" s="84" t="b">
        <v>0</v>
      </c>
      <c r="G224" s="84" t="b">
        <v>0</v>
      </c>
    </row>
    <row r="225" spans="1:7" ht="15">
      <c r="A225" s="84" t="s">
        <v>230</v>
      </c>
      <c r="B225" s="84">
        <v>4</v>
      </c>
      <c r="C225" s="123">
        <v>0.010921421058016051</v>
      </c>
      <c r="D225" s="84" t="s">
        <v>1430</v>
      </c>
      <c r="E225" s="84" t="b">
        <v>0</v>
      </c>
      <c r="F225" s="84" t="b">
        <v>0</v>
      </c>
      <c r="G225" s="84" t="b">
        <v>0</v>
      </c>
    </row>
    <row r="226" spans="1:7" ht="15">
      <c r="A226" s="84" t="s">
        <v>1551</v>
      </c>
      <c r="B226" s="84">
        <v>4</v>
      </c>
      <c r="C226" s="123">
        <v>0.010921421058016051</v>
      </c>
      <c r="D226" s="84" t="s">
        <v>1430</v>
      </c>
      <c r="E226" s="84" t="b">
        <v>0</v>
      </c>
      <c r="F226" s="84" t="b">
        <v>0</v>
      </c>
      <c r="G226" s="84" t="b">
        <v>0</v>
      </c>
    </row>
    <row r="227" spans="1:7" ht="15">
      <c r="A227" s="84" t="s">
        <v>1552</v>
      </c>
      <c r="B227" s="84">
        <v>3</v>
      </c>
      <c r="C227" s="123">
        <v>0.00950621038938888</v>
      </c>
      <c r="D227" s="84" t="s">
        <v>1430</v>
      </c>
      <c r="E227" s="84" t="b">
        <v>0</v>
      </c>
      <c r="F227" s="84" t="b">
        <v>0</v>
      </c>
      <c r="G227" s="84" t="b">
        <v>0</v>
      </c>
    </row>
    <row r="228" spans="1:7" ht="15">
      <c r="A228" s="84" t="s">
        <v>226</v>
      </c>
      <c r="B228" s="84">
        <v>3</v>
      </c>
      <c r="C228" s="123">
        <v>0.00950621038938888</v>
      </c>
      <c r="D228" s="84" t="s">
        <v>1430</v>
      </c>
      <c r="E228" s="84" t="b">
        <v>0</v>
      </c>
      <c r="F228" s="84" t="b">
        <v>0</v>
      </c>
      <c r="G228" s="84" t="b">
        <v>0</v>
      </c>
    </row>
    <row r="229" spans="1:7" ht="15">
      <c r="A229" s="84" t="s">
        <v>1918</v>
      </c>
      <c r="B229" s="84">
        <v>3</v>
      </c>
      <c r="C229" s="123">
        <v>0.00950621038938888</v>
      </c>
      <c r="D229" s="84" t="s">
        <v>1430</v>
      </c>
      <c r="E229" s="84" t="b">
        <v>0</v>
      </c>
      <c r="F229" s="84" t="b">
        <v>0</v>
      </c>
      <c r="G229" s="84" t="b">
        <v>0</v>
      </c>
    </row>
    <row r="230" spans="1:7" ht="15">
      <c r="A230" s="84" t="s">
        <v>229</v>
      </c>
      <c r="B230" s="84">
        <v>3</v>
      </c>
      <c r="C230" s="123">
        <v>0.00950621038938888</v>
      </c>
      <c r="D230" s="84" t="s">
        <v>1430</v>
      </c>
      <c r="E230" s="84" t="b">
        <v>0</v>
      </c>
      <c r="F230" s="84" t="b">
        <v>0</v>
      </c>
      <c r="G230" s="84" t="b">
        <v>0</v>
      </c>
    </row>
    <row r="231" spans="1:7" ht="15">
      <c r="A231" s="84" t="s">
        <v>1911</v>
      </c>
      <c r="B231" s="84">
        <v>3</v>
      </c>
      <c r="C231" s="123">
        <v>0.00950621038938888</v>
      </c>
      <c r="D231" s="84" t="s">
        <v>1430</v>
      </c>
      <c r="E231" s="84" t="b">
        <v>0</v>
      </c>
      <c r="F231" s="84" t="b">
        <v>0</v>
      </c>
      <c r="G231" s="84" t="b">
        <v>0</v>
      </c>
    </row>
    <row r="232" spans="1:7" ht="15">
      <c r="A232" s="84" t="s">
        <v>1958</v>
      </c>
      <c r="B232" s="84">
        <v>3</v>
      </c>
      <c r="C232" s="123">
        <v>0.00950621038938888</v>
      </c>
      <c r="D232" s="84" t="s">
        <v>1430</v>
      </c>
      <c r="E232" s="84" t="b">
        <v>0</v>
      </c>
      <c r="F232" s="84" t="b">
        <v>0</v>
      </c>
      <c r="G232" s="84" t="b">
        <v>0</v>
      </c>
    </row>
    <row r="233" spans="1:7" ht="15">
      <c r="A233" s="84" t="s">
        <v>1960</v>
      </c>
      <c r="B233" s="84">
        <v>3</v>
      </c>
      <c r="C233" s="123">
        <v>0.00950621038938888</v>
      </c>
      <c r="D233" s="84" t="s">
        <v>1430</v>
      </c>
      <c r="E233" s="84" t="b">
        <v>1</v>
      </c>
      <c r="F233" s="84" t="b">
        <v>0</v>
      </c>
      <c r="G233" s="84" t="b">
        <v>0</v>
      </c>
    </row>
    <row r="234" spans="1:7" ht="15">
      <c r="A234" s="84" t="s">
        <v>1961</v>
      </c>
      <c r="B234" s="84">
        <v>3</v>
      </c>
      <c r="C234" s="123">
        <v>0.00950621038938888</v>
      </c>
      <c r="D234" s="84" t="s">
        <v>1430</v>
      </c>
      <c r="E234" s="84" t="b">
        <v>0</v>
      </c>
      <c r="F234" s="84" t="b">
        <v>0</v>
      </c>
      <c r="G234" s="84" t="b">
        <v>0</v>
      </c>
    </row>
    <row r="235" spans="1:7" ht="15">
      <c r="A235" s="84" t="s">
        <v>1962</v>
      </c>
      <c r="B235" s="84">
        <v>3</v>
      </c>
      <c r="C235" s="123">
        <v>0.00950621038938888</v>
      </c>
      <c r="D235" s="84" t="s">
        <v>1430</v>
      </c>
      <c r="E235" s="84" t="b">
        <v>0</v>
      </c>
      <c r="F235" s="84" t="b">
        <v>1</v>
      </c>
      <c r="G235" s="84" t="b">
        <v>0</v>
      </c>
    </row>
    <row r="236" spans="1:7" ht="15">
      <c r="A236" s="84" t="s">
        <v>1963</v>
      </c>
      <c r="B236" s="84">
        <v>3</v>
      </c>
      <c r="C236" s="123">
        <v>0.00950621038938888</v>
      </c>
      <c r="D236" s="84" t="s">
        <v>1430</v>
      </c>
      <c r="E236" s="84" t="b">
        <v>0</v>
      </c>
      <c r="F236" s="84" t="b">
        <v>0</v>
      </c>
      <c r="G236" s="84" t="b">
        <v>0</v>
      </c>
    </row>
    <row r="237" spans="1:7" ht="15">
      <c r="A237" s="84" t="s">
        <v>1964</v>
      </c>
      <c r="B237" s="84">
        <v>3</v>
      </c>
      <c r="C237" s="123">
        <v>0.00950621038938888</v>
      </c>
      <c r="D237" s="84" t="s">
        <v>1430</v>
      </c>
      <c r="E237" s="84" t="b">
        <v>0</v>
      </c>
      <c r="F237" s="84" t="b">
        <v>0</v>
      </c>
      <c r="G237" s="84" t="b">
        <v>0</v>
      </c>
    </row>
    <row r="238" spans="1:7" ht="15">
      <c r="A238" s="84" t="s">
        <v>1965</v>
      </c>
      <c r="B238" s="84">
        <v>3</v>
      </c>
      <c r="C238" s="123">
        <v>0.00950621038938888</v>
      </c>
      <c r="D238" s="84" t="s">
        <v>1430</v>
      </c>
      <c r="E238" s="84" t="b">
        <v>0</v>
      </c>
      <c r="F238" s="84" t="b">
        <v>0</v>
      </c>
      <c r="G238" s="84" t="b">
        <v>0</v>
      </c>
    </row>
    <row r="239" spans="1:7" ht="15">
      <c r="A239" s="84" t="s">
        <v>1966</v>
      </c>
      <c r="B239" s="84">
        <v>3</v>
      </c>
      <c r="C239" s="123">
        <v>0.00950621038938888</v>
      </c>
      <c r="D239" s="84" t="s">
        <v>1430</v>
      </c>
      <c r="E239" s="84" t="b">
        <v>0</v>
      </c>
      <c r="F239" s="84" t="b">
        <v>0</v>
      </c>
      <c r="G239" s="84" t="b">
        <v>0</v>
      </c>
    </row>
    <row r="240" spans="1:7" ht="15">
      <c r="A240" s="84" t="s">
        <v>1912</v>
      </c>
      <c r="B240" s="84">
        <v>3</v>
      </c>
      <c r="C240" s="123">
        <v>0.00950621038938888</v>
      </c>
      <c r="D240" s="84" t="s">
        <v>1430</v>
      </c>
      <c r="E240" s="84" t="b">
        <v>0</v>
      </c>
      <c r="F240" s="84" t="b">
        <v>0</v>
      </c>
      <c r="G240" s="84" t="b">
        <v>0</v>
      </c>
    </row>
    <row r="241" spans="1:7" ht="15">
      <c r="A241" s="84" t="s">
        <v>1599</v>
      </c>
      <c r="B241" s="84">
        <v>3</v>
      </c>
      <c r="C241" s="123">
        <v>0.011359802589974998</v>
      </c>
      <c r="D241" s="84" t="s">
        <v>1430</v>
      </c>
      <c r="E241" s="84" t="b">
        <v>0</v>
      </c>
      <c r="F241" s="84" t="b">
        <v>0</v>
      </c>
      <c r="G241" s="84" t="b">
        <v>0</v>
      </c>
    </row>
    <row r="242" spans="1:7" ht="15">
      <c r="A242" s="84" t="s">
        <v>1555</v>
      </c>
      <c r="B242" s="84">
        <v>3</v>
      </c>
      <c r="C242" s="123">
        <v>0.00950621038938888</v>
      </c>
      <c r="D242" s="84" t="s">
        <v>1430</v>
      </c>
      <c r="E242" s="84" t="b">
        <v>1</v>
      </c>
      <c r="F242" s="84" t="b">
        <v>0</v>
      </c>
      <c r="G242" s="84" t="b">
        <v>0</v>
      </c>
    </row>
    <row r="243" spans="1:7" ht="15">
      <c r="A243" s="84" t="s">
        <v>253</v>
      </c>
      <c r="B243" s="84">
        <v>2</v>
      </c>
      <c r="C243" s="123">
        <v>0.00757320172665</v>
      </c>
      <c r="D243" s="84" t="s">
        <v>1430</v>
      </c>
      <c r="E243" s="84" t="b">
        <v>0</v>
      </c>
      <c r="F243" s="84" t="b">
        <v>0</v>
      </c>
      <c r="G243" s="84" t="b">
        <v>0</v>
      </c>
    </row>
    <row r="244" spans="1:7" ht="15">
      <c r="A244" s="84" t="s">
        <v>1546</v>
      </c>
      <c r="B244" s="84">
        <v>2</v>
      </c>
      <c r="C244" s="123">
        <v>0.00757320172665</v>
      </c>
      <c r="D244" s="84" t="s">
        <v>1430</v>
      </c>
      <c r="E244" s="84" t="b">
        <v>0</v>
      </c>
      <c r="F244" s="84" t="b">
        <v>0</v>
      </c>
      <c r="G244" s="84" t="b">
        <v>0</v>
      </c>
    </row>
    <row r="245" spans="1:7" ht="15">
      <c r="A245" s="84" t="s">
        <v>231</v>
      </c>
      <c r="B245" s="84">
        <v>2</v>
      </c>
      <c r="C245" s="123">
        <v>0.00757320172665</v>
      </c>
      <c r="D245" s="84" t="s">
        <v>1430</v>
      </c>
      <c r="E245" s="84" t="b">
        <v>0</v>
      </c>
      <c r="F245" s="84" t="b">
        <v>0</v>
      </c>
      <c r="G245" s="84" t="b">
        <v>0</v>
      </c>
    </row>
    <row r="246" spans="1:7" ht="15">
      <c r="A246" s="84" t="s">
        <v>1568</v>
      </c>
      <c r="B246" s="84">
        <v>2</v>
      </c>
      <c r="C246" s="123">
        <v>0.009685692924291972</v>
      </c>
      <c r="D246" s="84" t="s">
        <v>1430</v>
      </c>
      <c r="E246" s="84" t="b">
        <v>0</v>
      </c>
      <c r="F246" s="84" t="b">
        <v>0</v>
      </c>
      <c r="G246" s="84" t="b">
        <v>0</v>
      </c>
    </row>
    <row r="247" spans="1:7" ht="15">
      <c r="A247" s="84" t="s">
        <v>1569</v>
      </c>
      <c r="B247" s="84">
        <v>2</v>
      </c>
      <c r="C247" s="123">
        <v>0.00757320172665</v>
      </c>
      <c r="D247" s="84" t="s">
        <v>1430</v>
      </c>
      <c r="E247" s="84" t="b">
        <v>0</v>
      </c>
      <c r="F247" s="84" t="b">
        <v>0</v>
      </c>
      <c r="G247" s="84" t="b">
        <v>0</v>
      </c>
    </row>
    <row r="248" spans="1:7" ht="15">
      <c r="A248" s="84" t="s">
        <v>1913</v>
      </c>
      <c r="B248" s="84">
        <v>2</v>
      </c>
      <c r="C248" s="123">
        <v>0.00757320172665</v>
      </c>
      <c r="D248" s="84" t="s">
        <v>1430</v>
      </c>
      <c r="E248" s="84" t="b">
        <v>0</v>
      </c>
      <c r="F248" s="84" t="b">
        <v>0</v>
      </c>
      <c r="G248" s="84" t="b">
        <v>0</v>
      </c>
    </row>
    <row r="249" spans="1:7" ht="15">
      <c r="A249" s="84" t="s">
        <v>1957</v>
      </c>
      <c r="B249" s="84">
        <v>2</v>
      </c>
      <c r="C249" s="123">
        <v>0.00757320172665</v>
      </c>
      <c r="D249" s="84" t="s">
        <v>1430</v>
      </c>
      <c r="E249" s="84" t="b">
        <v>0</v>
      </c>
      <c r="F249" s="84" t="b">
        <v>0</v>
      </c>
      <c r="G249" s="84" t="b">
        <v>0</v>
      </c>
    </row>
    <row r="250" spans="1:7" ht="15">
      <c r="A250" s="84" t="s">
        <v>223</v>
      </c>
      <c r="B250" s="84">
        <v>2</v>
      </c>
      <c r="C250" s="123">
        <v>0.00757320172665</v>
      </c>
      <c r="D250" s="84" t="s">
        <v>1430</v>
      </c>
      <c r="E250" s="84" t="b">
        <v>0</v>
      </c>
      <c r="F250" s="84" t="b">
        <v>0</v>
      </c>
      <c r="G250" s="84" t="b">
        <v>0</v>
      </c>
    </row>
    <row r="251" spans="1:7" ht="15">
      <c r="A251" s="84" t="s">
        <v>2015</v>
      </c>
      <c r="B251" s="84">
        <v>2</v>
      </c>
      <c r="C251" s="123">
        <v>0.00757320172665</v>
      </c>
      <c r="D251" s="84" t="s">
        <v>1430</v>
      </c>
      <c r="E251" s="84" t="b">
        <v>0</v>
      </c>
      <c r="F251" s="84" t="b">
        <v>0</v>
      </c>
      <c r="G251" s="84" t="b">
        <v>0</v>
      </c>
    </row>
    <row r="252" spans="1:7" ht="15">
      <c r="A252" s="84" t="s">
        <v>289</v>
      </c>
      <c r="B252" s="84">
        <v>2</v>
      </c>
      <c r="C252" s="123">
        <v>0.00757320172665</v>
      </c>
      <c r="D252" s="84" t="s">
        <v>1430</v>
      </c>
      <c r="E252" s="84" t="b">
        <v>0</v>
      </c>
      <c r="F252" s="84" t="b">
        <v>0</v>
      </c>
      <c r="G252" s="84" t="b">
        <v>0</v>
      </c>
    </row>
    <row r="253" spans="1:7" ht="15">
      <c r="A253" s="84" t="s">
        <v>1948</v>
      </c>
      <c r="B253" s="84">
        <v>2</v>
      </c>
      <c r="C253" s="123">
        <v>0.00757320172665</v>
      </c>
      <c r="D253" s="84" t="s">
        <v>1430</v>
      </c>
      <c r="E253" s="84" t="b">
        <v>0</v>
      </c>
      <c r="F253" s="84" t="b">
        <v>0</v>
      </c>
      <c r="G253" s="84" t="b">
        <v>0</v>
      </c>
    </row>
    <row r="254" spans="1:7" ht="15">
      <c r="A254" s="84" t="s">
        <v>292</v>
      </c>
      <c r="B254" s="84">
        <v>2</v>
      </c>
      <c r="C254" s="123">
        <v>0.00757320172665</v>
      </c>
      <c r="D254" s="84" t="s">
        <v>1430</v>
      </c>
      <c r="E254" s="84" t="b">
        <v>0</v>
      </c>
      <c r="F254" s="84" t="b">
        <v>0</v>
      </c>
      <c r="G254" s="84" t="b">
        <v>0</v>
      </c>
    </row>
    <row r="255" spans="1:7" ht="15">
      <c r="A255" s="84" t="s">
        <v>291</v>
      </c>
      <c r="B255" s="84">
        <v>2</v>
      </c>
      <c r="C255" s="123">
        <v>0.00757320172665</v>
      </c>
      <c r="D255" s="84" t="s">
        <v>1430</v>
      </c>
      <c r="E255" s="84" t="b">
        <v>0</v>
      </c>
      <c r="F255" s="84" t="b">
        <v>0</v>
      </c>
      <c r="G255" s="84" t="b">
        <v>0</v>
      </c>
    </row>
    <row r="256" spans="1:7" ht="15">
      <c r="A256" s="84" t="s">
        <v>2007</v>
      </c>
      <c r="B256" s="84">
        <v>2</v>
      </c>
      <c r="C256" s="123">
        <v>0.00757320172665</v>
      </c>
      <c r="D256" s="84" t="s">
        <v>1430</v>
      </c>
      <c r="E256" s="84" t="b">
        <v>0</v>
      </c>
      <c r="F256" s="84" t="b">
        <v>0</v>
      </c>
      <c r="G256" s="84" t="b">
        <v>0</v>
      </c>
    </row>
    <row r="257" spans="1:7" ht="15">
      <c r="A257" s="84" t="s">
        <v>2016</v>
      </c>
      <c r="B257" s="84">
        <v>2</v>
      </c>
      <c r="C257" s="123">
        <v>0.00757320172665</v>
      </c>
      <c r="D257" s="84" t="s">
        <v>1430</v>
      </c>
      <c r="E257" s="84" t="b">
        <v>0</v>
      </c>
      <c r="F257" s="84" t="b">
        <v>0</v>
      </c>
      <c r="G257" s="84" t="b">
        <v>0</v>
      </c>
    </row>
    <row r="258" spans="1:7" ht="15">
      <c r="A258" s="84" t="s">
        <v>2017</v>
      </c>
      <c r="B258" s="84">
        <v>2</v>
      </c>
      <c r="C258" s="123">
        <v>0.00757320172665</v>
      </c>
      <c r="D258" s="84" t="s">
        <v>1430</v>
      </c>
      <c r="E258" s="84" t="b">
        <v>0</v>
      </c>
      <c r="F258" s="84" t="b">
        <v>0</v>
      </c>
      <c r="G258" s="84" t="b">
        <v>0</v>
      </c>
    </row>
    <row r="259" spans="1:7" ht="15">
      <c r="A259" s="84" t="s">
        <v>2018</v>
      </c>
      <c r="B259" s="84">
        <v>2</v>
      </c>
      <c r="C259" s="123">
        <v>0.00757320172665</v>
      </c>
      <c r="D259" s="84" t="s">
        <v>1430</v>
      </c>
      <c r="E259" s="84" t="b">
        <v>0</v>
      </c>
      <c r="F259" s="84" t="b">
        <v>0</v>
      </c>
      <c r="G259" s="84" t="b">
        <v>0</v>
      </c>
    </row>
    <row r="260" spans="1:7" ht="15">
      <c r="A260" s="84" t="s">
        <v>2019</v>
      </c>
      <c r="B260" s="84">
        <v>2</v>
      </c>
      <c r="C260" s="123">
        <v>0.00757320172665</v>
      </c>
      <c r="D260" s="84" t="s">
        <v>1430</v>
      </c>
      <c r="E260" s="84" t="b">
        <v>0</v>
      </c>
      <c r="F260" s="84" t="b">
        <v>0</v>
      </c>
      <c r="G260" s="84" t="b">
        <v>0</v>
      </c>
    </row>
    <row r="261" spans="1:7" ht="15">
      <c r="A261" s="84" t="s">
        <v>2020</v>
      </c>
      <c r="B261" s="84">
        <v>2</v>
      </c>
      <c r="C261" s="123">
        <v>0.00757320172665</v>
      </c>
      <c r="D261" s="84" t="s">
        <v>1430</v>
      </c>
      <c r="E261" s="84" t="b">
        <v>0</v>
      </c>
      <c r="F261" s="84" t="b">
        <v>0</v>
      </c>
      <c r="G261" s="84" t="b">
        <v>0</v>
      </c>
    </row>
    <row r="262" spans="1:7" ht="15">
      <c r="A262" s="84" t="s">
        <v>2021</v>
      </c>
      <c r="B262" s="84">
        <v>2</v>
      </c>
      <c r="C262" s="123">
        <v>0.00757320172665</v>
      </c>
      <c r="D262" s="84" t="s">
        <v>1430</v>
      </c>
      <c r="E262" s="84" t="b">
        <v>1</v>
      </c>
      <c r="F262" s="84" t="b">
        <v>0</v>
      </c>
      <c r="G262" s="84" t="b">
        <v>0</v>
      </c>
    </row>
    <row r="263" spans="1:7" ht="15">
      <c r="A263" s="84" t="s">
        <v>1917</v>
      </c>
      <c r="B263" s="84">
        <v>2</v>
      </c>
      <c r="C263" s="123">
        <v>0.00757320172665</v>
      </c>
      <c r="D263" s="84" t="s">
        <v>1430</v>
      </c>
      <c r="E263" s="84" t="b">
        <v>0</v>
      </c>
      <c r="F263" s="84" t="b">
        <v>0</v>
      </c>
      <c r="G263" s="84" t="b">
        <v>0</v>
      </c>
    </row>
    <row r="264" spans="1:7" ht="15">
      <c r="A264" s="84" t="s">
        <v>1721</v>
      </c>
      <c r="B264" s="84">
        <v>2</v>
      </c>
      <c r="C264" s="123">
        <v>0.00757320172665</v>
      </c>
      <c r="D264" s="84" t="s">
        <v>1430</v>
      </c>
      <c r="E264" s="84" t="b">
        <v>0</v>
      </c>
      <c r="F264" s="84" t="b">
        <v>0</v>
      </c>
      <c r="G264" s="84" t="b">
        <v>0</v>
      </c>
    </row>
    <row r="265" spans="1:7" ht="15">
      <c r="A265" s="84" t="s">
        <v>1544</v>
      </c>
      <c r="B265" s="84">
        <v>10</v>
      </c>
      <c r="C265" s="123">
        <v>0</v>
      </c>
      <c r="D265" s="84" t="s">
        <v>1431</v>
      </c>
      <c r="E265" s="84" t="b">
        <v>0</v>
      </c>
      <c r="F265" s="84" t="b">
        <v>0</v>
      </c>
      <c r="G265" s="84" t="b">
        <v>0</v>
      </c>
    </row>
    <row r="266" spans="1:7" ht="15">
      <c r="A266" s="84" t="s">
        <v>305</v>
      </c>
      <c r="B266" s="84">
        <v>4</v>
      </c>
      <c r="C266" s="123">
        <v>0.013155041608992979</v>
      </c>
      <c r="D266" s="84" t="s">
        <v>1431</v>
      </c>
      <c r="E266" s="84" t="b">
        <v>0</v>
      </c>
      <c r="F266" s="84" t="b">
        <v>0</v>
      </c>
      <c r="G266" s="84" t="b">
        <v>0</v>
      </c>
    </row>
    <row r="267" spans="1:7" ht="15">
      <c r="A267" s="84" t="s">
        <v>1554</v>
      </c>
      <c r="B267" s="84">
        <v>4</v>
      </c>
      <c r="C267" s="123">
        <v>0.013155041608992979</v>
      </c>
      <c r="D267" s="84" t="s">
        <v>1431</v>
      </c>
      <c r="E267" s="84" t="b">
        <v>0</v>
      </c>
      <c r="F267" s="84" t="b">
        <v>0</v>
      </c>
      <c r="G267" s="84" t="b">
        <v>0</v>
      </c>
    </row>
    <row r="268" spans="1:7" ht="15">
      <c r="A268" s="84" t="s">
        <v>1555</v>
      </c>
      <c r="B268" s="84">
        <v>4</v>
      </c>
      <c r="C268" s="123">
        <v>0.013155041608992979</v>
      </c>
      <c r="D268" s="84" t="s">
        <v>1431</v>
      </c>
      <c r="E268" s="84" t="b">
        <v>1</v>
      </c>
      <c r="F268" s="84" t="b">
        <v>0</v>
      </c>
      <c r="G268" s="84" t="b">
        <v>0</v>
      </c>
    </row>
    <row r="269" spans="1:7" ht="15">
      <c r="A269" s="84" t="s">
        <v>1556</v>
      </c>
      <c r="B269" s="84">
        <v>3</v>
      </c>
      <c r="C269" s="123">
        <v>0.0129639358333968</v>
      </c>
      <c r="D269" s="84" t="s">
        <v>1431</v>
      </c>
      <c r="E269" s="84" t="b">
        <v>0</v>
      </c>
      <c r="F269" s="84" t="b">
        <v>0</v>
      </c>
      <c r="G269" s="84" t="b">
        <v>0</v>
      </c>
    </row>
    <row r="270" spans="1:7" ht="15">
      <c r="A270" s="84" t="s">
        <v>1557</v>
      </c>
      <c r="B270" s="84">
        <v>3</v>
      </c>
      <c r="C270" s="123">
        <v>0.0129639358333968</v>
      </c>
      <c r="D270" s="84" t="s">
        <v>1431</v>
      </c>
      <c r="E270" s="84" t="b">
        <v>0</v>
      </c>
      <c r="F270" s="84" t="b">
        <v>0</v>
      </c>
      <c r="G270" s="84" t="b">
        <v>0</v>
      </c>
    </row>
    <row r="271" spans="1:7" ht="15">
      <c r="A271" s="84" t="s">
        <v>1558</v>
      </c>
      <c r="B271" s="84">
        <v>3</v>
      </c>
      <c r="C271" s="123">
        <v>0.0129639358333968</v>
      </c>
      <c r="D271" s="84" t="s">
        <v>1431</v>
      </c>
      <c r="E271" s="84" t="b">
        <v>1</v>
      </c>
      <c r="F271" s="84" t="b">
        <v>0</v>
      </c>
      <c r="G271" s="84" t="b">
        <v>0</v>
      </c>
    </row>
    <row r="272" spans="1:7" ht="15">
      <c r="A272" s="84" t="s">
        <v>1559</v>
      </c>
      <c r="B272" s="84">
        <v>3</v>
      </c>
      <c r="C272" s="123">
        <v>0.0129639358333968</v>
      </c>
      <c r="D272" s="84" t="s">
        <v>1431</v>
      </c>
      <c r="E272" s="84" t="b">
        <v>0</v>
      </c>
      <c r="F272" s="84" t="b">
        <v>0</v>
      </c>
      <c r="G272" s="84" t="b">
        <v>0</v>
      </c>
    </row>
    <row r="273" spans="1:7" ht="15">
      <c r="A273" s="84" t="s">
        <v>224</v>
      </c>
      <c r="B273" s="84">
        <v>3</v>
      </c>
      <c r="C273" s="123">
        <v>0.017329834818248402</v>
      </c>
      <c r="D273" s="84" t="s">
        <v>1431</v>
      </c>
      <c r="E273" s="84" t="b">
        <v>0</v>
      </c>
      <c r="F273" s="84" t="b">
        <v>0</v>
      </c>
      <c r="G273" s="84" t="b">
        <v>0</v>
      </c>
    </row>
    <row r="274" spans="1:7" ht="15">
      <c r="A274" s="84" t="s">
        <v>1560</v>
      </c>
      <c r="B274" s="84">
        <v>3</v>
      </c>
      <c r="C274" s="123">
        <v>0.017329834818248402</v>
      </c>
      <c r="D274" s="84" t="s">
        <v>1431</v>
      </c>
      <c r="E274" s="84" t="b">
        <v>0</v>
      </c>
      <c r="F274" s="84" t="b">
        <v>0</v>
      </c>
      <c r="G274" s="84" t="b">
        <v>0</v>
      </c>
    </row>
    <row r="275" spans="1:7" ht="15">
      <c r="A275" s="84" t="s">
        <v>269</v>
      </c>
      <c r="B275" s="84">
        <v>3</v>
      </c>
      <c r="C275" s="123">
        <v>0.0129639358333968</v>
      </c>
      <c r="D275" s="84" t="s">
        <v>1431</v>
      </c>
      <c r="E275" s="84" t="b">
        <v>0</v>
      </c>
      <c r="F275" s="84" t="b">
        <v>0</v>
      </c>
      <c r="G275" s="84" t="b">
        <v>0</v>
      </c>
    </row>
    <row r="276" spans="1:7" ht="15">
      <c r="A276" s="84" t="s">
        <v>307</v>
      </c>
      <c r="B276" s="84">
        <v>2</v>
      </c>
      <c r="C276" s="123">
        <v>0.0115532232121656</v>
      </c>
      <c r="D276" s="84" t="s">
        <v>1431</v>
      </c>
      <c r="E276" s="84" t="b">
        <v>0</v>
      </c>
      <c r="F276" s="84" t="b">
        <v>0</v>
      </c>
      <c r="G276" s="84" t="b">
        <v>0</v>
      </c>
    </row>
    <row r="277" spans="1:7" ht="15">
      <c r="A277" s="84" t="s">
        <v>270</v>
      </c>
      <c r="B277" s="84">
        <v>2</v>
      </c>
      <c r="C277" s="123">
        <v>0.0115532232121656</v>
      </c>
      <c r="D277" s="84" t="s">
        <v>1431</v>
      </c>
      <c r="E277" s="84" t="b">
        <v>0</v>
      </c>
      <c r="F277" s="84" t="b">
        <v>0</v>
      </c>
      <c r="G277" s="84" t="b">
        <v>0</v>
      </c>
    </row>
    <row r="278" spans="1:7" ht="15">
      <c r="A278" s="84" t="s">
        <v>1985</v>
      </c>
      <c r="B278" s="84">
        <v>2</v>
      </c>
      <c r="C278" s="123">
        <v>0.0115532232121656</v>
      </c>
      <c r="D278" s="84" t="s">
        <v>1431</v>
      </c>
      <c r="E278" s="84" t="b">
        <v>0</v>
      </c>
      <c r="F278" s="84" t="b">
        <v>0</v>
      </c>
      <c r="G278" s="84" t="b">
        <v>0</v>
      </c>
    </row>
    <row r="279" spans="1:7" ht="15">
      <c r="A279" s="84" t="s">
        <v>1949</v>
      </c>
      <c r="B279" s="84">
        <v>2</v>
      </c>
      <c r="C279" s="123">
        <v>0.0115532232121656</v>
      </c>
      <c r="D279" s="84" t="s">
        <v>1431</v>
      </c>
      <c r="E279" s="84" t="b">
        <v>0</v>
      </c>
      <c r="F279" s="84" t="b">
        <v>0</v>
      </c>
      <c r="G279" s="84" t="b">
        <v>0</v>
      </c>
    </row>
    <row r="280" spans="1:7" ht="15">
      <c r="A280" s="84" t="s">
        <v>1911</v>
      </c>
      <c r="B280" s="84">
        <v>2</v>
      </c>
      <c r="C280" s="123">
        <v>0.0115532232121656</v>
      </c>
      <c r="D280" s="84" t="s">
        <v>1431</v>
      </c>
      <c r="E280" s="84" t="b">
        <v>0</v>
      </c>
      <c r="F280" s="84" t="b">
        <v>0</v>
      </c>
      <c r="G280" s="84" t="b">
        <v>0</v>
      </c>
    </row>
    <row r="281" spans="1:7" ht="15">
      <c r="A281" s="84" t="s">
        <v>1980</v>
      </c>
      <c r="B281" s="84">
        <v>2</v>
      </c>
      <c r="C281" s="123">
        <v>0.0115532232121656</v>
      </c>
      <c r="D281" s="84" t="s">
        <v>1431</v>
      </c>
      <c r="E281" s="84" t="b">
        <v>1</v>
      </c>
      <c r="F281" s="84" t="b">
        <v>0</v>
      </c>
      <c r="G281" s="84" t="b">
        <v>0</v>
      </c>
    </row>
    <row r="282" spans="1:7" ht="15">
      <c r="A282" s="84" t="s">
        <v>1913</v>
      </c>
      <c r="B282" s="84">
        <v>2</v>
      </c>
      <c r="C282" s="123">
        <v>0.0115532232121656</v>
      </c>
      <c r="D282" s="84" t="s">
        <v>1431</v>
      </c>
      <c r="E282" s="84" t="b">
        <v>0</v>
      </c>
      <c r="F282" s="84" t="b">
        <v>0</v>
      </c>
      <c r="G282" s="84" t="b">
        <v>0</v>
      </c>
    </row>
    <row r="283" spans="1:7" ht="15">
      <c r="A283" s="84" t="s">
        <v>1511</v>
      </c>
      <c r="B283" s="84">
        <v>2</v>
      </c>
      <c r="C283" s="123">
        <v>0.0115532232121656</v>
      </c>
      <c r="D283" s="84" t="s">
        <v>1431</v>
      </c>
      <c r="E283" s="84" t="b">
        <v>0</v>
      </c>
      <c r="F283" s="84" t="b">
        <v>0</v>
      </c>
      <c r="G283" s="84" t="b">
        <v>0</v>
      </c>
    </row>
    <row r="284" spans="1:7" ht="15">
      <c r="A284" s="84" t="s">
        <v>1544</v>
      </c>
      <c r="B284" s="84">
        <v>4</v>
      </c>
      <c r="C284" s="123">
        <v>0</v>
      </c>
      <c r="D284" s="84" t="s">
        <v>1432</v>
      </c>
      <c r="E284" s="84" t="b">
        <v>0</v>
      </c>
      <c r="F284" s="84" t="b">
        <v>0</v>
      </c>
      <c r="G284" s="84" t="b">
        <v>0</v>
      </c>
    </row>
    <row r="285" spans="1:7" ht="15">
      <c r="A285" s="84" t="s">
        <v>1545</v>
      </c>
      <c r="B285" s="84">
        <v>3</v>
      </c>
      <c r="C285" s="123">
        <v>0.007649310404589792</v>
      </c>
      <c r="D285" s="84" t="s">
        <v>1432</v>
      </c>
      <c r="E285" s="84" t="b">
        <v>0</v>
      </c>
      <c r="F285" s="84" t="b">
        <v>0</v>
      </c>
      <c r="G285" s="84" t="b">
        <v>0</v>
      </c>
    </row>
    <row r="286" spans="1:7" ht="15">
      <c r="A286" s="84" t="s">
        <v>1562</v>
      </c>
      <c r="B286" s="84">
        <v>3</v>
      </c>
      <c r="C286" s="123">
        <v>0.01843040789779477</v>
      </c>
      <c r="D286" s="84" t="s">
        <v>1432</v>
      </c>
      <c r="E286" s="84" t="b">
        <v>1</v>
      </c>
      <c r="F286" s="84" t="b">
        <v>0</v>
      </c>
      <c r="G286" s="84" t="b">
        <v>0</v>
      </c>
    </row>
    <row r="287" spans="1:7" ht="15">
      <c r="A287" s="84" t="s">
        <v>224</v>
      </c>
      <c r="B287" s="84">
        <v>2</v>
      </c>
      <c r="C287" s="123">
        <v>0.012286938598529844</v>
      </c>
      <c r="D287" s="84" t="s">
        <v>1432</v>
      </c>
      <c r="E287" s="84" t="b">
        <v>0</v>
      </c>
      <c r="F287" s="84" t="b">
        <v>0</v>
      </c>
      <c r="G287" s="84" t="b">
        <v>0</v>
      </c>
    </row>
    <row r="288" spans="1:7" ht="15">
      <c r="A288" s="84" t="s">
        <v>305</v>
      </c>
      <c r="B288" s="84">
        <v>2</v>
      </c>
      <c r="C288" s="123">
        <v>0.012286938598529844</v>
      </c>
      <c r="D288" s="84" t="s">
        <v>1432</v>
      </c>
      <c r="E288" s="84" t="b">
        <v>0</v>
      </c>
      <c r="F288" s="84" t="b">
        <v>0</v>
      </c>
      <c r="G288" s="84" t="b">
        <v>0</v>
      </c>
    </row>
    <row r="289" spans="1:7" ht="15">
      <c r="A289" s="84" t="s">
        <v>1563</v>
      </c>
      <c r="B289" s="84">
        <v>2</v>
      </c>
      <c r="C289" s="123">
        <v>0.012286938598529844</v>
      </c>
      <c r="D289" s="84" t="s">
        <v>1432</v>
      </c>
      <c r="E289" s="84" t="b">
        <v>0</v>
      </c>
      <c r="F289" s="84" t="b">
        <v>0</v>
      </c>
      <c r="G289" s="84" t="b">
        <v>0</v>
      </c>
    </row>
    <row r="290" spans="1:7" ht="15">
      <c r="A290" s="84" t="s">
        <v>1511</v>
      </c>
      <c r="B290" s="84">
        <v>2</v>
      </c>
      <c r="C290" s="123">
        <v>0.012286938598529844</v>
      </c>
      <c r="D290" s="84" t="s">
        <v>1432</v>
      </c>
      <c r="E290" s="84" t="b">
        <v>0</v>
      </c>
      <c r="F290" s="84" t="b">
        <v>0</v>
      </c>
      <c r="G290" s="84" t="b">
        <v>0</v>
      </c>
    </row>
    <row r="291" spans="1:7" ht="15">
      <c r="A291" s="84" t="s">
        <v>1564</v>
      </c>
      <c r="B291" s="84">
        <v>2</v>
      </c>
      <c r="C291" s="123">
        <v>0.012286938598529844</v>
      </c>
      <c r="D291" s="84" t="s">
        <v>1432</v>
      </c>
      <c r="E291" s="84" t="b">
        <v>0</v>
      </c>
      <c r="F291" s="84" t="b">
        <v>0</v>
      </c>
      <c r="G291" s="84" t="b">
        <v>0</v>
      </c>
    </row>
    <row r="292" spans="1:7" ht="15">
      <c r="A292" s="84" t="s">
        <v>1565</v>
      </c>
      <c r="B292" s="84">
        <v>2</v>
      </c>
      <c r="C292" s="123">
        <v>0.012286938598529844</v>
      </c>
      <c r="D292" s="84" t="s">
        <v>1432</v>
      </c>
      <c r="E292" s="84" t="b">
        <v>0</v>
      </c>
      <c r="F292" s="84" t="b">
        <v>0</v>
      </c>
      <c r="G292" s="84" t="b">
        <v>0</v>
      </c>
    </row>
    <row r="293" spans="1:7" ht="15">
      <c r="A293" s="84" t="s">
        <v>1566</v>
      </c>
      <c r="B293" s="84">
        <v>2</v>
      </c>
      <c r="C293" s="123">
        <v>0.012286938598529844</v>
      </c>
      <c r="D293" s="84" t="s">
        <v>1432</v>
      </c>
      <c r="E293" s="84" t="b">
        <v>0</v>
      </c>
      <c r="F293" s="84" t="b">
        <v>0</v>
      </c>
      <c r="G293" s="84" t="b">
        <v>0</v>
      </c>
    </row>
    <row r="294" spans="1:7" ht="15">
      <c r="A294" s="84" t="s">
        <v>1588</v>
      </c>
      <c r="B294" s="84">
        <v>2</v>
      </c>
      <c r="C294" s="123">
        <v>0.012286938598529844</v>
      </c>
      <c r="D294" s="84" t="s">
        <v>1432</v>
      </c>
      <c r="E294" s="84" t="b">
        <v>1</v>
      </c>
      <c r="F294" s="84" t="b">
        <v>0</v>
      </c>
      <c r="G294" s="84" t="b">
        <v>0</v>
      </c>
    </row>
    <row r="295" spans="1:7" ht="15">
      <c r="A295" s="84" t="s">
        <v>2009</v>
      </c>
      <c r="B295" s="84">
        <v>2</v>
      </c>
      <c r="C295" s="123">
        <v>0.012286938598529844</v>
      </c>
      <c r="D295" s="84" t="s">
        <v>1432</v>
      </c>
      <c r="E295" s="84" t="b">
        <v>0</v>
      </c>
      <c r="F295" s="84" t="b">
        <v>0</v>
      </c>
      <c r="G295" s="84" t="b">
        <v>0</v>
      </c>
    </row>
    <row r="296" spans="1:7" ht="15">
      <c r="A296" s="84" t="s">
        <v>295</v>
      </c>
      <c r="B296" s="84">
        <v>2</v>
      </c>
      <c r="C296" s="123">
        <v>0.012286938598529844</v>
      </c>
      <c r="D296" s="84" t="s">
        <v>1432</v>
      </c>
      <c r="E296" s="84" t="b">
        <v>0</v>
      </c>
      <c r="F296" s="84" t="b">
        <v>0</v>
      </c>
      <c r="G296" s="84" t="b">
        <v>0</v>
      </c>
    </row>
    <row r="297" spans="1:7" ht="15">
      <c r="A297" s="84" t="s">
        <v>1925</v>
      </c>
      <c r="B297" s="84">
        <v>2</v>
      </c>
      <c r="C297" s="123">
        <v>0.012286938598529844</v>
      </c>
      <c r="D297" s="84" t="s">
        <v>1432</v>
      </c>
      <c r="E297" s="84" t="b">
        <v>1</v>
      </c>
      <c r="F297" s="84" t="b">
        <v>0</v>
      </c>
      <c r="G297" s="84" t="b">
        <v>0</v>
      </c>
    </row>
    <row r="298" spans="1:7" ht="15">
      <c r="A298" s="84" t="s">
        <v>1544</v>
      </c>
      <c r="B298" s="84">
        <v>7</v>
      </c>
      <c r="C298" s="123">
        <v>0.003903304123498145</v>
      </c>
      <c r="D298" s="84" t="s">
        <v>1433</v>
      </c>
      <c r="E298" s="84" t="b">
        <v>0</v>
      </c>
      <c r="F298" s="84" t="b">
        <v>0</v>
      </c>
      <c r="G298" s="84" t="b">
        <v>0</v>
      </c>
    </row>
    <row r="299" spans="1:7" ht="15">
      <c r="A299" s="84" t="s">
        <v>1568</v>
      </c>
      <c r="B299" s="84">
        <v>6</v>
      </c>
      <c r="C299" s="123">
        <v>0.02457511916955468</v>
      </c>
      <c r="D299" s="84" t="s">
        <v>1433</v>
      </c>
      <c r="E299" s="84" t="b">
        <v>0</v>
      </c>
      <c r="F299" s="84" t="b">
        <v>0</v>
      </c>
      <c r="G299" s="84" t="b">
        <v>0</v>
      </c>
    </row>
    <row r="300" spans="1:7" ht="15">
      <c r="A300" s="84" t="s">
        <v>243</v>
      </c>
      <c r="B300" s="84">
        <v>4</v>
      </c>
      <c r="C300" s="123">
        <v>0.01157807675630697</v>
      </c>
      <c r="D300" s="84" t="s">
        <v>1433</v>
      </c>
      <c r="E300" s="84" t="b">
        <v>0</v>
      </c>
      <c r="F300" s="84" t="b">
        <v>0</v>
      </c>
      <c r="G300" s="84" t="b">
        <v>0</v>
      </c>
    </row>
    <row r="301" spans="1:7" ht="15">
      <c r="A301" s="84" t="s">
        <v>1569</v>
      </c>
      <c r="B301" s="84">
        <v>4</v>
      </c>
      <c r="C301" s="123">
        <v>0.01157807675630697</v>
      </c>
      <c r="D301" s="84" t="s">
        <v>1433</v>
      </c>
      <c r="E301" s="84" t="b">
        <v>0</v>
      </c>
      <c r="F301" s="84" t="b">
        <v>0</v>
      </c>
      <c r="G301" s="84" t="b">
        <v>0</v>
      </c>
    </row>
    <row r="302" spans="1:7" ht="15">
      <c r="A302" s="84" t="s">
        <v>1511</v>
      </c>
      <c r="B302" s="84">
        <v>4</v>
      </c>
      <c r="C302" s="123">
        <v>0.01638341277970312</v>
      </c>
      <c r="D302" s="84" t="s">
        <v>1433</v>
      </c>
      <c r="E302" s="84" t="b">
        <v>0</v>
      </c>
      <c r="F302" s="84" t="b">
        <v>0</v>
      </c>
      <c r="G302" s="84" t="b">
        <v>0</v>
      </c>
    </row>
    <row r="303" spans="1:7" ht="15">
      <c r="A303" s="84" t="s">
        <v>1570</v>
      </c>
      <c r="B303" s="84">
        <v>3</v>
      </c>
      <c r="C303" s="123">
        <v>0.01228755958477734</v>
      </c>
      <c r="D303" s="84" t="s">
        <v>1433</v>
      </c>
      <c r="E303" s="84" t="b">
        <v>0</v>
      </c>
      <c r="F303" s="84" t="b">
        <v>0</v>
      </c>
      <c r="G303" s="84" t="b">
        <v>0</v>
      </c>
    </row>
    <row r="304" spans="1:7" ht="15">
      <c r="A304" s="84" t="s">
        <v>1571</v>
      </c>
      <c r="B304" s="84">
        <v>3</v>
      </c>
      <c r="C304" s="123">
        <v>0.01228755958477734</v>
      </c>
      <c r="D304" s="84" t="s">
        <v>1433</v>
      </c>
      <c r="E304" s="84" t="b">
        <v>0</v>
      </c>
      <c r="F304" s="84" t="b">
        <v>0</v>
      </c>
      <c r="G304" s="84" t="b">
        <v>0</v>
      </c>
    </row>
    <row r="305" spans="1:7" ht="15">
      <c r="A305" s="84" t="s">
        <v>1572</v>
      </c>
      <c r="B305" s="84">
        <v>3</v>
      </c>
      <c r="C305" s="123">
        <v>0.01228755958477734</v>
      </c>
      <c r="D305" s="84" t="s">
        <v>1433</v>
      </c>
      <c r="E305" s="84" t="b">
        <v>0</v>
      </c>
      <c r="F305" s="84" t="b">
        <v>0</v>
      </c>
      <c r="G305" s="84" t="b">
        <v>0</v>
      </c>
    </row>
    <row r="306" spans="1:7" ht="15">
      <c r="A306" s="84" t="s">
        <v>1573</v>
      </c>
      <c r="B306" s="84">
        <v>3</v>
      </c>
      <c r="C306" s="123">
        <v>0.01228755958477734</v>
      </c>
      <c r="D306" s="84" t="s">
        <v>1433</v>
      </c>
      <c r="E306" s="84" t="b">
        <v>0</v>
      </c>
      <c r="F306" s="84" t="b">
        <v>0</v>
      </c>
      <c r="G306" s="84" t="b">
        <v>0</v>
      </c>
    </row>
    <row r="307" spans="1:7" ht="15">
      <c r="A307" s="84" t="s">
        <v>1574</v>
      </c>
      <c r="B307" s="84">
        <v>3</v>
      </c>
      <c r="C307" s="123">
        <v>0.01228755958477734</v>
      </c>
      <c r="D307" s="84" t="s">
        <v>1433</v>
      </c>
      <c r="E307" s="84" t="b">
        <v>0</v>
      </c>
      <c r="F307" s="84" t="b">
        <v>0</v>
      </c>
      <c r="G307" s="84" t="b">
        <v>0</v>
      </c>
    </row>
    <row r="308" spans="1:7" ht="15">
      <c r="A308" s="84" t="s">
        <v>1936</v>
      </c>
      <c r="B308" s="84">
        <v>3</v>
      </c>
      <c r="C308" s="123">
        <v>0.01228755958477734</v>
      </c>
      <c r="D308" s="84" t="s">
        <v>1433</v>
      </c>
      <c r="E308" s="84" t="b">
        <v>0</v>
      </c>
      <c r="F308" s="84" t="b">
        <v>0</v>
      </c>
      <c r="G308" s="84" t="b">
        <v>0</v>
      </c>
    </row>
    <row r="309" spans="1:7" ht="15">
      <c r="A309" s="84" t="s">
        <v>1937</v>
      </c>
      <c r="B309" s="84">
        <v>3</v>
      </c>
      <c r="C309" s="123">
        <v>0.01228755958477734</v>
      </c>
      <c r="D309" s="84" t="s">
        <v>1433</v>
      </c>
      <c r="E309" s="84" t="b">
        <v>0</v>
      </c>
      <c r="F309" s="84" t="b">
        <v>0</v>
      </c>
      <c r="G309" s="84" t="b">
        <v>0</v>
      </c>
    </row>
    <row r="310" spans="1:7" ht="15">
      <c r="A310" s="84" t="s">
        <v>1938</v>
      </c>
      <c r="B310" s="84">
        <v>3</v>
      </c>
      <c r="C310" s="123">
        <v>0.01228755958477734</v>
      </c>
      <c r="D310" s="84" t="s">
        <v>1433</v>
      </c>
      <c r="E310" s="84" t="b">
        <v>0</v>
      </c>
      <c r="F310" s="84" t="b">
        <v>0</v>
      </c>
      <c r="G310" s="84" t="b">
        <v>0</v>
      </c>
    </row>
    <row r="311" spans="1:7" ht="15">
      <c r="A311" s="84" t="s">
        <v>1927</v>
      </c>
      <c r="B311" s="84">
        <v>3</v>
      </c>
      <c r="C311" s="123">
        <v>0.01228755958477734</v>
      </c>
      <c r="D311" s="84" t="s">
        <v>1433</v>
      </c>
      <c r="E311" s="84" t="b">
        <v>0</v>
      </c>
      <c r="F311" s="84" t="b">
        <v>0</v>
      </c>
      <c r="G311" s="84" t="b">
        <v>0</v>
      </c>
    </row>
    <row r="312" spans="1:7" ht="15">
      <c r="A312" s="84" t="s">
        <v>1939</v>
      </c>
      <c r="B312" s="84">
        <v>3</v>
      </c>
      <c r="C312" s="123">
        <v>0.01228755958477734</v>
      </c>
      <c r="D312" s="84" t="s">
        <v>1433</v>
      </c>
      <c r="E312" s="84" t="b">
        <v>0</v>
      </c>
      <c r="F312" s="84" t="b">
        <v>0</v>
      </c>
      <c r="G312" s="84" t="b">
        <v>0</v>
      </c>
    </row>
    <row r="313" spans="1:7" ht="15">
      <c r="A313" s="84" t="s">
        <v>1915</v>
      </c>
      <c r="B313" s="84">
        <v>3</v>
      </c>
      <c r="C313" s="123">
        <v>0.01228755958477734</v>
      </c>
      <c r="D313" s="84" t="s">
        <v>1433</v>
      </c>
      <c r="E313" s="84" t="b">
        <v>0</v>
      </c>
      <c r="F313" s="84" t="b">
        <v>0</v>
      </c>
      <c r="G313" s="84" t="b">
        <v>0</v>
      </c>
    </row>
    <row r="314" spans="1:7" ht="15">
      <c r="A314" s="84" t="s">
        <v>293</v>
      </c>
      <c r="B314" s="84">
        <v>2</v>
      </c>
      <c r="C314" s="123">
        <v>0.01157807675630697</v>
      </c>
      <c r="D314" s="84" t="s">
        <v>1433</v>
      </c>
      <c r="E314" s="84" t="b">
        <v>0</v>
      </c>
      <c r="F314" s="84" t="b">
        <v>0</v>
      </c>
      <c r="G314" s="84" t="b">
        <v>0</v>
      </c>
    </row>
    <row r="315" spans="1:7" ht="15">
      <c r="A315" s="84" t="s">
        <v>1930</v>
      </c>
      <c r="B315" s="84">
        <v>2</v>
      </c>
      <c r="C315" s="123">
        <v>0.01157807675630697</v>
      </c>
      <c r="D315" s="84" t="s">
        <v>1433</v>
      </c>
      <c r="E315" s="84" t="b">
        <v>0</v>
      </c>
      <c r="F315" s="84" t="b">
        <v>0</v>
      </c>
      <c r="G315" s="84" t="b">
        <v>0</v>
      </c>
    </row>
    <row r="316" spans="1:7" ht="15">
      <c r="A316" s="84" t="s">
        <v>2011</v>
      </c>
      <c r="B316" s="84">
        <v>2</v>
      </c>
      <c r="C316" s="123">
        <v>0.01157807675630697</v>
      </c>
      <c r="D316" s="84" t="s">
        <v>1433</v>
      </c>
      <c r="E316" s="84" t="b">
        <v>0</v>
      </c>
      <c r="F316" s="84" t="b">
        <v>0</v>
      </c>
      <c r="G316" s="84" t="b">
        <v>0</v>
      </c>
    </row>
    <row r="317" spans="1:7" ht="15">
      <c r="A317" s="84" t="s">
        <v>2012</v>
      </c>
      <c r="B317" s="84">
        <v>2</v>
      </c>
      <c r="C317" s="123">
        <v>0.01157807675630697</v>
      </c>
      <c r="D317" s="84" t="s">
        <v>1433</v>
      </c>
      <c r="E317" s="84" t="b">
        <v>0</v>
      </c>
      <c r="F317" s="84" t="b">
        <v>0</v>
      </c>
      <c r="G317" s="84" t="b">
        <v>0</v>
      </c>
    </row>
    <row r="318" spans="1:7" ht="15">
      <c r="A318" s="84" t="s">
        <v>2013</v>
      </c>
      <c r="B318" s="84">
        <v>2</v>
      </c>
      <c r="C318" s="123">
        <v>0.01157807675630697</v>
      </c>
      <c r="D318" s="84" t="s">
        <v>1433</v>
      </c>
      <c r="E318" s="84" t="b">
        <v>0</v>
      </c>
      <c r="F318" s="84" t="b">
        <v>0</v>
      </c>
      <c r="G318" s="84" t="b">
        <v>0</v>
      </c>
    </row>
    <row r="319" spans="1:7" ht="15">
      <c r="A319" s="84" t="s">
        <v>2014</v>
      </c>
      <c r="B319" s="84">
        <v>2</v>
      </c>
      <c r="C319" s="123">
        <v>0.01157807675630697</v>
      </c>
      <c r="D319" s="84" t="s">
        <v>1433</v>
      </c>
      <c r="E319" s="84" t="b">
        <v>0</v>
      </c>
      <c r="F319" s="84" t="b">
        <v>0</v>
      </c>
      <c r="G319" s="84" t="b">
        <v>0</v>
      </c>
    </row>
    <row r="320" spans="1:7" ht="15">
      <c r="A320" s="84" t="s">
        <v>294</v>
      </c>
      <c r="B320" s="84">
        <v>2</v>
      </c>
      <c r="C320" s="123">
        <v>0.01157807675630697</v>
      </c>
      <c r="D320" s="84" t="s">
        <v>1433</v>
      </c>
      <c r="E320" s="84" t="b">
        <v>0</v>
      </c>
      <c r="F320" s="84" t="b">
        <v>0</v>
      </c>
      <c r="G320" s="84" t="b">
        <v>0</v>
      </c>
    </row>
    <row r="321" spans="1:7" ht="15">
      <c r="A321" s="84" t="s">
        <v>292</v>
      </c>
      <c r="B321" s="84">
        <v>2</v>
      </c>
      <c r="C321" s="123">
        <v>0.028669523396569637</v>
      </c>
      <c r="D321" s="84" t="s">
        <v>1434</v>
      </c>
      <c r="E321" s="84" t="b">
        <v>0</v>
      </c>
      <c r="F321" s="84" t="b">
        <v>0</v>
      </c>
      <c r="G321" s="84" t="b">
        <v>0</v>
      </c>
    </row>
    <row r="322" spans="1:7" ht="15">
      <c r="A322" s="84" t="s">
        <v>1544</v>
      </c>
      <c r="B322" s="84">
        <v>2</v>
      </c>
      <c r="C322" s="123">
        <v>0</v>
      </c>
      <c r="D322" s="84" t="s">
        <v>1434</v>
      </c>
      <c r="E322" s="84" t="b">
        <v>0</v>
      </c>
      <c r="F322" s="84" t="b">
        <v>0</v>
      </c>
      <c r="G322" s="84" t="b">
        <v>0</v>
      </c>
    </row>
    <row r="323" spans="1:7" ht="15">
      <c r="A323" s="84" t="s">
        <v>1544</v>
      </c>
      <c r="B323" s="84">
        <v>5</v>
      </c>
      <c r="C323" s="123">
        <v>0</v>
      </c>
      <c r="D323" s="84" t="s">
        <v>1435</v>
      </c>
      <c r="E323" s="84" t="b">
        <v>0</v>
      </c>
      <c r="F323" s="84" t="b">
        <v>0</v>
      </c>
      <c r="G323" s="84" t="b">
        <v>0</v>
      </c>
    </row>
    <row r="324" spans="1:7" ht="15">
      <c r="A324" s="84" t="s">
        <v>231</v>
      </c>
      <c r="B324" s="84">
        <v>4</v>
      </c>
      <c r="C324" s="123">
        <v>0.004727317707710069</v>
      </c>
      <c r="D324" s="84" t="s">
        <v>1435</v>
      </c>
      <c r="E324" s="84" t="b">
        <v>0</v>
      </c>
      <c r="F324" s="84" t="b">
        <v>0</v>
      </c>
      <c r="G324" s="84" t="b">
        <v>0</v>
      </c>
    </row>
    <row r="325" spans="1:7" ht="15">
      <c r="A325" s="84" t="s">
        <v>1577</v>
      </c>
      <c r="B325" s="84">
        <v>4</v>
      </c>
      <c r="C325" s="123">
        <v>0.004727317707710069</v>
      </c>
      <c r="D325" s="84" t="s">
        <v>1435</v>
      </c>
      <c r="E325" s="84" t="b">
        <v>0</v>
      </c>
      <c r="F325" s="84" t="b">
        <v>0</v>
      </c>
      <c r="G325" s="84" t="b">
        <v>0</v>
      </c>
    </row>
    <row r="326" spans="1:7" ht="15">
      <c r="A326" s="84" t="s">
        <v>1578</v>
      </c>
      <c r="B326" s="84">
        <v>4</v>
      </c>
      <c r="C326" s="123">
        <v>0.004727317707710069</v>
      </c>
      <c r="D326" s="84" t="s">
        <v>1435</v>
      </c>
      <c r="E326" s="84" t="b">
        <v>0</v>
      </c>
      <c r="F326" s="84" t="b">
        <v>0</v>
      </c>
      <c r="G326" s="84" t="b">
        <v>0</v>
      </c>
    </row>
    <row r="327" spans="1:7" ht="15">
      <c r="A327" s="84" t="s">
        <v>1579</v>
      </c>
      <c r="B327" s="84">
        <v>4</v>
      </c>
      <c r="C327" s="123">
        <v>0.004727317707710069</v>
      </c>
      <c r="D327" s="84" t="s">
        <v>1435</v>
      </c>
      <c r="E327" s="84" t="b">
        <v>0</v>
      </c>
      <c r="F327" s="84" t="b">
        <v>0</v>
      </c>
      <c r="G327" s="84" t="b">
        <v>0</v>
      </c>
    </row>
    <row r="328" spans="1:7" ht="15">
      <c r="A328" s="84" t="s">
        <v>1546</v>
      </c>
      <c r="B328" s="84">
        <v>4</v>
      </c>
      <c r="C328" s="123">
        <v>0.004727317707710069</v>
      </c>
      <c r="D328" s="84" t="s">
        <v>1435</v>
      </c>
      <c r="E328" s="84" t="b">
        <v>0</v>
      </c>
      <c r="F328" s="84" t="b">
        <v>0</v>
      </c>
      <c r="G328" s="84" t="b">
        <v>0</v>
      </c>
    </row>
    <row r="329" spans="1:7" ht="15">
      <c r="A329" s="84" t="s">
        <v>1580</v>
      </c>
      <c r="B329" s="84">
        <v>4</v>
      </c>
      <c r="C329" s="123">
        <v>0.004727317707710069</v>
      </c>
      <c r="D329" s="84" t="s">
        <v>1435</v>
      </c>
      <c r="E329" s="84" t="b">
        <v>0</v>
      </c>
      <c r="F329" s="84" t="b">
        <v>0</v>
      </c>
      <c r="G329" s="84" t="b">
        <v>0</v>
      </c>
    </row>
    <row r="330" spans="1:7" ht="15">
      <c r="A330" s="84" t="s">
        <v>279</v>
      </c>
      <c r="B330" s="84">
        <v>4</v>
      </c>
      <c r="C330" s="123">
        <v>0.004727317707710069</v>
      </c>
      <c r="D330" s="84" t="s">
        <v>1435</v>
      </c>
      <c r="E330" s="84" t="b">
        <v>0</v>
      </c>
      <c r="F330" s="84" t="b">
        <v>0</v>
      </c>
      <c r="G330" s="84" t="b">
        <v>0</v>
      </c>
    </row>
    <row r="331" spans="1:7" ht="15">
      <c r="A331" s="84" t="s">
        <v>1581</v>
      </c>
      <c r="B331" s="84">
        <v>4</v>
      </c>
      <c r="C331" s="123">
        <v>0.004727317707710069</v>
      </c>
      <c r="D331" s="84" t="s">
        <v>1435</v>
      </c>
      <c r="E331" s="84" t="b">
        <v>0</v>
      </c>
      <c r="F331" s="84" t="b">
        <v>0</v>
      </c>
      <c r="G331" s="84" t="b">
        <v>0</v>
      </c>
    </row>
    <row r="332" spans="1:7" ht="15">
      <c r="A332" s="84" t="s">
        <v>293</v>
      </c>
      <c r="B332" s="84">
        <v>4</v>
      </c>
      <c r="C332" s="123">
        <v>0.004727317707710069</v>
      </c>
      <c r="D332" s="84" t="s">
        <v>1435</v>
      </c>
      <c r="E332" s="84" t="b">
        <v>0</v>
      </c>
      <c r="F332" s="84" t="b">
        <v>0</v>
      </c>
      <c r="G332" s="84" t="b">
        <v>0</v>
      </c>
    </row>
    <row r="333" spans="1:7" ht="15">
      <c r="A333" s="84" t="s">
        <v>1600</v>
      </c>
      <c r="B333" s="84">
        <v>4</v>
      </c>
      <c r="C333" s="123">
        <v>0.004727317707710069</v>
      </c>
      <c r="D333" s="84" t="s">
        <v>1435</v>
      </c>
      <c r="E333" s="84" t="b">
        <v>0</v>
      </c>
      <c r="F333" s="84" t="b">
        <v>0</v>
      </c>
      <c r="G333" s="84" t="b">
        <v>0</v>
      </c>
    </row>
    <row r="334" spans="1:7" ht="15">
      <c r="A334" s="84" t="s">
        <v>1914</v>
      </c>
      <c r="B334" s="84">
        <v>4</v>
      </c>
      <c r="C334" s="123">
        <v>0.004727317707710069</v>
      </c>
      <c r="D334" s="84" t="s">
        <v>1435</v>
      </c>
      <c r="E334" s="84" t="b">
        <v>0</v>
      </c>
      <c r="F334" s="84" t="b">
        <v>0</v>
      </c>
      <c r="G334" s="84" t="b">
        <v>0</v>
      </c>
    </row>
    <row r="335" spans="1:7" ht="15">
      <c r="A335" s="84" t="s">
        <v>1921</v>
      </c>
      <c r="B335" s="84">
        <v>4</v>
      </c>
      <c r="C335" s="123">
        <v>0.004727317707710069</v>
      </c>
      <c r="D335" s="84" t="s">
        <v>1435</v>
      </c>
      <c r="E335" s="84" t="b">
        <v>0</v>
      </c>
      <c r="F335" s="84" t="b">
        <v>0</v>
      </c>
      <c r="G335" s="84" t="b">
        <v>0</v>
      </c>
    </row>
    <row r="336" spans="1:7" ht="15">
      <c r="A336" s="84" t="s">
        <v>1916</v>
      </c>
      <c r="B336" s="84">
        <v>4</v>
      </c>
      <c r="C336" s="123">
        <v>0.004727317707710069</v>
      </c>
      <c r="D336" s="84" t="s">
        <v>1435</v>
      </c>
      <c r="E336" s="84" t="b">
        <v>0</v>
      </c>
      <c r="F336" s="84" t="b">
        <v>0</v>
      </c>
      <c r="G336" s="84" t="b">
        <v>0</v>
      </c>
    </row>
    <row r="337" spans="1:7" ht="15">
      <c r="A337" s="84" t="s">
        <v>1545</v>
      </c>
      <c r="B337" s="84">
        <v>6</v>
      </c>
      <c r="C337" s="123">
        <v>0.021229429920841987</v>
      </c>
      <c r="D337" s="84" t="s">
        <v>1436</v>
      </c>
      <c r="E337" s="84" t="b">
        <v>0</v>
      </c>
      <c r="F337" s="84" t="b">
        <v>0</v>
      </c>
      <c r="G337" s="84" t="b">
        <v>0</v>
      </c>
    </row>
    <row r="338" spans="1:7" ht="15">
      <c r="A338" s="84" t="s">
        <v>265</v>
      </c>
      <c r="B338" s="84">
        <v>5</v>
      </c>
      <c r="C338" s="123">
        <v>0.00702538633068452</v>
      </c>
      <c r="D338" s="84" t="s">
        <v>1436</v>
      </c>
      <c r="E338" s="84" t="b">
        <v>0</v>
      </c>
      <c r="F338" s="84" t="b">
        <v>0</v>
      </c>
      <c r="G338" s="84" t="b">
        <v>0</v>
      </c>
    </row>
    <row r="339" spans="1:7" ht="15">
      <c r="A339" s="84" t="s">
        <v>1551</v>
      </c>
      <c r="B339" s="84">
        <v>5</v>
      </c>
      <c r="C339" s="123">
        <v>0.00702538633068452</v>
      </c>
      <c r="D339" s="84" t="s">
        <v>1436</v>
      </c>
      <c r="E339" s="84" t="b">
        <v>0</v>
      </c>
      <c r="F339" s="84" t="b">
        <v>0</v>
      </c>
      <c r="G339" s="84" t="b">
        <v>0</v>
      </c>
    </row>
    <row r="340" spans="1:7" ht="15">
      <c r="A340" s="84" t="s">
        <v>1544</v>
      </c>
      <c r="B340" s="84">
        <v>5</v>
      </c>
      <c r="C340" s="123">
        <v>0.00702538633068452</v>
      </c>
      <c r="D340" s="84" t="s">
        <v>1436</v>
      </c>
      <c r="E340" s="84" t="b">
        <v>0</v>
      </c>
      <c r="F340" s="84" t="b">
        <v>0</v>
      </c>
      <c r="G340" s="84" t="b">
        <v>0</v>
      </c>
    </row>
    <row r="341" spans="1:7" ht="15">
      <c r="A341" s="84" t="s">
        <v>1583</v>
      </c>
      <c r="B341" s="84">
        <v>3</v>
      </c>
      <c r="C341" s="123">
        <v>0.010614714960420994</v>
      </c>
      <c r="D341" s="84" t="s">
        <v>1436</v>
      </c>
      <c r="E341" s="84" t="b">
        <v>1</v>
      </c>
      <c r="F341" s="84" t="b">
        <v>0</v>
      </c>
      <c r="G341" s="84" t="b">
        <v>0</v>
      </c>
    </row>
    <row r="342" spans="1:7" ht="15">
      <c r="A342" s="84" t="s">
        <v>1584</v>
      </c>
      <c r="B342" s="84">
        <v>3</v>
      </c>
      <c r="C342" s="123">
        <v>0.010614714960420994</v>
      </c>
      <c r="D342" s="84" t="s">
        <v>1436</v>
      </c>
      <c r="E342" s="84" t="b">
        <v>1</v>
      </c>
      <c r="F342" s="84" t="b">
        <v>0</v>
      </c>
      <c r="G342" s="84" t="b">
        <v>0</v>
      </c>
    </row>
    <row r="343" spans="1:7" ht="15">
      <c r="A343" s="84" t="s">
        <v>1585</v>
      </c>
      <c r="B343" s="84">
        <v>3</v>
      </c>
      <c r="C343" s="123">
        <v>0.010614714960420994</v>
      </c>
      <c r="D343" s="84" t="s">
        <v>1436</v>
      </c>
      <c r="E343" s="84" t="b">
        <v>0</v>
      </c>
      <c r="F343" s="84" t="b">
        <v>0</v>
      </c>
      <c r="G343" s="84" t="b">
        <v>0</v>
      </c>
    </row>
    <row r="344" spans="1:7" ht="15">
      <c r="A344" s="84" t="s">
        <v>1586</v>
      </c>
      <c r="B344" s="84">
        <v>3</v>
      </c>
      <c r="C344" s="123">
        <v>0.010614714960420994</v>
      </c>
      <c r="D344" s="84" t="s">
        <v>1436</v>
      </c>
      <c r="E344" s="84" t="b">
        <v>0</v>
      </c>
      <c r="F344" s="84" t="b">
        <v>0</v>
      </c>
      <c r="G344" s="84" t="b">
        <v>0</v>
      </c>
    </row>
    <row r="345" spans="1:7" ht="15">
      <c r="A345" s="84" t="s">
        <v>1587</v>
      </c>
      <c r="B345" s="84">
        <v>3</v>
      </c>
      <c r="C345" s="123">
        <v>0.010614714960420994</v>
      </c>
      <c r="D345" s="84" t="s">
        <v>1436</v>
      </c>
      <c r="E345" s="84" t="b">
        <v>1</v>
      </c>
      <c r="F345" s="84" t="b">
        <v>0</v>
      </c>
      <c r="G345" s="84" t="b">
        <v>0</v>
      </c>
    </row>
    <row r="346" spans="1:7" ht="15">
      <c r="A346" s="84" t="s">
        <v>1588</v>
      </c>
      <c r="B346" s="84">
        <v>3</v>
      </c>
      <c r="C346" s="123">
        <v>0.010614714960420994</v>
      </c>
      <c r="D346" s="84" t="s">
        <v>1436</v>
      </c>
      <c r="E346" s="84" t="b">
        <v>1</v>
      </c>
      <c r="F346" s="84" t="b">
        <v>0</v>
      </c>
      <c r="G346" s="84" t="b">
        <v>0</v>
      </c>
    </row>
    <row r="347" spans="1:7" ht="15">
      <c r="A347" s="84" t="s">
        <v>1562</v>
      </c>
      <c r="B347" s="84">
        <v>3</v>
      </c>
      <c r="C347" s="123">
        <v>0.010614714960420994</v>
      </c>
      <c r="D347" s="84" t="s">
        <v>1436</v>
      </c>
      <c r="E347" s="84" t="b">
        <v>1</v>
      </c>
      <c r="F347" s="84" t="b">
        <v>0</v>
      </c>
      <c r="G347" s="84" t="b">
        <v>0</v>
      </c>
    </row>
    <row r="348" spans="1:7" ht="15">
      <c r="A348" s="84" t="s">
        <v>1925</v>
      </c>
      <c r="B348" s="84">
        <v>3</v>
      </c>
      <c r="C348" s="123">
        <v>0.010614714960420994</v>
      </c>
      <c r="D348" s="84" t="s">
        <v>1436</v>
      </c>
      <c r="E348" s="84" t="b">
        <v>1</v>
      </c>
      <c r="F348" s="84" t="b">
        <v>0</v>
      </c>
      <c r="G348" s="84" t="b">
        <v>0</v>
      </c>
    </row>
    <row r="349" spans="1:7" ht="15">
      <c r="A349" s="84" t="s">
        <v>1943</v>
      </c>
      <c r="B349" s="84">
        <v>3</v>
      </c>
      <c r="C349" s="123">
        <v>0.010614714960420994</v>
      </c>
      <c r="D349" s="84" t="s">
        <v>1436</v>
      </c>
      <c r="E349" s="84" t="b">
        <v>0</v>
      </c>
      <c r="F349" s="84" t="b">
        <v>1</v>
      </c>
      <c r="G349" s="84" t="b">
        <v>0</v>
      </c>
    </row>
    <row r="350" spans="1:7" ht="15">
      <c r="A350" s="84" t="s">
        <v>266</v>
      </c>
      <c r="B350" s="84">
        <v>2</v>
      </c>
      <c r="C350" s="123">
        <v>0.01046284700673607</v>
      </c>
      <c r="D350" s="84" t="s">
        <v>1436</v>
      </c>
      <c r="E350" s="84" t="b">
        <v>0</v>
      </c>
      <c r="F350" s="84" t="b">
        <v>0</v>
      </c>
      <c r="G350" s="84" t="b">
        <v>0</v>
      </c>
    </row>
    <row r="351" spans="1:7" ht="15">
      <c r="A351" s="84" t="s">
        <v>1913</v>
      </c>
      <c r="B351" s="84">
        <v>2</v>
      </c>
      <c r="C351" s="123">
        <v>0.01046284700673607</v>
      </c>
      <c r="D351" s="84" t="s">
        <v>1436</v>
      </c>
      <c r="E351" s="84" t="b">
        <v>0</v>
      </c>
      <c r="F351" s="84" t="b">
        <v>0</v>
      </c>
      <c r="G351" s="84" t="b">
        <v>0</v>
      </c>
    </row>
    <row r="352" spans="1:7" ht="15">
      <c r="A352" s="84" t="s">
        <v>1999</v>
      </c>
      <c r="B352" s="84">
        <v>2</v>
      </c>
      <c r="C352" s="123">
        <v>0.01046284700673607</v>
      </c>
      <c r="D352" s="84" t="s">
        <v>1436</v>
      </c>
      <c r="E352" s="84" t="b">
        <v>0</v>
      </c>
      <c r="F352" s="84" t="b">
        <v>0</v>
      </c>
      <c r="G352" s="84" t="b">
        <v>0</v>
      </c>
    </row>
    <row r="353" spans="1:7" ht="15">
      <c r="A353" s="84" t="s">
        <v>258</v>
      </c>
      <c r="B353" s="84">
        <v>2</v>
      </c>
      <c r="C353" s="123">
        <v>0.01046284700673607</v>
      </c>
      <c r="D353" s="84" t="s">
        <v>1436</v>
      </c>
      <c r="E353" s="84" t="b">
        <v>0</v>
      </c>
      <c r="F353" s="84" t="b">
        <v>0</v>
      </c>
      <c r="G353" s="84" t="b">
        <v>0</v>
      </c>
    </row>
    <row r="354" spans="1:7" ht="15">
      <c r="A354" s="84" t="s">
        <v>1912</v>
      </c>
      <c r="B354" s="84">
        <v>2</v>
      </c>
      <c r="C354" s="123">
        <v>0.01046284700673607</v>
      </c>
      <c r="D354" s="84" t="s">
        <v>1436</v>
      </c>
      <c r="E354" s="84" t="b">
        <v>0</v>
      </c>
      <c r="F354" s="84" t="b">
        <v>0</v>
      </c>
      <c r="G354" s="84" t="b">
        <v>0</v>
      </c>
    </row>
    <row r="355" spans="1:7" ht="15">
      <c r="A355" s="84" t="s">
        <v>1929</v>
      </c>
      <c r="B355" s="84">
        <v>2</v>
      </c>
      <c r="C355" s="123">
        <v>0.01046284700673607</v>
      </c>
      <c r="D355" s="84" t="s">
        <v>1436</v>
      </c>
      <c r="E355" s="84" t="b">
        <v>1</v>
      </c>
      <c r="F355" s="84" t="b">
        <v>0</v>
      </c>
      <c r="G355" s="84" t="b">
        <v>0</v>
      </c>
    </row>
    <row r="356" spans="1:7" ht="15">
      <c r="A356" s="84" t="s">
        <v>1934</v>
      </c>
      <c r="B356" s="84">
        <v>2</v>
      </c>
      <c r="C356" s="123">
        <v>0.01046284700673607</v>
      </c>
      <c r="D356" s="84" t="s">
        <v>1436</v>
      </c>
      <c r="E356" s="84" t="b">
        <v>0</v>
      </c>
      <c r="F356" s="84" t="b">
        <v>0</v>
      </c>
      <c r="G356" s="84" t="b">
        <v>0</v>
      </c>
    </row>
    <row r="357" spans="1:7" ht="15">
      <c r="A357" s="84" t="s">
        <v>2000</v>
      </c>
      <c r="B357" s="84">
        <v>2</v>
      </c>
      <c r="C357" s="123">
        <v>0.01046284700673607</v>
      </c>
      <c r="D357" s="84" t="s">
        <v>1436</v>
      </c>
      <c r="E357" s="84" t="b">
        <v>1</v>
      </c>
      <c r="F357" s="84" t="b">
        <v>0</v>
      </c>
      <c r="G357" s="84" t="b">
        <v>0</v>
      </c>
    </row>
    <row r="358" spans="1:7" ht="15">
      <c r="A358" s="84" t="s">
        <v>253</v>
      </c>
      <c r="B358" s="84">
        <v>7</v>
      </c>
      <c r="C358" s="123">
        <v>0.00587700989211905</v>
      </c>
      <c r="D358" s="84" t="s">
        <v>1437</v>
      </c>
      <c r="E358" s="84" t="b">
        <v>0</v>
      </c>
      <c r="F358" s="84" t="b">
        <v>0</v>
      </c>
      <c r="G358" s="84" t="b">
        <v>0</v>
      </c>
    </row>
    <row r="359" spans="1:7" ht="15">
      <c r="A359" s="84" t="s">
        <v>1590</v>
      </c>
      <c r="B359" s="84">
        <v>6</v>
      </c>
      <c r="C359" s="123">
        <v>0.022020980987061345</v>
      </c>
      <c r="D359" s="84" t="s">
        <v>1437</v>
      </c>
      <c r="E359" s="84" t="b">
        <v>0</v>
      </c>
      <c r="F359" s="84" t="b">
        <v>0</v>
      </c>
      <c r="G359" s="84" t="b">
        <v>0</v>
      </c>
    </row>
    <row r="360" spans="1:7" ht="15">
      <c r="A360" s="84" t="s">
        <v>1544</v>
      </c>
      <c r="B360" s="84">
        <v>5</v>
      </c>
      <c r="C360" s="123">
        <v>0.00981817327320408</v>
      </c>
      <c r="D360" s="84" t="s">
        <v>1437</v>
      </c>
      <c r="E360" s="84" t="b">
        <v>0</v>
      </c>
      <c r="F360" s="84" t="b">
        <v>0</v>
      </c>
      <c r="G360" s="84" t="b">
        <v>0</v>
      </c>
    </row>
    <row r="361" spans="1:7" ht="15">
      <c r="A361" s="84" t="s">
        <v>1591</v>
      </c>
      <c r="B361" s="84">
        <v>5</v>
      </c>
      <c r="C361" s="123">
        <v>0.00981817327320408</v>
      </c>
      <c r="D361" s="84" t="s">
        <v>1437</v>
      </c>
      <c r="E361" s="84" t="b">
        <v>0</v>
      </c>
      <c r="F361" s="84" t="b">
        <v>0</v>
      </c>
      <c r="G361" s="84" t="b">
        <v>0</v>
      </c>
    </row>
    <row r="362" spans="1:7" ht="15">
      <c r="A362" s="84" t="s">
        <v>1592</v>
      </c>
      <c r="B362" s="84">
        <v>5</v>
      </c>
      <c r="C362" s="123">
        <v>0.00981817327320408</v>
      </c>
      <c r="D362" s="84" t="s">
        <v>1437</v>
      </c>
      <c r="E362" s="84" t="b">
        <v>0</v>
      </c>
      <c r="F362" s="84" t="b">
        <v>0</v>
      </c>
      <c r="G362" s="84" t="b">
        <v>0</v>
      </c>
    </row>
    <row r="363" spans="1:7" ht="15">
      <c r="A363" s="84" t="s">
        <v>1593</v>
      </c>
      <c r="B363" s="84">
        <v>5</v>
      </c>
      <c r="C363" s="123">
        <v>0.00981817327320408</v>
      </c>
      <c r="D363" s="84" t="s">
        <v>1437</v>
      </c>
      <c r="E363" s="84" t="b">
        <v>0</v>
      </c>
      <c r="F363" s="84" t="b">
        <v>0</v>
      </c>
      <c r="G363" s="84" t="b">
        <v>0</v>
      </c>
    </row>
    <row r="364" spans="1:7" ht="15">
      <c r="A364" s="84" t="s">
        <v>1594</v>
      </c>
      <c r="B364" s="84">
        <v>5</v>
      </c>
      <c r="C364" s="123">
        <v>0.00981817327320408</v>
      </c>
      <c r="D364" s="84" t="s">
        <v>1437</v>
      </c>
      <c r="E364" s="84" t="b">
        <v>0</v>
      </c>
      <c r="F364" s="84" t="b">
        <v>0</v>
      </c>
      <c r="G364" s="84" t="b">
        <v>0</v>
      </c>
    </row>
    <row r="365" spans="1:7" ht="15">
      <c r="A365" s="84" t="s">
        <v>1550</v>
      </c>
      <c r="B365" s="84">
        <v>5</v>
      </c>
      <c r="C365" s="123">
        <v>0.00981817327320408</v>
      </c>
      <c r="D365" s="84" t="s">
        <v>1437</v>
      </c>
      <c r="E365" s="84" t="b">
        <v>0</v>
      </c>
      <c r="F365" s="84" t="b">
        <v>0</v>
      </c>
      <c r="G365" s="84" t="b">
        <v>0</v>
      </c>
    </row>
    <row r="366" spans="1:7" ht="15">
      <c r="A366" s="84" t="s">
        <v>1595</v>
      </c>
      <c r="B366" s="84">
        <v>5</v>
      </c>
      <c r="C366" s="123">
        <v>0.00981817327320408</v>
      </c>
      <c r="D366" s="84" t="s">
        <v>1437</v>
      </c>
      <c r="E366" s="84" t="b">
        <v>0</v>
      </c>
      <c r="F366" s="84" t="b">
        <v>0</v>
      </c>
      <c r="G366" s="84" t="b">
        <v>0</v>
      </c>
    </row>
    <row r="367" spans="1:7" ht="15">
      <c r="A367" s="84" t="s">
        <v>1596</v>
      </c>
      <c r="B367" s="84">
        <v>5</v>
      </c>
      <c r="C367" s="123">
        <v>0.00981817327320408</v>
      </c>
      <c r="D367" s="84" t="s">
        <v>1437</v>
      </c>
      <c r="E367" s="84" t="b">
        <v>0</v>
      </c>
      <c r="F367" s="84" t="b">
        <v>0</v>
      </c>
      <c r="G367" s="84" t="b">
        <v>0</v>
      </c>
    </row>
    <row r="368" spans="1:7" ht="15">
      <c r="A368" s="84" t="s">
        <v>1919</v>
      </c>
      <c r="B368" s="84">
        <v>5</v>
      </c>
      <c r="C368" s="123">
        <v>0.00981817327320408</v>
      </c>
      <c r="D368" s="84" t="s">
        <v>1437</v>
      </c>
      <c r="E368" s="84" t="b">
        <v>0</v>
      </c>
      <c r="F368" s="84" t="b">
        <v>0</v>
      </c>
      <c r="G368" s="84" t="b">
        <v>0</v>
      </c>
    </row>
    <row r="369" spans="1:7" ht="15">
      <c r="A369" s="84" t="s">
        <v>1546</v>
      </c>
      <c r="B369" s="84">
        <v>5</v>
      </c>
      <c r="C369" s="123">
        <v>0.00981817327320408</v>
      </c>
      <c r="D369" s="84" t="s">
        <v>1437</v>
      </c>
      <c r="E369" s="84" t="b">
        <v>0</v>
      </c>
      <c r="F369" s="84" t="b">
        <v>0</v>
      </c>
      <c r="G369" s="84" t="b">
        <v>0</v>
      </c>
    </row>
    <row r="370" spans="1:7" ht="15">
      <c r="A370" s="84" t="s">
        <v>1920</v>
      </c>
      <c r="B370" s="84">
        <v>5</v>
      </c>
      <c r="C370" s="123">
        <v>0.00981817327320408</v>
      </c>
      <c r="D370" s="84" t="s">
        <v>1437</v>
      </c>
      <c r="E370" s="84" t="b">
        <v>1</v>
      </c>
      <c r="F370" s="84" t="b">
        <v>0</v>
      </c>
      <c r="G370" s="84" t="b">
        <v>0</v>
      </c>
    </row>
    <row r="371" spans="1:7" ht="15">
      <c r="A371" s="84" t="s">
        <v>1926</v>
      </c>
      <c r="B371" s="84">
        <v>4</v>
      </c>
      <c r="C371" s="123">
        <v>0.010836385172657307</v>
      </c>
      <c r="D371" s="84" t="s">
        <v>1437</v>
      </c>
      <c r="E371" s="84" t="b">
        <v>0</v>
      </c>
      <c r="F371" s="84" t="b">
        <v>0</v>
      </c>
      <c r="G371" s="84" t="b">
        <v>0</v>
      </c>
    </row>
    <row r="372" spans="1:7" ht="15">
      <c r="A372" s="84" t="s">
        <v>252</v>
      </c>
      <c r="B372" s="84">
        <v>3</v>
      </c>
      <c r="C372" s="123">
        <v>0.011010490493530672</v>
      </c>
      <c r="D372" s="84" t="s">
        <v>1437</v>
      </c>
      <c r="E372" s="84" t="b">
        <v>0</v>
      </c>
      <c r="F372" s="84" t="b">
        <v>0</v>
      </c>
      <c r="G372" s="84" t="b">
        <v>0</v>
      </c>
    </row>
    <row r="373" spans="1:7" ht="15">
      <c r="A373" s="84" t="s">
        <v>1950</v>
      </c>
      <c r="B373" s="84">
        <v>3</v>
      </c>
      <c r="C373" s="123">
        <v>0.011010490493530672</v>
      </c>
      <c r="D373" s="84" t="s">
        <v>1437</v>
      </c>
      <c r="E373" s="84" t="b">
        <v>0</v>
      </c>
      <c r="F373" s="84" t="b">
        <v>0</v>
      </c>
      <c r="G373" s="84" t="b">
        <v>0</v>
      </c>
    </row>
    <row r="374" spans="1:7" ht="15">
      <c r="A374" s="84" t="s">
        <v>1951</v>
      </c>
      <c r="B374" s="84">
        <v>3</v>
      </c>
      <c r="C374" s="123">
        <v>0.011010490493530672</v>
      </c>
      <c r="D374" s="84" t="s">
        <v>1437</v>
      </c>
      <c r="E374" s="84" t="b">
        <v>0</v>
      </c>
      <c r="F374" s="84" t="b">
        <v>0</v>
      </c>
      <c r="G374" s="84" t="b">
        <v>0</v>
      </c>
    </row>
    <row r="375" spans="1:7" ht="15">
      <c r="A375" s="84" t="s">
        <v>1569</v>
      </c>
      <c r="B375" s="84">
        <v>3</v>
      </c>
      <c r="C375" s="123">
        <v>0.011010490493530672</v>
      </c>
      <c r="D375" s="84" t="s">
        <v>1437</v>
      </c>
      <c r="E375" s="84" t="b">
        <v>0</v>
      </c>
      <c r="F375" s="84" t="b">
        <v>0</v>
      </c>
      <c r="G375" s="84" t="b">
        <v>0</v>
      </c>
    </row>
    <row r="376" spans="1:7" ht="15">
      <c r="A376" s="84" t="s">
        <v>1915</v>
      </c>
      <c r="B376" s="84">
        <v>3</v>
      </c>
      <c r="C376" s="123">
        <v>0.011010490493530672</v>
      </c>
      <c r="D376" s="84" t="s">
        <v>1437</v>
      </c>
      <c r="E376" s="84" t="b">
        <v>0</v>
      </c>
      <c r="F376" s="84" t="b">
        <v>0</v>
      </c>
      <c r="G376" s="84" t="b">
        <v>0</v>
      </c>
    </row>
    <row r="377" spans="1:7" ht="15">
      <c r="A377" s="84" t="s">
        <v>1935</v>
      </c>
      <c r="B377" s="84">
        <v>3</v>
      </c>
      <c r="C377" s="123">
        <v>0.011010490493530672</v>
      </c>
      <c r="D377" s="84" t="s">
        <v>1437</v>
      </c>
      <c r="E377" s="84" t="b">
        <v>0</v>
      </c>
      <c r="F377" s="84" t="b">
        <v>0</v>
      </c>
      <c r="G377" s="84" t="b">
        <v>0</v>
      </c>
    </row>
    <row r="378" spans="1:7" ht="15">
      <c r="A378" s="84" t="s">
        <v>1952</v>
      </c>
      <c r="B378" s="84">
        <v>3</v>
      </c>
      <c r="C378" s="123">
        <v>0.011010490493530672</v>
      </c>
      <c r="D378" s="84" t="s">
        <v>1437</v>
      </c>
      <c r="E378" s="84" t="b">
        <v>0</v>
      </c>
      <c r="F378" s="84" t="b">
        <v>0</v>
      </c>
      <c r="G378" s="84" t="b">
        <v>0</v>
      </c>
    </row>
    <row r="379" spans="1:7" ht="15">
      <c r="A379" s="84" t="s">
        <v>1953</v>
      </c>
      <c r="B379" s="84">
        <v>3</v>
      </c>
      <c r="C379" s="123">
        <v>0.011010490493530672</v>
      </c>
      <c r="D379" s="84" t="s">
        <v>1437</v>
      </c>
      <c r="E379" s="84" t="b">
        <v>0</v>
      </c>
      <c r="F379" s="84" t="b">
        <v>1</v>
      </c>
      <c r="G379" s="84" t="b">
        <v>0</v>
      </c>
    </row>
    <row r="380" spans="1:7" ht="15">
      <c r="A380" s="84" t="s">
        <v>1954</v>
      </c>
      <c r="B380" s="84">
        <v>3</v>
      </c>
      <c r="C380" s="123">
        <v>0.011010490493530672</v>
      </c>
      <c r="D380" s="84" t="s">
        <v>1437</v>
      </c>
      <c r="E380" s="84" t="b">
        <v>0</v>
      </c>
      <c r="F380" s="84" t="b">
        <v>0</v>
      </c>
      <c r="G380" s="84" t="b">
        <v>0</v>
      </c>
    </row>
    <row r="381" spans="1:7" ht="15">
      <c r="A381" s="84" t="s">
        <v>1955</v>
      </c>
      <c r="B381" s="84">
        <v>3</v>
      </c>
      <c r="C381" s="123">
        <v>0.011010490493530672</v>
      </c>
      <c r="D381" s="84" t="s">
        <v>1437</v>
      </c>
      <c r="E381" s="84" t="b">
        <v>0</v>
      </c>
      <c r="F381" s="84" t="b">
        <v>0</v>
      </c>
      <c r="G381" s="84" t="b">
        <v>0</v>
      </c>
    </row>
    <row r="382" spans="1:7" ht="15">
      <c r="A382" s="84" t="s">
        <v>1911</v>
      </c>
      <c r="B382" s="84">
        <v>3</v>
      </c>
      <c r="C382" s="123">
        <v>0.011010490493530672</v>
      </c>
      <c r="D382" s="84" t="s">
        <v>1437</v>
      </c>
      <c r="E382" s="84" t="b">
        <v>0</v>
      </c>
      <c r="F382" s="84" t="b">
        <v>0</v>
      </c>
      <c r="G382" s="84" t="b">
        <v>0</v>
      </c>
    </row>
    <row r="383" spans="1:7" ht="15">
      <c r="A383" s="84" t="s">
        <v>2003</v>
      </c>
      <c r="B383" s="84">
        <v>2</v>
      </c>
      <c r="C383" s="123">
        <v>0.010049423288851443</v>
      </c>
      <c r="D383" s="84" t="s">
        <v>1437</v>
      </c>
      <c r="E383" s="84" t="b">
        <v>0</v>
      </c>
      <c r="F383" s="84" t="b">
        <v>0</v>
      </c>
      <c r="G383" s="84" t="b">
        <v>0</v>
      </c>
    </row>
    <row r="384" spans="1:7" ht="15">
      <c r="A384" s="84" t="s">
        <v>1545</v>
      </c>
      <c r="B384" s="84">
        <v>2</v>
      </c>
      <c r="C384" s="123">
        <v>0.01468065399137423</v>
      </c>
      <c r="D384" s="84" t="s">
        <v>1437</v>
      </c>
      <c r="E384" s="84" t="b">
        <v>0</v>
      </c>
      <c r="F384" s="84" t="b">
        <v>0</v>
      </c>
      <c r="G384" s="84" t="b">
        <v>0</v>
      </c>
    </row>
    <row r="385" spans="1:7" ht="15">
      <c r="A385" s="84" t="s">
        <v>1598</v>
      </c>
      <c r="B385" s="84">
        <v>4</v>
      </c>
      <c r="C385" s="123">
        <v>0</v>
      </c>
      <c r="D385" s="84" t="s">
        <v>1438</v>
      </c>
      <c r="E385" s="84" t="b">
        <v>0</v>
      </c>
      <c r="F385" s="84" t="b">
        <v>0</v>
      </c>
      <c r="G385" s="84" t="b">
        <v>0</v>
      </c>
    </row>
    <row r="386" spans="1:7" ht="15">
      <c r="A386" s="84" t="s">
        <v>1599</v>
      </c>
      <c r="B386" s="84">
        <v>3</v>
      </c>
      <c r="C386" s="123">
        <v>0</v>
      </c>
      <c r="D386" s="84" t="s">
        <v>1438</v>
      </c>
      <c r="E386" s="84" t="b">
        <v>0</v>
      </c>
      <c r="F386" s="84" t="b">
        <v>0</v>
      </c>
      <c r="G386" s="84" t="b">
        <v>0</v>
      </c>
    </row>
    <row r="387" spans="1:7" ht="15">
      <c r="A387" s="84" t="s">
        <v>298</v>
      </c>
      <c r="B387" s="84">
        <v>3</v>
      </c>
      <c r="C387" s="123">
        <v>0</v>
      </c>
      <c r="D387" s="84" t="s">
        <v>1438</v>
      </c>
      <c r="E387" s="84" t="b">
        <v>0</v>
      </c>
      <c r="F387" s="84" t="b">
        <v>0</v>
      </c>
      <c r="G387" s="84" t="b">
        <v>0</v>
      </c>
    </row>
    <row r="388" spans="1:7" ht="15">
      <c r="A388" s="84" t="s">
        <v>250</v>
      </c>
      <c r="B388" s="84">
        <v>3</v>
      </c>
      <c r="C388" s="123">
        <v>0</v>
      </c>
      <c r="D388" s="84" t="s">
        <v>1438</v>
      </c>
      <c r="E388" s="84" t="b">
        <v>0</v>
      </c>
      <c r="F388" s="84" t="b">
        <v>0</v>
      </c>
      <c r="G388" s="84" t="b">
        <v>0</v>
      </c>
    </row>
    <row r="389" spans="1:7" ht="15">
      <c r="A389" s="84" t="s">
        <v>251</v>
      </c>
      <c r="B389" s="84">
        <v>3</v>
      </c>
      <c r="C389" s="123">
        <v>0</v>
      </c>
      <c r="D389" s="84" t="s">
        <v>1438</v>
      </c>
      <c r="E389" s="84" t="b">
        <v>0</v>
      </c>
      <c r="F389" s="84" t="b">
        <v>0</v>
      </c>
      <c r="G389" s="84" t="b">
        <v>0</v>
      </c>
    </row>
    <row r="390" spans="1:7" ht="15">
      <c r="A390" s="84" t="s">
        <v>1600</v>
      </c>
      <c r="B390" s="84">
        <v>3</v>
      </c>
      <c r="C390" s="123">
        <v>0</v>
      </c>
      <c r="D390" s="84" t="s">
        <v>1438</v>
      </c>
      <c r="E390" s="84" t="b">
        <v>0</v>
      </c>
      <c r="F390" s="84" t="b">
        <v>0</v>
      </c>
      <c r="G390" s="84" t="b">
        <v>0</v>
      </c>
    </row>
    <row r="391" spans="1:7" ht="15">
      <c r="A391" s="84" t="s">
        <v>1601</v>
      </c>
      <c r="B391" s="84">
        <v>3</v>
      </c>
      <c r="C391" s="123">
        <v>0</v>
      </c>
      <c r="D391" s="84" t="s">
        <v>1438</v>
      </c>
      <c r="E391" s="84" t="b">
        <v>0</v>
      </c>
      <c r="F391" s="84" t="b">
        <v>0</v>
      </c>
      <c r="G391" s="84" t="b">
        <v>0</v>
      </c>
    </row>
    <row r="392" spans="1:7" ht="15">
      <c r="A392" s="84" t="s">
        <v>1602</v>
      </c>
      <c r="B392" s="84">
        <v>3</v>
      </c>
      <c r="C392" s="123">
        <v>0</v>
      </c>
      <c r="D392" s="84" t="s">
        <v>1438</v>
      </c>
      <c r="E392" s="84" t="b">
        <v>0</v>
      </c>
      <c r="F392" s="84" t="b">
        <v>0</v>
      </c>
      <c r="G392" s="84" t="b">
        <v>0</v>
      </c>
    </row>
    <row r="393" spans="1:7" ht="15">
      <c r="A393" s="84" t="s">
        <v>1603</v>
      </c>
      <c r="B393" s="84">
        <v>3</v>
      </c>
      <c r="C393" s="123">
        <v>0</v>
      </c>
      <c r="D393" s="84" t="s">
        <v>1438</v>
      </c>
      <c r="E393" s="84" t="b">
        <v>0</v>
      </c>
      <c r="F393" s="84" t="b">
        <v>0</v>
      </c>
      <c r="G393" s="84" t="b">
        <v>0</v>
      </c>
    </row>
    <row r="394" spans="1:7" ht="15">
      <c r="A394" s="84" t="s">
        <v>248</v>
      </c>
      <c r="B394" s="84">
        <v>2</v>
      </c>
      <c r="C394" s="123">
        <v>0.00858981751491128</v>
      </c>
      <c r="D394" s="84" t="s">
        <v>1438</v>
      </c>
      <c r="E394" s="84" t="b">
        <v>0</v>
      </c>
      <c r="F394" s="84" t="b">
        <v>0</v>
      </c>
      <c r="G394" s="84" t="b">
        <v>0</v>
      </c>
    </row>
    <row r="395" spans="1:7" ht="15">
      <c r="A395" s="84" t="s">
        <v>1544</v>
      </c>
      <c r="B395" s="84">
        <v>7</v>
      </c>
      <c r="C395" s="123">
        <v>0</v>
      </c>
      <c r="D395" s="84" t="s">
        <v>1440</v>
      </c>
      <c r="E395" s="84" t="b">
        <v>0</v>
      </c>
      <c r="F395" s="84" t="b">
        <v>0</v>
      </c>
      <c r="G395" s="84" t="b">
        <v>0</v>
      </c>
    </row>
    <row r="396" spans="1:7" ht="15">
      <c r="A396" s="84" t="s">
        <v>1912</v>
      </c>
      <c r="B396" s="84">
        <v>5</v>
      </c>
      <c r="C396" s="123">
        <v>0.007163139003835197</v>
      </c>
      <c r="D396" s="84" t="s">
        <v>1440</v>
      </c>
      <c r="E396" s="84" t="b">
        <v>0</v>
      </c>
      <c r="F396" s="84" t="b">
        <v>0</v>
      </c>
      <c r="G396" s="84" t="b">
        <v>0</v>
      </c>
    </row>
    <row r="397" spans="1:7" ht="15">
      <c r="A397" s="84" t="s">
        <v>1546</v>
      </c>
      <c r="B397" s="84">
        <v>3</v>
      </c>
      <c r="C397" s="123">
        <v>0.0108228466263116</v>
      </c>
      <c r="D397" s="84" t="s">
        <v>1440</v>
      </c>
      <c r="E397" s="84" t="b">
        <v>0</v>
      </c>
      <c r="F397" s="84" t="b">
        <v>0</v>
      </c>
      <c r="G397" s="84" t="b">
        <v>0</v>
      </c>
    </row>
    <row r="398" spans="1:7" ht="15">
      <c r="A398" s="84" t="s">
        <v>1545</v>
      </c>
      <c r="B398" s="84">
        <v>3</v>
      </c>
      <c r="C398" s="123">
        <v>0.0108228466263116</v>
      </c>
      <c r="D398" s="84" t="s">
        <v>1440</v>
      </c>
      <c r="E398" s="84" t="b">
        <v>0</v>
      </c>
      <c r="F398" s="84" t="b">
        <v>0</v>
      </c>
      <c r="G398" s="84" t="b">
        <v>0</v>
      </c>
    </row>
    <row r="399" spans="1:7" ht="15">
      <c r="A399" s="84" t="s">
        <v>1511</v>
      </c>
      <c r="B399" s="84">
        <v>3</v>
      </c>
      <c r="C399" s="123">
        <v>0.0108228466263116</v>
      </c>
      <c r="D399" s="84" t="s">
        <v>1440</v>
      </c>
      <c r="E399" s="84" t="b">
        <v>0</v>
      </c>
      <c r="F399" s="84" t="b">
        <v>0</v>
      </c>
      <c r="G399" s="84" t="b">
        <v>0</v>
      </c>
    </row>
    <row r="400" spans="1:7" ht="15">
      <c r="A400" s="84" t="s">
        <v>1911</v>
      </c>
      <c r="B400" s="84">
        <v>2</v>
      </c>
      <c r="C400" s="123">
        <v>0.010668000869613248</v>
      </c>
      <c r="D400" s="84" t="s">
        <v>1440</v>
      </c>
      <c r="E400" s="84" t="b">
        <v>0</v>
      </c>
      <c r="F400" s="84" t="b">
        <v>0</v>
      </c>
      <c r="G400" s="84" t="b">
        <v>0</v>
      </c>
    </row>
    <row r="401" spans="1:7" ht="15">
      <c r="A401" s="84" t="s">
        <v>1928</v>
      </c>
      <c r="B401" s="84">
        <v>3</v>
      </c>
      <c r="C401" s="123">
        <v>0.021002092720742875</v>
      </c>
      <c r="D401" s="84" t="s">
        <v>1441</v>
      </c>
      <c r="E401" s="84" t="b">
        <v>0</v>
      </c>
      <c r="F401" s="84" t="b">
        <v>0</v>
      </c>
      <c r="G401" s="84" t="b">
        <v>0</v>
      </c>
    </row>
    <row r="402" spans="1:7" ht="15">
      <c r="A402" s="84" t="s">
        <v>1544</v>
      </c>
      <c r="B402" s="84">
        <v>2</v>
      </c>
      <c r="C402" s="123">
        <v>0</v>
      </c>
      <c r="D402" s="84" t="s">
        <v>1441</v>
      </c>
      <c r="E402" s="84" t="b">
        <v>0</v>
      </c>
      <c r="F402" s="84" t="b">
        <v>0</v>
      </c>
      <c r="G402" s="84" t="b">
        <v>0</v>
      </c>
    </row>
    <row r="403" spans="1:7" ht="15">
      <c r="A403" s="84" t="s">
        <v>1970</v>
      </c>
      <c r="B403" s="84">
        <v>2</v>
      </c>
      <c r="C403" s="123">
        <v>0</v>
      </c>
      <c r="D403" s="84" t="s">
        <v>1441</v>
      </c>
      <c r="E403" s="84" t="b">
        <v>0</v>
      </c>
      <c r="F403" s="84" t="b">
        <v>0</v>
      </c>
      <c r="G403" s="84" t="b">
        <v>0</v>
      </c>
    </row>
    <row r="404" spans="1:7" ht="15">
      <c r="A404" s="84" t="s">
        <v>1585</v>
      </c>
      <c r="B404" s="84">
        <v>3</v>
      </c>
      <c r="C404" s="123">
        <v>0</v>
      </c>
      <c r="D404" s="84" t="s">
        <v>1443</v>
      </c>
      <c r="E404" s="84" t="b">
        <v>0</v>
      </c>
      <c r="F404" s="84" t="b">
        <v>0</v>
      </c>
      <c r="G404" s="84" t="b">
        <v>0</v>
      </c>
    </row>
    <row r="405" spans="1:7" ht="15">
      <c r="A405" s="84" t="s">
        <v>1545</v>
      </c>
      <c r="B405" s="84">
        <v>3</v>
      </c>
      <c r="C405" s="123">
        <v>0</v>
      </c>
      <c r="D405" s="84" t="s">
        <v>1443</v>
      </c>
      <c r="E405" s="84" t="b">
        <v>0</v>
      </c>
      <c r="F405" s="84" t="b">
        <v>0</v>
      </c>
      <c r="G405" s="84" t="b">
        <v>0</v>
      </c>
    </row>
    <row r="406" spans="1:7" ht="15">
      <c r="A406" s="84" t="s">
        <v>1924</v>
      </c>
      <c r="B406" s="84">
        <v>3</v>
      </c>
      <c r="C406" s="123">
        <v>0</v>
      </c>
      <c r="D406" s="84" t="s">
        <v>1443</v>
      </c>
      <c r="E406" s="84" t="b">
        <v>0</v>
      </c>
      <c r="F406" s="84" t="b">
        <v>0</v>
      </c>
      <c r="G406" s="84" t="b">
        <v>0</v>
      </c>
    </row>
    <row r="407" spans="1:7" ht="15">
      <c r="A407" s="84" t="s">
        <v>1933</v>
      </c>
      <c r="B407" s="84">
        <v>3</v>
      </c>
      <c r="C407" s="123">
        <v>0</v>
      </c>
      <c r="D407" s="84" t="s">
        <v>1443</v>
      </c>
      <c r="E407" s="84" t="b">
        <v>0</v>
      </c>
      <c r="F407" s="84" t="b">
        <v>0</v>
      </c>
      <c r="G407" s="84" t="b">
        <v>0</v>
      </c>
    </row>
    <row r="408" spans="1:7" ht="15">
      <c r="A408" s="84" t="s">
        <v>1544</v>
      </c>
      <c r="B408" s="84">
        <v>2</v>
      </c>
      <c r="C408" s="123">
        <v>0</v>
      </c>
      <c r="D408" s="84" t="s">
        <v>1443</v>
      </c>
      <c r="E408" s="84" t="b">
        <v>0</v>
      </c>
      <c r="F408" s="84" t="b">
        <v>0</v>
      </c>
      <c r="G408" s="84" t="b">
        <v>0</v>
      </c>
    </row>
    <row r="409" spans="1:7" ht="15">
      <c r="A409" s="84" t="s">
        <v>1988</v>
      </c>
      <c r="B409" s="84">
        <v>2</v>
      </c>
      <c r="C409" s="123">
        <v>0</v>
      </c>
      <c r="D409" s="84" t="s">
        <v>1443</v>
      </c>
      <c r="E409" s="84" t="b">
        <v>0</v>
      </c>
      <c r="F409" s="84" t="b">
        <v>0</v>
      </c>
      <c r="G409" s="84" t="b">
        <v>0</v>
      </c>
    </row>
    <row r="410" spans="1:7" ht="15">
      <c r="A410" s="84" t="s">
        <v>1911</v>
      </c>
      <c r="B410" s="84">
        <v>2</v>
      </c>
      <c r="C410" s="123">
        <v>0</v>
      </c>
      <c r="D410" s="84" t="s">
        <v>1443</v>
      </c>
      <c r="E410" s="84" t="b">
        <v>0</v>
      </c>
      <c r="F410" s="84" t="b">
        <v>0</v>
      </c>
      <c r="G410" s="84" t="b">
        <v>0</v>
      </c>
    </row>
    <row r="411" spans="1:7" ht="15">
      <c r="A411" s="84" t="s">
        <v>1989</v>
      </c>
      <c r="B411" s="84">
        <v>2</v>
      </c>
      <c r="C411" s="123">
        <v>0</v>
      </c>
      <c r="D411" s="84" t="s">
        <v>1443</v>
      </c>
      <c r="E411" s="84" t="b">
        <v>0</v>
      </c>
      <c r="F411" s="84" t="b">
        <v>0</v>
      </c>
      <c r="G411" s="84" t="b">
        <v>0</v>
      </c>
    </row>
    <row r="412" spans="1:7" ht="15">
      <c r="A412" s="84" t="s">
        <v>1990</v>
      </c>
      <c r="B412" s="84">
        <v>2</v>
      </c>
      <c r="C412" s="123">
        <v>0</v>
      </c>
      <c r="D412" s="84" t="s">
        <v>1443</v>
      </c>
      <c r="E412" s="84" t="b">
        <v>0</v>
      </c>
      <c r="F412" s="84" t="b">
        <v>0</v>
      </c>
      <c r="G412" s="84" t="b">
        <v>0</v>
      </c>
    </row>
    <row r="413" spans="1:7" ht="15">
      <c r="A413" s="84" t="s">
        <v>1991</v>
      </c>
      <c r="B413" s="84">
        <v>2</v>
      </c>
      <c r="C413" s="123">
        <v>0</v>
      </c>
      <c r="D413" s="84" t="s">
        <v>1443</v>
      </c>
      <c r="E413" s="84" t="b">
        <v>1</v>
      </c>
      <c r="F413" s="84" t="b">
        <v>0</v>
      </c>
      <c r="G413" s="84" t="b">
        <v>0</v>
      </c>
    </row>
    <row r="414" spans="1:7" ht="15">
      <c r="A414" s="84" t="s">
        <v>1548</v>
      </c>
      <c r="B414" s="84">
        <v>2</v>
      </c>
      <c r="C414" s="123">
        <v>0</v>
      </c>
      <c r="D414" s="84" t="s">
        <v>1443</v>
      </c>
      <c r="E414" s="84" t="b">
        <v>0</v>
      </c>
      <c r="F414" s="84" t="b">
        <v>0</v>
      </c>
      <c r="G414" s="84" t="b">
        <v>0</v>
      </c>
    </row>
    <row r="415" spans="1:7" ht="15">
      <c r="A415" s="84" t="s">
        <v>1992</v>
      </c>
      <c r="B415" s="84">
        <v>2</v>
      </c>
      <c r="C415" s="123">
        <v>0</v>
      </c>
      <c r="D415" s="84" t="s">
        <v>1443</v>
      </c>
      <c r="E415" s="84" t="b">
        <v>0</v>
      </c>
      <c r="F415" s="84" t="b">
        <v>0</v>
      </c>
      <c r="G415" s="84" t="b">
        <v>0</v>
      </c>
    </row>
    <row r="416" spans="1:7" ht="15">
      <c r="A416" s="84" t="s">
        <v>1993</v>
      </c>
      <c r="B416" s="84">
        <v>2</v>
      </c>
      <c r="C416" s="123">
        <v>0</v>
      </c>
      <c r="D416" s="84" t="s">
        <v>1443</v>
      </c>
      <c r="E416" s="84" t="b">
        <v>0</v>
      </c>
      <c r="F416" s="84" t="b">
        <v>0</v>
      </c>
      <c r="G416" s="84" t="b">
        <v>0</v>
      </c>
    </row>
    <row r="417" spans="1:7" ht="15">
      <c r="A417" s="84" t="s">
        <v>1994</v>
      </c>
      <c r="B417" s="84">
        <v>2</v>
      </c>
      <c r="C417" s="123">
        <v>0</v>
      </c>
      <c r="D417" s="84" t="s">
        <v>1443</v>
      </c>
      <c r="E417" s="84" t="b">
        <v>0</v>
      </c>
      <c r="F417" s="84" t="b">
        <v>0</v>
      </c>
      <c r="G417" s="84" t="b">
        <v>0</v>
      </c>
    </row>
    <row r="418" spans="1:7" ht="15">
      <c r="A418" s="84" t="s">
        <v>2034</v>
      </c>
      <c r="B418" s="84">
        <v>2</v>
      </c>
      <c r="C418" s="123">
        <v>0</v>
      </c>
      <c r="D418" s="84" t="s">
        <v>1445</v>
      </c>
      <c r="E418" s="84" t="b">
        <v>0</v>
      </c>
      <c r="F418" s="84" t="b">
        <v>0</v>
      </c>
      <c r="G418" s="84" t="b">
        <v>0</v>
      </c>
    </row>
    <row r="419" spans="1:7" ht="15">
      <c r="A419" s="84" t="s">
        <v>2035</v>
      </c>
      <c r="B419" s="84">
        <v>2</v>
      </c>
      <c r="C419" s="123">
        <v>0</v>
      </c>
      <c r="D419" s="84" t="s">
        <v>1445</v>
      </c>
      <c r="E419" s="84" t="b">
        <v>0</v>
      </c>
      <c r="F419" s="84" t="b">
        <v>0</v>
      </c>
      <c r="G419" s="84" t="b">
        <v>0</v>
      </c>
    </row>
    <row r="420" spans="1:7" ht="15">
      <c r="A420" s="84" t="s">
        <v>2036</v>
      </c>
      <c r="B420" s="84">
        <v>2</v>
      </c>
      <c r="C420" s="123">
        <v>0</v>
      </c>
      <c r="D420" s="84" t="s">
        <v>1445</v>
      </c>
      <c r="E420" s="84" t="b">
        <v>0</v>
      </c>
      <c r="F420" s="84" t="b">
        <v>0</v>
      </c>
      <c r="G420" s="84" t="b">
        <v>0</v>
      </c>
    </row>
    <row r="421" spans="1:7" ht="15">
      <c r="A421" s="84" t="s">
        <v>2037</v>
      </c>
      <c r="B421" s="84">
        <v>2</v>
      </c>
      <c r="C421" s="123">
        <v>0</v>
      </c>
      <c r="D421" s="84" t="s">
        <v>1445</v>
      </c>
      <c r="E421" s="84" t="b">
        <v>0</v>
      </c>
      <c r="F421" s="84" t="b">
        <v>0</v>
      </c>
      <c r="G421" s="84" t="b">
        <v>0</v>
      </c>
    </row>
    <row r="422" spans="1:7" ht="15">
      <c r="A422" s="84" t="s">
        <v>2038</v>
      </c>
      <c r="B422" s="84">
        <v>2</v>
      </c>
      <c r="C422" s="123">
        <v>0</v>
      </c>
      <c r="D422" s="84" t="s">
        <v>1445</v>
      </c>
      <c r="E422" s="84" t="b">
        <v>0</v>
      </c>
      <c r="F422" s="84" t="b">
        <v>0</v>
      </c>
      <c r="G422" s="84" t="b">
        <v>0</v>
      </c>
    </row>
    <row r="423" spans="1:7" ht="15">
      <c r="A423" s="84" t="s">
        <v>1552</v>
      </c>
      <c r="B423" s="84">
        <v>2</v>
      </c>
      <c r="C423" s="123">
        <v>0</v>
      </c>
      <c r="D423" s="84" t="s">
        <v>1445</v>
      </c>
      <c r="E423" s="84" t="b">
        <v>0</v>
      </c>
      <c r="F423" s="84" t="b">
        <v>0</v>
      </c>
      <c r="G423" s="84" t="b">
        <v>0</v>
      </c>
    </row>
    <row r="424" spans="1:7" ht="15">
      <c r="A424" s="84" t="s">
        <v>1959</v>
      </c>
      <c r="B424" s="84">
        <v>2</v>
      </c>
      <c r="C424" s="123">
        <v>0</v>
      </c>
      <c r="D424" s="84" t="s">
        <v>1445</v>
      </c>
      <c r="E424" s="84" t="b">
        <v>0</v>
      </c>
      <c r="F424" s="84" t="b">
        <v>0</v>
      </c>
      <c r="G424" s="84" t="b">
        <v>0</v>
      </c>
    </row>
    <row r="425" spans="1:7" ht="15">
      <c r="A425" s="84" t="s">
        <v>1931</v>
      </c>
      <c r="B425" s="84">
        <v>2</v>
      </c>
      <c r="C425" s="123">
        <v>0</v>
      </c>
      <c r="D425" s="84" t="s">
        <v>1445</v>
      </c>
      <c r="E425" s="84" t="b">
        <v>0</v>
      </c>
      <c r="F425" s="84" t="b">
        <v>0</v>
      </c>
      <c r="G425" s="84" t="b">
        <v>0</v>
      </c>
    </row>
    <row r="426" spans="1:7" ht="15">
      <c r="A426" s="84" t="s">
        <v>1968</v>
      </c>
      <c r="B426" s="84">
        <v>2</v>
      </c>
      <c r="C426" s="123">
        <v>0</v>
      </c>
      <c r="D426" s="84" t="s">
        <v>1445</v>
      </c>
      <c r="E426" s="84" t="b">
        <v>0</v>
      </c>
      <c r="F426" s="84" t="b">
        <v>0</v>
      </c>
      <c r="G426" s="84" t="b">
        <v>0</v>
      </c>
    </row>
    <row r="427" spans="1:7" ht="15">
      <c r="A427" s="84" t="s">
        <v>2039</v>
      </c>
      <c r="B427" s="84">
        <v>2</v>
      </c>
      <c r="C427" s="123">
        <v>0</v>
      </c>
      <c r="D427" s="84" t="s">
        <v>1445</v>
      </c>
      <c r="E427" s="84" t="b">
        <v>0</v>
      </c>
      <c r="F427" s="84" t="b">
        <v>0</v>
      </c>
      <c r="G42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2046</v>
      </c>
      <c r="B1" s="13" t="s">
        <v>2047</v>
      </c>
      <c r="C1" s="13" t="s">
        <v>2040</v>
      </c>
      <c r="D1" s="13" t="s">
        <v>2041</v>
      </c>
      <c r="E1" s="13" t="s">
        <v>2048</v>
      </c>
      <c r="F1" s="13" t="s">
        <v>144</v>
      </c>
      <c r="G1" s="13" t="s">
        <v>2049</v>
      </c>
      <c r="H1" s="13" t="s">
        <v>2050</v>
      </c>
      <c r="I1" s="13" t="s">
        <v>2051</v>
      </c>
      <c r="J1" s="13" t="s">
        <v>2052</v>
      </c>
      <c r="K1" s="13" t="s">
        <v>2053</v>
      </c>
      <c r="L1" s="13" t="s">
        <v>2054</v>
      </c>
    </row>
    <row r="2" spans="1:12" ht="15">
      <c r="A2" s="84" t="s">
        <v>1544</v>
      </c>
      <c r="B2" s="84" t="s">
        <v>1511</v>
      </c>
      <c r="C2" s="84">
        <v>7</v>
      </c>
      <c r="D2" s="123">
        <v>0.0064237833263367135</v>
      </c>
      <c r="E2" s="123">
        <v>0.7764776664940775</v>
      </c>
      <c r="F2" s="84" t="s">
        <v>2042</v>
      </c>
      <c r="G2" s="84" t="b">
        <v>0</v>
      </c>
      <c r="H2" s="84" t="b">
        <v>0</v>
      </c>
      <c r="I2" s="84" t="b">
        <v>0</v>
      </c>
      <c r="J2" s="84" t="b">
        <v>0</v>
      </c>
      <c r="K2" s="84" t="b">
        <v>0</v>
      </c>
      <c r="L2" s="84" t="b">
        <v>0</v>
      </c>
    </row>
    <row r="3" spans="1:12" ht="15">
      <c r="A3" s="84" t="s">
        <v>1569</v>
      </c>
      <c r="B3" s="84" t="s">
        <v>1915</v>
      </c>
      <c r="C3" s="84">
        <v>7</v>
      </c>
      <c r="D3" s="123">
        <v>0.0064237833263367135</v>
      </c>
      <c r="E3" s="123">
        <v>2.0910804693473324</v>
      </c>
      <c r="F3" s="84" t="s">
        <v>2042</v>
      </c>
      <c r="G3" s="84" t="b">
        <v>0</v>
      </c>
      <c r="H3" s="84" t="b">
        <v>0</v>
      </c>
      <c r="I3" s="84" t="b">
        <v>0</v>
      </c>
      <c r="J3" s="84" t="b">
        <v>0</v>
      </c>
      <c r="K3" s="84" t="b">
        <v>0</v>
      </c>
      <c r="L3" s="84" t="b">
        <v>0</v>
      </c>
    </row>
    <row r="4" spans="1:12" ht="15">
      <c r="A4" s="84" t="s">
        <v>1511</v>
      </c>
      <c r="B4" s="84" t="s">
        <v>1544</v>
      </c>
      <c r="C4" s="84">
        <v>7</v>
      </c>
      <c r="D4" s="123">
        <v>0.0064237833263367135</v>
      </c>
      <c r="E4" s="123">
        <v>0.7169433753479197</v>
      </c>
      <c r="F4" s="84" t="s">
        <v>2042</v>
      </c>
      <c r="G4" s="84" t="b">
        <v>0</v>
      </c>
      <c r="H4" s="84" t="b">
        <v>0</v>
      </c>
      <c r="I4" s="84" t="b">
        <v>0</v>
      </c>
      <c r="J4" s="84" t="b">
        <v>0</v>
      </c>
      <c r="K4" s="84" t="b">
        <v>0</v>
      </c>
      <c r="L4" s="84" t="b">
        <v>0</v>
      </c>
    </row>
    <row r="5" spans="1:12" ht="15">
      <c r="A5" s="84" t="s">
        <v>1579</v>
      </c>
      <c r="B5" s="84" t="s">
        <v>1546</v>
      </c>
      <c r="C5" s="84">
        <v>7</v>
      </c>
      <c r="D5" s="123">
        <v>0.0064237833263367135</v>
      </c>
      <c r="E5" s="123">
        <v>1.8412029961307326</v>
      </c>
      <c r="F5" s="84" t="s">
        <v>2042</v>
      </c>
      <c r="G5" s="84" t="b">
        <v>0</v>
      </c>
      <c r="H5" s="84" t="b">
        <v>0</v>
      </c>
      <c r="I5" s="84" t="b">
        <v>0</v>
      </c>
      <c r="J5" s="84" t="b">
        <v>0</v>
      </c>
      <c r="K5" s="84" t="b">
        <v>0</v>
      </c>
      <c r="L5" s="84" t="b">
        <v>0</v>
      </c>
    </row>
    <row r="6" spans="1:12" ht="15">
      <c r="A6" s="84" t="s">
        <v>1545</v>
      </c>
      <c r="B6" s="84" t="s">
        <v>1562</v>
      </c>
      <c r="C6" s="84">
        <v>6</v>
      </c>
      <c r="D6" s="123">
        <v>0.005841392763438356</v>
      </c>
      <c r="E6" s="123">
        <v>1.656156894422125</v>
      </c>
      <c r="F6" s="84" t="s">
        <v>2042</v>
      </c>
      <c r="G6" s="84" t="b">
        <v>0</v>
      </c>
      <c r="H6" s="84" t="b">
        <v>0</v>
      </c>
      <c r="I6" s="84" t="b">
        <v>0</v>
      </c>
      <c r="J6" s="84" t="b">
        <v>1</v>
      </c>
      <c r="K6" s="84" t="b">
        <v>0</v>
      </c>
      <c r="L6" s="84" t="b">
        <v>0</v>
      </c>
    </row>
    <row r="7" spans="1:12" ht="15">
      <c r="A7" s="84" t="s">
        <v>1591</v>
      </c>
      <c r="B7" s="84" t="s">
        <v>1592</v>
      </c>
      <c r="C7" s="84">
        <v>6</v>
      </c>
      <c r="D7" s="123">
        <v>0.005841392763438356</v>
      </c>
      <c r="E7" s="123">
        <v>2.2002249387724007</v>
      </c>
      <c r="F7" s="84" t="s">
        <v>2042</v>
      </c>
      <c r="G7" s="84" t="b">
        <v>0</v>
      </c>
      <c r="H7" s="84" t="b">
        <v>0</v>
      </c>
      <c r="I7" s="84" t="b">
        <v>0</v>
      </c>
      <c r="J7" s="84" t="b">
        <v>0</v>
      </c>
      <c r="K7" s="84" t="b">
        <v>0</v>
      </c>
      <c r="L7" s="84" t="b">
        <v>0</v>
      </c>
    </row>
    <row r="8" spans="1:12" ht="15">
      <c r="A8" s="84" t="s">
        <v>1592</v>
      </c>
      <c r="B8" s="84" t="s">
        <v>1593</v>
      </c>
      <c r="C8" s="84">
        <v>6</v>
      </c>
      <c r="D8" s="123">
        <v>0.005841392763438356</v>
      </c>
      <c r="E8" s="123">
        <v>2.2002249387724007</v>
      </c>
      <c r="F8" s="84" t="s">
        <v>2042</v>
      </c>
      <c r="G8" s="84" t="b">
        <v>0</v>
      </c>
      <c r="H8" s="84" t="b">
        <v>0</v>
      </c>
      <c r="I8" s="84" t="b">
        <v>0</v>
      </c>
      <c r="J8" s="84" t="b">
        <v>0</v>
      </c>
      <c r="K8" s="84" t="b">
        <v>0</v>
      </c>
      <c r="L8" s="84" t="b">
        <v>0</v>
      </c>
    </row>
    <row r="9" spans="1:12" ht="15">
      <c r="A9" s="84" t="s">
        <v>1593</v>
      </c>
      <c r="B9" s="84" t="s">
        <v>1594</v>
      </c>
      <c r="C9" s="84">
        <v>6</v>
      </c>
      <c r="D9" s="123">
        <v>0.005841392763438356</v>
      </c>
      <c r="E9" s="123">
        <v>2.2671717284030137</v>
      </c>
      <c r="F9" s="84" t="s">
        <v>2042</v>
      </c>
      <c r="G9" s="84" t="b">
        <v>0</v>
      </c>
      <c r="H9" s="84" t="b">
        <v>0</v>
      </c>
      <c r="I9" s="84" t="b">
        <v>0</v>
      </c>
      <c r="J9" s="84" t="b">
        <v>0</v>
      </c>
      <c r="K9" s="84" t="b">
        <v>0</v>
      </c>
      <c r="L9" s="84" t="b">
        <v>0</v>
      </c>
    </row>
    <row r="10" spans="1:12" ht="15">
      <c r="A10" s="84" t="s">
        <v>1594</v>
      </c>
      <c r="B10" s="84" t="s">
        <v>1550</v>
      </c>
      <c r="C10" s="84">
        <v>6</v>
      </c>
      <c r="D10" s="123">
        <v>0.005841392763438356</v>
      </c>
      <c r="E10" s="123">
        <v>2.0039302936284322</v>
      </c>
      <c r="F10" s="84" t="s">
        <v>2042</v>
      </c>
      <c r="G10" s="84" t="b">
        <v>0</v>
      </c>
      <c r="H10" s="84" t="b">
        <v>0</v>
      </c>
      <c r="I10" s="84" t="b">
        <v>0</v>
      </c>
      <c r="J10" s="84" t="b">
        <v>0</v>
      </c>
      <c r="K10" s="84" t="b">
        <v>0</v>
      </c>
      <c r="L10" s="84" t="b">
        <v>0</v>
      </c>
    </row>
    <row r="11" spans="1:12" ht="15">
      <c r="A11" s="84" t="s">
        <v>1550</v>
      </c>
      <c r="B11" s="84" t="s">
        <v>1595</v>
      </c>
      <c r="C11" s="84">
        <v>6</v>
      </c>
      <c r="D11" s="123">
        <v>0.005841392763438356</v>
      </c>
      <c r="E11" s="123">
        <v>2.0453229787866576</v>
      </c>
      <c r="F11" s="84" t="s">
        <v>2042</v>
      </c>
      <c r="G11" s="84" t="b">
        <v>0</v>
      </c>
      <c r="H11" s="84" t="b">
        <v>0</v>
      </c>
      <c r="I11" s="84" t="b">
        <v>0</v>
      </c>
      <c r="J11" s="84" t="b">
        <v>0</v>
      </c>
      <c r="K11" s="84" t="b">
        <v>0</v>
      </c>
      <c r="L11" s="84" t="b">
        <v>0</v>
      </c>
    </row>
    <row r="12" spans="1:12" ht="15">
      <c r="A12" s="84" t="s">
        <v>1595</v>
      </c>
      <c r="B12" s="84" t="s">
        <v>1596</v>
      </c>
      <c r="C12" s="84">
        <v>6</v>
      </c>
      <c r="D12" s="123">
        <v>0.005841392763438356</v>
      </c>
      <c r="E12" s="123">
        <v>2.2671717284030137</v>
      </c>
      <c r="F12" s="84" t="s">
        <v>2042</v>
      </c>
      <c r="G12" s="84" t="b">
        <v>0</v>
      </c>
      <c r="H12" s="84" t="b">
        <v>0</v>
      </c>
      <c r="I12" s="84" t="b">
        <v>0</v>
      </c>
      <c r="J12" s="84" t="b">
        <v>0</v>
      </c>
      <c r="K12" s="84" t="b">
        <v>0</v>
      </c>
      <c r="L12" s="84" t="b">
        <v>0</v>
      </c>
    </row>
    <row r="13" spans="1:12" ht="15">
      <c r="A13" s="84" t="s">
        <v>1596</v>
      </c>
      <c r="B13" s="84" t="s">
        <v>1919</v>
      </c>
      <c r="C13" s="84">
        <v>6</v>
      </c>
      <c r="D13" s="123">
        <v>0.005841392763438356</v>
      </c>
      <c r="E13" s="123">
        <v>2.2671717284030137</v>
      </c>
      <c r="F13" s="84" t="s">
        <v>2042</v>
      </c>
      <c r="G13" s="84" t="b">
        <v>0</v>
      </c>
      <c r="H13" s="84" t="b">
        <v>0</v>
      </c>
      <c r="I13" s="84" t="b">
        <v>0</v>
      </c>
      <c r="J13" s="84" t="b">
        <v>0</v>
      </c>
      <c r="K13" s="84" t="b">
        <v>0</v>
      </c>
      <c r="L13" s="84" t="b">
        <v>0</v>
      </c>
    </row>
    <row r="14" spans="1:12" ht="15">
      <c r="A14" s="84" t="s">
        <v>1919</v>
      </c>
      <c r="B14" s="84" t="s">
        <v>1546</v>
      </c>
      <c r="C14" s="84">
        <v>6</v>
      </c>
      <c r="D14" s="123">
        <v>0.005841392763438356</v>
      </c>
      <c r="E14" s="123">
        <v>1.8412029961307326</v>
      </c>
      <c r="F14" s="84" t="s">
        <v>2042</v>
      </c>
      <c r="G14" s="84" t="b">
        <v>0</v>
      </c>
      <c r="H14" s="84" t="b">
        <v>0</v>
      </c>
      <c r="I14" s="84" t="b">
        <v>0</v>
      </c>
      <c r="J14" s="84" t="b">
        <v>0</v>
      </c>
      <c r="K14" s="84" t="b">
        <v>0</v>
      </c>
      <c r="L14" s="84" t="b">
        <v>0</v>
      </c>
    </row>
    <row r="15" spans="1:12" ht="15">
      <c r="A15" s="84" t="s">
        <v>1546</v>
      </c>
      <c r="B15" s="84" t="s">
        <v>1920</v>
      </c>
      <c r="C15" s="84">
        <v>6</v>
      </c>
      <c r="D15" s="123">
        <v>0.005841392763438356</v>
      </c>
      <c r="E15" s="123">
        <v>1.8412029961307326</v>
      </c>
      <c r="F15" s="84" t="s">
        <v>2042</v>
      </c>
      <c r="G15" s="84" t="b">
        <v>0</v>
      </c>
      <c r="H15" s="84" t="b">
        <v>0</v>
      </c>
      <c r="I15" s="84" t="b">
        <v>0</v>
      </c>
      <c r="J15" s="84" t="b">
        <v>1</v>
      </c>
      <c r="K15" s="84" t="b">
        <v>0</v>
      </c>
      <c r="L15" s="84" t="b">
        <v>0</v>
      </c>
    </row>
    <row r="16" spans="1:12" ht="15">
      <c r="A16" s="84" t="s">
        <v>1546</v>
      </c>
      <c r="B16" s="84" t="s">
        <v>1544</v>
      </c>
      <c r="C16" s="84">
        <v>6</v>
      </c>
      <c r="D16" s="123">
        <v>0.005841392763438356</v>
      </c>
      <c r="E16" s="123">
        <v>0.7680958977953011</v>
      </c>
      <c r="F16" s="84" t="s">
        <v>2042</v>
      </c>
      <c r="G16" s="84" t="b">
        <v>0</v>
      </c>
      <c r="H16" s="84" t="b">
        <v>0</v>
      </c>
      <c r="I16" s="84" t="b">
        <v>0</v>
      </c>
      <c r="J16" s="84" t="b">
        <v>0</v>
      </c>
      <c r="K16" s="84" t="b">
        <v>0</v>
      </c>
      <c r="L16" s="84" t="b">
        <v>0</v>
      </c>
    </row>
    <row r="17" spans="1:12" ht="15">
      <c r="A17" s="84" t="s">
        <v>1581</v>
      </c>
      <c r="B17" s="84" t="s">
        <v>293</v>
      </c>
      <c r="C17" s="84">
        <v>6</v>
      </c>
      <c r="D17" s="123">
        <v>0.005841392763438356</v>
      </c>
      <c r="E17" s="123">
        <v>2.2002249387724007</v>
      </c>
      <c r="F17" s="84" t="s">
        <v>2042</v>
      </c>
      <c r="G17" s="84" t="b">
        <v>0</v>
      </c>
      <c r="H17" s="84" t="b">
        <v>0</v>
      </c>
      <c r="I17" s="84" t="b">
        <v>0</v>
      </c>
      <c r="J17" s="84" t="b">
        <v>0</v>
      </c>
      <c r="K17" s="84" t="b">
        <v>0</v>
      </c>
      <c r="L17" s="84" t="b">
        <v>0</v>
      </c>
    </row>
    <row r="18" spans="1:12" ht="15">
      <c r="A18" s="84" t="s">
        <v>293</v>
      </c>
      <c r="B18" s="84" t="s">
        <v>1600</v>
      </c>
      <c r="C18" s="84">
        <v>6</v>
      </c>
      <c r="D18" s="123">
        <v>0.005841392763438356</v>
      </c>
      <c r="E18" s="123">
        <v>2.0910804693473324</v>
      </c>
      <c r="F18" s="84" t="s">
        <v>2042</v>
      </c>
      <c r="G18" s="84" t="b">
        <v>0</v>
      </c>
      <c r="H18" s="84" t="b">
        <v>0</v>
      </c>
      <c r="I18" s="84" t="b">
        <v>0</v>
      </c>
      <c r="J18" s="84" t="b">
        <v>0</v>
      </c>
      <c r="K18" s="84" t="b">
        <v>0</v>
      </c>
      <c r="L18" s="84" t="b">
        <v>0</v>
      </c>
    </row>
    <row r="19" spans="1:12" ht="15">
      <c r="A19" s="84" t="s">
        <v>1600</v>
      </c>
      <c r="B19" s="84" t="s">
        <v>1914</v>
      </c>
      <c r="C19" s="84">
        <v>6</v>
      </c>
      <c r="D19" s="123">
        <v>0.005841392763438356</v>
      </c>
      <c r="E19" s="123">
        <v>2.0241336797167193</v>
      </c>
      <c r="F19" s="84" t="s">
        <v>2042</v>
      </c>
      <c r="G19" s="84" t="b">
        <v>0</v>
      </c>
      <c r="H19" s="84" t="b">
        <v>0</v>
      </c>
      <c r="I19" s="84" t="b">
        <v>0</v>
      </c>
      <c r="J19" s="84" t="b">
        <v>0</v>
      </c>
      <c r="K19" s="84" t="b">
        <v>0</v>
      </c>
      <c r="L19" s="84" t="b">
        <v>0</v>
      </c>
    </row>
    <row r="20" spans="1:12" ht="15">
      <c r="A20" s="84" t="s">
        <v>1914</v>
      </c>
      <c r="B20" s="84" t="s">
        <v>1921</v>
      </c>
      <c r="C20" s="84">
        <v>6</v>
      </c>
      <c r="D20" s="123">
        <v>0.005841392763438356</v>
      </c>
      <c r="E20" s="123">
        <v>2.2002249387724007</v>
      </c>
      <c r="F20" s="84" t="s">
        <v>2042</v>
      </c>
      <c r="G20" s="84" t="b">
        <v>0</v>
      </c>
      <c r="H20" s="84" t="b">
        <v>0</v>
      </c>
      <c r="I20" s="84" t="b">
        <v>0</v>
      </c>
      <c r="J20" s="84" t="b">
        <v>0</v>
      </c>
      <c r="K20" s="84" t="b">
        <v>0</v>
      </c>
      <c r="L20" s="84" t="b">
        <v>0</v>
      </c>
    </row>
    <row r="21" spans="1:12" ht="15">
      <c r="A21" s="84" t="s">
        <v>1921</v>
      </c>
      <c r="B21" s="84" t="s">
        <v>1916</v>
      </c>
      <c r="C21" s="84">
        <v>6</v>
      </c>
      <c r="D21" s="123">
        <v>0.005841392763438356</v>
      </c>
      <c r="E21" s="123">
        <v>2.2002249387724007</v>
      </c>
      <c r="F21" s="84" t="s">
        <v>2042</v>
      </c>
      <c r="G21" s="84" t="b">
        <v>0</v>
      </c>
      <c r="H21" s="84" t="b">
        <v>0</v>
      </c>
      <c r="I21" s="84" t="b">
        <v>0</v>
      </c>
      <c r="J21" s="84" t="b">
        <v>0</v>
      </c>
      <c r="K21" s="84" t="b">
        <v>0</v>
      </c>
      <c r="L21" s="84" t="b">
        <v>0</v>
      </c>
    </row>
    <row r="22" spans="1:12" ht="15">
      <c r="A22" s="84" t="s">
        <v>1585</v>
      </c>
      <c r="B22" s="84" t="s">
        <v>1586</v>
      </c>
      <c r="C22" s="84">
        <v>5</v>
      </c>
      <c r="D22" s="123">
        <v>0.00519829994914086</v>
      </c>
      <c r="E22" s="123">
        <v>2.2002249387724007</v>
      </c>
      <c r="F22" s="84" t="s">
        <v>2042</v>
      </c>
      <c r="G22" s="84" t="b">
        <v>0</v>
      </c>
      <c r="H22" s="84" t="b">
        <v>0</v>
      </c>
      <c r="I22" s="84" t="b">
        <v>0</v>
      </c>
      <c r="J22" s="84" t="b">
        <v>0</v>
      </c>
      <c r="K22" s="84" t="b">
        <v>0</v>
      </c>
      <c r="L22" s="84" t="b">
        <v>0</v>
      </c>
    </row>
    <row r="23" spans="1:12" ht="15">
      <c r="A23" s="84" t="s">
        <v>253</v>
      </c>
      <c r="B23" s="84" t="s">
        <v>1591</v>
      </c>
      <c r="C23" s="84">
        <v>5</v>
      </c>
      <c r="D23" s="123">
        <v>0.00519829994914086</v>
      </c>
      <c r="E23" s="123">
        <v>2.0910804693473324</v>
      </c>
      <c r="F23" s="84" t="s">
        <v>2042</v>
      </c>
      <c r="G23" s="84" t="b">
        <v>0</v>
      </c>
      <c r="H23" s="84" t="b">
        <v>0</v>
      </c>
      <c r="I23" s="84" t="b">
        <v>0</v>
      </c>
      <c r="J23" s="84" t="b">
        <v>0</v>
      </c>
      <c r="K23" s="84" t="b">
        <v>0</v>
      </c>
      <c r="L23" s="84" t="b">
        <v>0</v>
      </c>
    </row>
    <row r="24" spans="1:12" ht="15">
      <c r="A24" s="84" t="s">
        <v>1920</v>
      </c>
      <c r="B24" s="84" t="s">
        <v>1926</v>
      </c>
      <c r="C24" s="84">
        <v>5</v>
      </c>
      <c r="D24" s="123">
        <v>0.00519829994914086</v>
      </c>
      <c r="E24" s="123">
        <v>2.2671717284030137</v>
      </c>
      <c r="F24" s="84" t="s">
        <v>2042</v>
      </c>
      <c r="G24" s="84" t="b">
        <v>1</v>
      </c>
      <c r="H24" s="84" t="b">
        <v>0</v>
      </c>
      <c r="I24" s="84" t="b">
        <v>0</v>
      </c>
      <c r="J24" s="84" t="b">
        <v>0</v>
      </c>
      <c r="K24" s="84" t="b">
        <v>0</v>
      </c>
      <c r="L24" s="84" t="b">
        <v>0</v>
      </c>
    </row>
    <row r="25" spans="1:12" ht="15">
      <c r="A25" s="84" t="s">
        <v>1577</v>
      </c>
      <c r="B25" s="84" t="s">
        <v>1578</v>
      </c>
      <c r="C25" s="84">
        <v>5</v>
      </c>
      <c r="D25" s="123">
        <v>0.00519829994914086</v>
      </c>
      <c r="E25" s="123">
        <v>2.2671717284030137</v>
      </c>
      <c r="F25" s="84" t="s">
        <v>2042</v>
      </c>
      <c r="G25" s="84" t="b">
        <v>0</v>
      </c>
      <c r="H25" s="84" t="b">
        <v>0</v>
      </c>
      <c r="I25" s="84" t="b">
        <v>0</v>
      </c>
      <c r="J25" s="84" t="b">
        <v>0</v>
      </c>
      <c r="K25" s="84" t="b">
        <v>0</v>
      </c>
      <c r="L25" s="84" t="b">
        <v>0</v>
      </c>
    </row>
    <row r="26" spans="1:12" ht="15">
      <c r="A26" s="84" t="s">
        <v>1578</v>
      </c>
      <c r="B26" s="84" t="s">
        <v>1579</v>
      </c>
      <c r="C26" s="84">
        <v>5</v>
      </c>
      <c r="D26" s="123">
        <v>0.00519829994914086</v>
      </c>
      <c r="E26" s="123">
        <v>2.2002249387724007</v>
      </c>
      <c r="F26" s="84" t="s">
        <v>2042</v>
      </c>
      <c r="G26" s="84" t="b">
        <v>0</v>
      </c>
      <c r="H26" s="84" t="b">
        <v>0</v>
      </c>
      <c r="I26" s="84" t="b">
        <v>0</v>
      </c>
      <c r="J26" s="84" t="b">
        <v>0</v>
      </c>
      <c r="K26" s="84" t="b">
        <v>0</v>
      </c>
      <c r="L26" s="84" t="b">
        <v>0</v>
      </c>
    </row>
    <row r="27" spans="1:12" ht="15">
      <c r="A27" s="84" t="s">
        <v>1544</v>
      </c>
      <c r="B27" s="84" t="s">
        <v>1580</v>
      </c>
      <c r="C27" s="84">
        <v>5</v>
      </c>
      <c r="D27" s="123">
        <v>0.00519829994914086</v>
      </c>
      <c r="E27" s="123">
        <v>1.3293196351518581</v>
      </c>
      <c r="F27" s="84" t="s">
        <v>2042</v>
      </c>
      <c r="G27" s="84" t="b">
        <v>0</v>
      </c>
      <c r="H27" s="84" t="b">
        <v>0</v>
      </c>
      <c r="I27" s="84" t="b">
        <v>0</v>
      </c>
      <c r="J27" s="84" t="b">
        <v>0</v>
      </c>
      <c r="K27" s="84" t="b">
        <v>0</v>
      </c>
      <c r="L27" s="84" t="b">
        <v>0</v>
      </c>
    </row>
    <row r="28" spans="1:12" ht="15">
      <c r="A28" s="84" t="s">
        <v>1580</v>
      </c>
      <c r="B28" s="84" t="s">
        <v>279</v>
      </c>
      <c r="C28" s="84">
        <v>5</v>
      </c>
      <c r="D28" s="123">
        <v>0.00519829994914086</v>
      </c>
      <c r="E28" s="123">
        <v>2.346352974450639</v>
      </c>
      <c r="F28" s="84" t="s">
        <v>2042</v>
      </c>
      <c r="G28" s="84" t="b">
        <v>0</v>
      </c>
      <c r="H28" s="84" t="b">
        <v>0</v>
      </c>
      <c r="I28" s="84" t="b">
        <v>0</v>
      </c>
      <c r="J28" s="84" t="b">
        <v>0</v>
      </c>
      <c r="K28" s="84" t="b">
        <v>0</v>
      </c>
      <c r="L28" s="84" t="b">
        <v>0</v>
      </c>
    </row>
    <row r="29" spans="1:12" ht="15">
      <c r="A29" s="84" t="s">
        <v>279</v>
      </c>
      <c r="B29" s="84" t="s">
        <v>1581</v>
      </c>
      <c r="C29" s="84">
        <v>5</v>
      </c>
      <c r="D29" s="123">
        <v>0.00519829994914086</v>
      </c>
      <c r="E29" s="123">
        <v>2.2671717284030137</v>
      </c>
      <c r="F29" s="84" t="s">
        <v>2042</v>
      </c>
      <c r="G29" s="84" t="b">
        <v>0</v>
      </c>
      <c r="H29" s="84" t="b">
        <v>0</v>
      </c>
      <c r="I29" s="84" t="b">
        <v>0</v>
      </c>
      <c r="J29" s="84" t="b">
        <v>0</v>
      </c>
      <c r="K29" s="84" t="b">
        <v>0</v>
      </c>
      <c r="L29" s="84" t="b">
        <v>0</v>
      </c>
    </row>
    <row r="30" spans="1:12" ht="15">
      <c r="A30" s="84" t="s">
        <v>1587</v>
      </c>
      <c r="B30" s="84" t="s">
        <v>1588</v>
      </c>
      <c r="C30" s="84">
        <v>4</v>
      </c>
      <c r="D30" s="123">
        <v>0.004482212623780321</v>
      </c>
      <c r="E30" s="123">
        <v>2.142232991794714</v>
      </c>
      <c r="F30" s="84" t="s">
        <v>2042</v>
      </c>
      <c r="G30" s="84" t="b">
        <v>1</v>
      </c>
      <c r="H30" s="84" t="b">
        <v>0</v>
      </c>
      <c r="I30" s="84" t="b">
        <v>0</v>
      </c>
      <c r="J30" s="84" t="b">
        <v>1</v>
      </c>
      <c r="K30" s="84" t="b">
        <v>0</v>
      </c>
      <c r="L30" s="84" t="b">
        <v>0</v>
      </c>
    </row>
    <row r="31" spans="1:12" ht="15">
      <c r="A31" s="84" t="s">
        <v>1563</v>
      </c>
      <c r="B31" s="84" t="s">
        <v>1511</v>
      </c>
      <c r="C31" s="84">
        <v>4</v>
      </c>
      <c r="D31" s="123">
        <v>0.004482212623780321</v>
      </c>
      <c r="E31" s="123">
        <v>1.5504729571065634</v>
      </c>
      <c r="F31" s="84" t="s">
        <v>2042</v>
      </c>
      <c r="G31" s="84" t="b">
        <v>0</v>
      </c>
      <c r="H31" s="84" t="b">
        <v>0</v>
      </c>
      <c r="I31" s="84" t="b">
        <v>0</v>
      </c>
      <c r="J31" s="84" t="b">
        <v>0</v>
      </c>
      <c r="K31" s="84" t="b">
        <v>0</v>
      </c>
      <c r="L31" s="84" t="b">
        <v>0</v>
      </c>
    </row>
    <row r="32" spans="1:12" ht="15">
      <c r="A32" s="84" t="s">
        <v>1554</v>
      </c>
      <c r="B32" s="84" t="s">
        <v>1544</v>
      </c>
      <c r="C32" s="84">
        <v>4</v>
      </c>
      <c r="D32" s="123">
        <v>0.004482212623780321</v>
      </c>
      <c r="E32" s="123">
        <v>1.017973371011901</v>
      </c>
      <c r="F32" s="84" t="s">
        <v>2042</v>
      </c>
      <c r="G32" s="84" t="b">
        <v>0</v>
      </c>
      <c r="H32" s="84" t="b">
        <v>0</v>
      </c>
      <c r="I32" s="84" t="b">
        <v>0</v>
      </c>
      <c r="J32" s="84" t="b">
        <v>0</v>
      </c>
      <c r="K32" s="84" t="b">
        <v>0</v>
      </c>
      <c r="L32" s="84" t="b">
        <v>0</v>
      </c>
    </row>
    <row r="33" spans="1:12" ht="15">
      <c r="A33" s="84" t="s">
        <v>1570</v>
      </c>
      <c r="B33" s="84" t="s">
        <v>1544</v>
      </c>
      <c r="C33" s="84">
        <v>4</v>
      </c>
      <c r="D33" s="123">
        <v>0.004482212623780321</v>
      </c>
      <c r="E33" s="123">
        <v>1.1940646300675821</v>
      </c>
      <c r="F33" s="84" t="s">
        <v>2042</v>
      </c>
      <c r="G33" s="84" t="b">
        <v>0</v>
      </c>
      <c r="H33" s="84" t="b">
        <v>0</v>
      </c>
      <c r="I33" s="84" t="b">
        <v>0</v>
      </c>
      <c r="J33" s="84" t="b">
        <v>0</v>
      </c>
      <c r="K33" s="84" t="b">
        <v>0</v>
      </c>
      <c r="L33" s="84" t="b">
        <v>0</v>
      </c>
    </row>
    <row r="34" spans="1:12" ht="15">
      <c r="A34" s="84" t="s">
        <v>1544</v>
      </c>
      <c r="B34" s="84" t="s">
        <v>1571</v>
      </c>
      <c r="C34" s="84">
        <v>4</v>
      </c>
      <c r="D34" s="123">
        <v>0.004482212623780321</v>
      </c>
      <c r="E34" s="123">
        <v>1.232409622143802</v>
      </c>
      <c r="F34" s="84" t="s">
        <v>2042</v>
      </c>
      <c r="G34" s="84" t="b">
        <v>0</v>
      </c>
      <c r="H34" s="84" t="b">
        <v>0</v>
      </c>
      <c r="I34" s="84" t="b">
        <v>0</v>
      </c>
      <c r="J34" s="84" t="b">
        <v>0</v>
      </c>
      <c r="K34" s="84" t="b">
        <v>0</v>
      </c>
      <c r="L34" s="84" t="b">
        <v>0</v>
      </c>
    </row>
    <row r="35" spans="1:12" ht="15">
      <c r="A35" s="84" t="s">
        <v>1571</v>
      </c>
      <c r="B35" s="84" t="s">
        <v>1572</v>
      </c>
      <c r="C35" s="84">
        <v>4</v>
      </c>
      <c r="D35" s="123">
        <v>0.004482212623780321</v>
      </c>
      <c r="E35" s="123">
        <v>2.3463529744506384</v>
      </c>
      <c r="F35" s="84" t="s">
        <v>2042</v>
      </c>
      <c r="G35" s="84" t="b">
        <v>0</v>
      </c>
      <c r="H35" s="84" t="b">
        <v>0</v>
      </c>
      <c r="I35" s="84" t="b">
        <v>0</v>
      </c>
      <c r="J35" s="84" t="b">
        <v>0</v>
      </c>
      <c r="K35" s="84" t="b">
        <v>0</v>
      </c>
      <c r="L35" s="84" t="b">
        <v>0</v>
      </c>
    </row>
    <row r="36" spans="1:12" ht="15">
      <c r="A36" s="84" t="s">
        <v>1572</v>
      </c>
      <c r="B36" s="84" t="s">
        <v>1573</v>
      </c>
      <c r="C36" s="84">
        <v>4</v>
      </c>
      <c r="D36" s="123">
        <v>0.004482212623780321</v>
      </c>
      <c r="E36" s="123">
        <v>2.2671717284030137</v>
      </c>
      <c r="F36" s="84" t="s">
        <v>2042</v>
      </c>
      <c r="G36" s="84" t="b">
        <v>0</v>
      </c>
      <c r="H36" s="84" t="b">
        <v>0</v>
      </c>
      <c r="I36" s="84" t="b">
        <v>0</v>
      </c>
      <c r="J36" s="84" t="b">
        <v>0</v>
      </c>
      <c r="K36" s="84" t="b">
        <v>0</v>
      </c>
      <c r="L36" s="84" t="b">
        <v>0</v>
      </c>
    </row>
    <row r="37" spans="1:12" ht="15">
      <c r="A37" s="84" t="s">
        <v>1573</v>
      </c>
      <c r="B37" s="84" t="s">
        <v>1574</v>
      </c>
      <c r="C37" s="84">
        <v>4</v>
      </c>
      <c r="D37" s="123">
        <v>0.004482212623780321</v>
      </c>
      <c r="E37" s="123">
        <v>2.443262987458695</v>
      </c>
      <c r="F37" s="84" t="s">
        <v>2042</v>
      </c>
      <c r="G37" s="84" t="b">
        <v>0</v>
      </c>
      <c r="H37" s="84" t="b">
        <v>0</v>
      </c>
      <c r="I37" s="84" t="b">
        <v>0</v>
      </c>
      <c r="J37" s="84" t="b">
        <v>0</v>
      </c>
      <c r="K37" s="84" t="b">
        <v>0</v>
      </c>
      <c r="L37" s="84" t="b">
        <v>0</v>
      </c>
    </row>
    <row r="38" spans="1:12" ht="15">
      <c r="A38" s="84" t="s">
        <v>1574</v>
      </c>
      <c r="B38" s="84" t="s">
        <v>1936</v>
      </c>
      <c r="C38" s="84">
        <v>4</v>
      </c>
      <c r="D38" s="123">
        <v>0.004482212623780321</v>
      </c>
      <c r="E38" s="123">
        <v>2.443262987458695</v>
      </c>
      <c r="F38" s="84" t="s">
        <v>2042</v>
      </c>
      <c r="G38" s="84" t="b">
        <v>0</v>
      </c>
      <c r="H38" s="84" t="b">
        <v>0</v>
      </c>
      <c r="I38" s="84" t="b">
        <v>0</v>
      </c>
      <c r="J38" s="84" t="b">
        <v>0</v>
      </c>
      <c r="K38" s="84" t="b">
        <v>0</v>
      </c>
      <c r="L38" s="84" t="b">
        <v>0</v>
      </c>
    </row>
    <row r="39" spans="1:12" ht="15">
      <c r="A39" s="84" t="s">
        <v>1936</v>
      </c>
      <c r="B39" s="84" t="s">
        <v>1937</v>
      </c>
      <c r="C39" s="84">
        <v>4</v>
      </c>
      <c r="D39" s="123">
        <v>0.004482212623780321</v>
      </c>
      <c r="E39" s="123">
        <v>2.443262987458695</v>
      </c>
      <c r="F39" s="84" t="s">
        <v>2042</v>
      </c>
      <c r="G39" s="84" t="b">
        <v>0</v>
      </c>
      <c r="H39" s="84" t="b">
        <v>0</v>
      </c>
      <c r="I39" s="84" t="b">
        <v>0</v>
      </c>
      <c r="J39" s="84" t="b">
        <v>0</v>
      </c>
      <c r="K39" s="84" t="b">
        <v>0</v>
      </c>
      <c r="L39" s="84" t="b">
        <v>0</v>
      </c>
    </row>
    <row r="40" spans="1:12" ht="15">
      <c r="A40" s="84" t="s">
        <v>1937</v>
      </c>
      <c r="B40" s="84" t="s">
        <v>1568</v>
      </c>
      <c r="C40" s="84">
        <v>4</v>
      </c>
      <c r="D40" s="123">
        <v>0.004482212623780321</v>
      </c>
      <c r="E40" s="123">
        <v>2.142232991794714</v>
      </c>
      <c r="F40" s="84" t="s">
        <v>2042</v>
      </c>
      <c r="G40" s="84" t="b">
        <v>0</v>
      </c>
      <c r="H40" s="84" t="b">
        <v>0</v>
      </c>
      <c r="I40" s="84" t="b">
        <v>0</v>
      </c>
      <c r="J40" s="84" t="b">
        <v>0</v>
      </c>
      <c r="K40" s="84" t="b">
        <v>0</v>
      </c>
      <c r="L40" s="84" t="b">
        <v>0</v>
      </c>
    </row>
    <row r="41" spans="1:12" ht="15">
      <c r="A41" s="84" t="s">
        <v>1568</v>
      </c>
      <c r="B41" s="84" t="s">
        <v>1938</v>
      </c>
      <c r="C41" s="84">
        <v>4</v>
      </c>
      <c r="D41" s="123">
        <v>0.004482212623780321</v>
      </c>
      <c r="E41" s="123">
        <v>2.142232991794714</v>
      </c>
      <c r="F41" s="84" t="s">
        <v>2042</v>
      </c>
      <c r="G41" s="84" t="b">
        <v>0</v>
      </c>
      <c r="H41" s="84" t="b">
        <v>0</v>
      </c>
      <c r="I41" s="84" t="b">
        <v>0</v>
      </c>
      <c r="J41" s="84" t="b">
        <v>0</v>
      </c>
      <c r="K41" s="84" t="b">
        <v>0</v>
      </c>
      <c r="L41" s="84" t="b">
        <v>0</v>
      </c>
    </row>
    <row r="42" spans="1:12" ht="15">
      <c r="A42" s="84" t="s">
        <v>1938</v>
      </c>
      <c r="B42" s="84" t="s">
        <v>1568</v>
      </c>
      <c r="C42" s="84">
        <v>4</v>
      </c>
      <c r="D42" s="123">
        <v>0.004482212623780321</v>
      </c>
      <c r="E42" s="123">
        <v>2.142232991794714</v>
      </c>
      <c r="F42" s="84" t="s">
        <v>2042</v>
      </c>
      <c r="G42" s="84" t="b">
        <v>0</v>
      </c>
      <c r="H42" s="84" t="b">
        <v>0</v>
      </c>
      <c r="I42" s="84" t="b">
        <v>0</v>
      </c>
      <c r="J42" s="84" t="b">
        <v>0</v>
      </c>
      <c r="K42" s="84" t="b">
        <v>0</v>
      </c>
      <c r="L42" s="84" t="b">
        <v>0</v>
      </c>
    </row>
    <row r="43" spans="1:12" ht="15">
      <c r="A43" s="84" t="s">
        <v>1568</v>
      </c>
      <c r="B43" s="84" t="s">
        <v>1927</v>
      </c>
      <c r="C43" s="84">
        <v>4</v>
      </c>
      <c r="D43" s="123">
        <v>0.004482212623780321</v>
      </c>
      <c r="E43" s="123">
        <v>2.0453229787866576</v>
      </c>
      <c r="F43" s="84" t="s">
        <v>2042</v>
      </c>
      <c r="G43" s="84" t="b">
        <v>0</v>
      </c>
      <c r="H43" s="84" t="b">
        <v>0</v>
      </c>
      <c r="I43" s="84" t="b">
        <v>0</v>
      </c>
      <c r="J43" s="84" t="b">
        <v>0</v>
      </c>
      <c r="K43" s="84" t="b">
        <v>0</v>
      </c>
      <c r="L43" s="84" t="b">
        <v>0</v>
      </c>
    </row>
    <row r="44" spans="1:12" ht="15">
      <c r="A44" s="84" t="s">
        <v>1927</v>
      </c>
      <c r="B44" s="84" t="s">
        <v>1939</v>
      </c>
      <c r="C44" s="84">
        <v>4</v>
      </c>
      <c r="D44" s="123">
        <v>0.004482212623780321</v>
      </c>
      <c r="E44" s="123">
        <v>2.3463529744506384</v>
      </c>
      <c r="F44" s="84" t="s">
        <v>2042</v>
      </c>
      <c r="G44" s="84" t="b">
        <v>0</v>
      </c>
      <c r="H44" s="84" t="b">
        <v>0</v>
      </c>
      <c r="I44" s="84" t="b">
        <v>0</v>
      </c>
      <c r="J44" s="84" t="b">
        <v>0</v>
      </c>
      <c r="K44" s="84" t="b">
        <v>0</v>
      </c>
      <c r="L44" s="84" t="b">
        <v>0</v>
      </c>
    </row>
    <row r="45" spans="1:12" ht="15">
      <c r="A45" s="84" t="s">
        <v>1939</v>
      </c>
      <c r="B45" s="84" t="s">
        <v>1569</v>
      </c>
      <c r="C45" s="84">
        <v>4</v>
      </c>
      <c r="D45" s="123">
        <v>0.004482212623780321</v>
      </c>
      <c r="E45" s="123">
        <v>2.0453229787866576</v>
      </c>
      <c r="F45" s="84" t="s">
        <v>2042</v>
      </c>
      <c r="G45" s="84" t="b">
        <v>0</v>
      </c>
      <c r="H45" s="84" t="b">
        <v>0</v>
      </c>
      <c r="I45" s="84" t="b">
        <v>0</v>
      </c>
      <c r="J45" s="84" t="b">
        <v>0</v>
      </c>
      <c r="K45" s="84" t="b">
        <v>0</v>
      </c>
      <c r="L45" s="84" t="b">
        <v>0</v>
      </c>
    </row>
    <row r="46" spans="1:12" ht="15">
      <c r="A46" s="84" t="s">
        <v>231</v>
      </c>
      <c r="B46" s="84" t="s">
        <v>1577</v>
      </c>
      <c r="C46" s="84">
        <v>4</v>
      </c>
      <c r="D46" s="123">
        <v>0.004482212623780321</v>
      </c>
      <c r="E46" s="123">
        <v>2.1702617153949575</v>
      </c>
      <c r="F46" s="84" t="s">
        <v>2042</v>
      </c>
      <c r="G46" s="84" t="b">
        <v>0</v>
      </c>
      <c r="H46" s="84" t="b">
        <v>0</v>
      </c>
      <c r="I46" s="84" t="b">
        <v>0</v>
      </c>
      <c r="J46" s="84" t="b">
        <v>0</v>
      </c>
      <c r="K46" s="84" t="b">
        <v>0</v>
      </c>
      <c r="L46" s="84" t="b">
        <v>0</v>
      </c>
    </row>
    <row r="47" spans="1:12" ht="15">
      <c r="A47" s="84" t="s">
        <v>1555</v>
      </c>
      <c r="B47" s="84" t="s">
        <v>1551</v>
      </c>
      <c r="C47" s="84">
        <v>3</v>
      </c>
      <c r="D47" s="123">
        <v>0.0036745277565037714</v>
      </c>
      <c r="E47" s="123">
        <v>1.367108196041258</v>
      </c>
      <c r="F47" s="84" t="s">
        <v>2042</v>
      </c>
      <c r="G47" s="84" t="b">
        <v>1</v>
      </c>
      <c r="H47" s="84" t="b">
        <v>0</v>
      </c>
      <c r="I47" s="84" t="b">
        <v>0</v>
      </c>
      <c r="J47" s="84" t="b">
        <v>0</v>
      </c>
      <c r="K47" s="84" t="b">
        <v>0</v>
      </c>
      <c r="L47" s="84" t="b">
        <v>0</v>
      </c>
    </row>
    <row r="48" spans="1:12" ht="15">
      <c r="A48" s="84" t="s">
        <v>1922</v>
      </c>
      <c r="B48" s="84" t="s">
        <v>1923</v>
      </c>
      <c r="C48" s="84">
        <v>3</v>
      </c>
      <c r="D48" s="123">
        <v>0.0036745277565037714</v>
      </c>
      <c r="E48" s="123">
        <v>2.2214142378423385</v>
      </c>
      <c r="F48" s="84" t="s">
        <v>2042</v>
      </c>
      <c r="G48" s="84" t="b">
        <v>0</v>
      </c>
      <c r="H48" s="84" t="b">
        <v>0</v>
      </c>
      <c r="I48" s="84" t="b">
        <v>0</v>
      </c>
      <c r="J48" s="84" t="b">
        <v>0</v>
      </c>
      <c r="K48" s="84" t="b">
        <v>0</v>
      </c>
      <c r="L48" s="84" t="b">
        <v>0</v>
      </c>
    </row>
    <row r="49" spans="1:12" ht="15">
      <c r="A49" s="84" t="s">
        <v>1545</v>
      </c>
      <c r="B49" s="84" t="s">
        <v>1912</v>
      </c>
      <c r="C49" s="84">
        <v>3</v>
      </c>
      <c r="D49" s="123">
        <v>0.0036745277565037714</v>
      </c>
      <c r="E49" s="123">
        <v>1.1210436927247758</v>
      </c>
      <c r="F49" s="84" t="s">
        <v>2042</v>
      </c>
      <c r="G49" s="84" t="b">
        <v>0</v>
      </c>
      <c r="H49" s="84" t="b">
        <v>0</v>
      </c>
      <c r="I49" s="84" t="b">
        <v>0</v>
      </c>
      <c r="J49" s="84" t="b">
        <v>0</v>
      </c>
      <c r="K49" s="84" t="b">
        <v>0</v>
      </c>
      <c r="L49" s="84" t="b">
        <v>0</v>
      </c>
    </row>
    <row r="50" spans="1:12" ht="15">
      <c r="A50" s="84" t="s">
        <v>1912</v>
      </c>
      <c r="B50" s="84" t="s">
        <v>1544</v>
      </c>
      <c r="C50" s="84">
        <v>3</v>
      </c>
      <c r="D50" s="123">
        <v>0.0036745277565037714</v>
      </c>
      <c r="E50" s="123">
        <v>0.5920046387396198</v>
      </c>
      <c r="F50" s="84" t="s">
        <v>2042</v>
      </c>
      <c r="G50" s="84" t="b">
        <v>0</v>
      </c>
      <c r="H50" s="84" t="b">
        <v>0</v>
      </c>
      <c r="I50" s="84" t="b">
        <v>0</v>
      </c>
      <c r="J50" s="84" t="b">
        <v>0</v>
      </c>
      <c r="K50" s="84" t="b">
        <v>0</v>
      </c>
      <c r="L50" s="84" t="b">
        <v>0</v>
      </c>
    </row>
    <row r="51" spans="1:12" ht="15">
      <c r="A51" s="84" t="s">
        <v>1583</v>
      </c>
      <c r="B51" s="84" t="s">
        <v>1545</v>
      </c>
      <c r="C51" s="84">
        <v>3</v>
      </c>
      <c r="D51" s="123">
        <v>0.0036745277565037714</v>
      </c>
      <c r="E51" s="123">
        <v>1.723103684052738</v>
      </c>
      <c r="F51" s="84" t="s">
        <v>2042</v>
      </c>
      <c r="G51" s="84" t="b">
        <v>1</v>
      </c>
      <c r="H51" s="84" t="b">
        <v>0</v>
      </c>
      <c r="I51" s="84" t="b">
        <v>0</v>
      </c>
      <c r="J51" s="84" t="b">
        <v>0</v>
      </c>
      <c r="K51" s="84" t="b">
        <v>0</v>
      </c>
      <c r="L51" s="84" t="b">
        <v>0</v>
      </c>
    </row>
    <row r="52" spans="1:12" ht="15">
      <c r="A52" s="84" t="s">
        <v>1545</v>
      </c>
      <c r="B52" s="84" t="s">
        <v>1584</v>
      </c>
      <c r="C52" s="84">
        <v>3</v>
      </c>
      <c r="D52" s="123">
        <v>0.0036745277565037714</v>
      </c>
      <c r="E52" s="123">
        <v>1.5981649474444382</v>
      </c>
      <c r="F52" s="84" t="s">
        <v>2042</v>
      </c>
      <c r="G52" s="84" t="b">
        <v>0</v>
      </c>
      <c r="H52" s="84" t="b">
        <v>0</v>
      </c>
      <c r="I52" s="84" t="b">
        <v>0</v>
      </c>
      <c r="J52" s="84" t="b">
        <v>1</v>
      </c>
      <c r="K52" s="84" t="b">
        <v>0</v>
      </c>
      <c r="L52" s="84" t="b">
        <v>0</v>
      </c>
    </row>
    <row r="53" spans="1:12" ht="15">
      <c r="A53" s="84" t="s">
        <v>1584</v>
      </c>
      <c r="B53" s="84" t="s">
        <v>1585</v>
      </c>
      <c r="C53" s="84">
        <v>3</v>
      </c>
      <c r="D53" s="123">
        <v>0.0036745277565037714</v>
      </c>
      <c r="E53" s="123">
        <v>2.0752862021641008</v>
      </c>
      <c r="F53" s="84" t="s">
        <v>2042</v>
      </c>
      <c r="G53" s="84" t="b">
        <v>1</v>
      </c>
      <c r="H53" s="84" t="b">
        <v>0</v>
      </c>
      <c r="I53" s="84" t="b">
        <v>0</v>
      </c>
      <c r="J53" s="84" t="b">
        <v>0</v>
      </c>
      <c r="K53" s="84" t="b">
        <v>0</v>
      </c>
      <c r="L53" s="84" t="b">
        <v>0</v>
      </c>
    </row>
    <row r="54" spans="1:12" ht="15">
      <c r="A54" s="84" t="s">
        <v>1586</v>
      </c>
      <c r="B54" s="84" t="s">
        <v>1587</v>
      </c>
      <c r="C54" s="84">
        <v>3</v>
      </c>
      <c r="D54" s="123">
        <v>0.0036745277565037714</v>
      </c>
      <c r="E54" s="123">
        <v>2.318324250850395</v>
      </c>
      <c r="F54" s="84" t="s">
        <v>2042</v>
      </c>
      <c r="G54" s="84" t="b">
        <v>0</v>
      </c>
      <c r="H54" s="84" t="b">
        <v>0</v>
      </c>
      <c r="I54" s="84" t="b">
        <v>0</v>
      </c>
      <c r="J54" s="84" t="b">
        <v>1</v>
      </c>
      <c r="K54" s="84" t="b">
        <v>0</v>
      </c>
      <c r="L54" s="84" t="b">
        <v>0</v>
      </c>
    </row>
    <row r="55" spans="1:12" ht="15">
      <c r="A55" s="84" t="s">
        <v>1588</v>
      </c>
      <c r="B55" s="84" t="s">
        <v>1545</v>
      </c>
      <c r="C55" s="84">
        <v>3</v>
      </c>
      <c r="D55" s="123">
        <v>0.0036745277565037714</v>
      </c>
      <c r="E55" s="123">
        <v>1.297134951780457</v>
      </c>
      <c r="F55" s="84" t="s">
        <v>2042</v>
      </c>
      <c r="G55" s="84" t="b">
        <v>1</v>
      </c>
      <c r="H55" s="84" t="b">
        <v>0</v>
      </c>
      <c r="I55" s="84" t="b">
        <v>0</v>
      </c>
      <c r="J55" s="84" t="b">
        <v>0</v>
      </c>
      <c r="K55" s="84" t="b">
        <v>0</v>
      </c>
      <c r="L55" s="84" t="b">
        <v>0</v>
      </c>
    </row>
    <row r="56" spans="1:12" ht="15">
      <c r="A56" s="84" t="s">
        <v>1562</v>
      </c>
      <c r="B56" s="84" t="s">
        <v>265</v>
      </c>
      <c r="C56" s="84">
        <v>3</v>
      </c>
      <c r="D56" s="123">
        <v>0.0036745277565037714</v>
      </c>
      <c r="E56" s="123">
        <v>1.9783761891560443</v>
      </c>
      <c r="F56" s="84" t="s">
        <v>2042</v>
      </c>
      <c r="G56" s="84" t="b">
        <v>1</v>
      </c>
      <c r="H56" s="84" t="b">
        <v>0</v>
      </c>
      <c r="I56" s="84" t="b">
        <v>0</v>
      </c>
      <c r="J56" s="84" t="b">
        <v>0</v>
      </c>
      <c r="K56" s="84" t="b">
        <v>0</v>
      </c>
      <c r="L56" s="84" t="b">
        <v>0</v>
      </c>
    </row>
    <row r="57" spans="1:12" ht="15">
      <c r="A57" s="84" t="s">
        <v>265</v>
      </c>
      <c r="B57" s="84" t="s">
        <v>1925</v>
      </c>
      <c r="C57" s="84">
        <v>3</v>
      </c>
      <c r="D57" s="123">
        <v>0.0036745277565037714</v>
      </c>
      <c r="E57" s="123">
        <v>2.1245042248342823</v>
      </c>
      <c r="F57" s="84" t="s">
        <v>2042</v>
      </c>
      <c r="G57" s="84" t="b">
        <v>0</v>
      </c>
      <c r="H57" s="84" t="b">
        <v>0</v>
      </c>
      <c r="I57" s="84" t="b">
        <v>0</v>
      </c>
      <c r="J57" s="84" t="b">
        <v>1</v>
      </c>
      <c r="K57" s="84" t="b">
        <v>0</v>
      </c>
      <c r="L57" s="84" t="b">
        <v>0</v>
      </c>
    </row>
    <row r="58" spans="1:12" ht="15">
      <c r="A58" s="84" t="s">
        <v>1925</v>
      </c>
      <c r="B58" s="84" t="s">
        <v>1551</v>
      </c>
      <c r="C58" s="84">
        <v>3</v>
      </c>
      <c r="D58" s="123">
        <v>0.0036745277565037714</v>
      </c>
      <c r="E58" s="123">
        <v>1.8064408898715207</v>
      </c>
      <c r="F58" s="84" t="s">
        <v>2042</v>
      </c>
      <c r="G58" s="84" t="b">
        <v>1</v>
      </c>
      <c r="H58" s="84" t="b">
        <v>0</v>
      </c>
      <c r="I58" s="84" t="b">
        <v>0</v>
      </c>
      <c r="J58" s="84" t="b">
        <v>0</v>
      </c>
      <c r="K58" s="84" t="b">
        <v>0</v>
      </c>
      <c r="L58" s="84" t="b">
        <v>0</v>
      </c>
    </row>
    <row r="59" spans="1:12" ht="15">
      <c r="A59" s="84" t="s">
        <v>1551</v>
      </c>
      <c r="B59" s="84" t="s">
        <v>1943</v>
      </c>
      <c r="C59" s="84">
        <v>3</v>
      </c>
      <c r="D59" s="123">
        <v>0.0036745277565037714</v>
      </c>
      <c r="E59" s="123">
        <v>1.9313796264798206</v>
      </c>
      <c r="F59" s="84" t="s">
        <v>2042</v>
      </c>
      <c r="G59" s="84" t="b">
        <v>0</v>
      </c>
      <c r="H59" s="84" t="b">
        <v>0</v>
      </c>
      <c r="I59" s="84" t="b">
        <v>0</v>
      </c>
      <c r="J59" s="84" t="b">
        <v>0</v>
      </c>
      <c r="K59" s="84" t="b">
        <v>1</v>
      </c>
      <c r="L59" s="84" t="b">
        <v>0</v>
      </c>
    </row>
    <row r="60" spans="1:12" ht="15">
      <c r="A60" s="84" t="s">
        <v>1545</v>
      </c>
      <c r="B60" s="84" t="s">
        <v>1924</v>
      </c>
      <c r="C60" s="84">
        <v>3</v>
      </c>
      <c r="D60" s="123">
        <v>0.0036745277565037714</v>
      </c>
      <c r="E60" s="123">
        <v>1.501254934436382</v>
      </c>
      <c r="F60" s="84" t="s">
        <v>2042</v>
      </c>
      <c r="G60" s="84" t="b">
        <v>0</v>
      </c>
      <c r="H60" s="84" t="b">
        <v>0</v>
      </c>
      <c r="I60" s="84" t="b">
        <v>0</v>
      </c>
      <c r="J60" s="84" t="b">
        <v>0</v>
      </c>
      <c r="K60" s="84" t="b">
        <v>0</v>
      </c>
      <c r="L60" s="84" t="b">
        <v>0</v>
      </c>
    </row>
    <row r="61" spans="1:12" ht="15">
      <c r="A61" s="84" t="s">
        <v>1924</v>
      </c>
      <c r="B61" s="84" t="s">
        <v>1933</v>
      </c>
      <c r="C61" s="84">
        <v>3</v>
      </c>
      <c r="D61" s="123">
        <v>0.004115490842619835</v>
      </c>
      <c r="E61" s="123">
        <v>2.2214142378423385</v>
      </c>
      <c r="F61" s="84" t="s">
        <v>2042</v>
      </c>
      <c r="G61" s="84" t="b">
        <v>0</v>
      </c>
      <c r="H61" s="84" t="b">
        <v>0</v>
      </c>
      <c r="I61" s="84" t="b">
        <v>0</v>
      </c>
      <c r="J61" s="84" t="b">
        <v>0</v>
      </c>
      <c r="K61" s="84" t="b">
        <v>0</v>
      </c>
      <c r="L61" s="84" t="b">
        <v>0</v>
      </c>
    </row>
    <row r="62" spans="1:12" ht="15">
      <c r="A62" s="84" t="s">
        <v>1944</v>
      </c>
      <c r="B62" s="84" t="s">
        <v>1913</v>
      </c>
      <c r="C62" s="84">
        <v>3</v>
      </c>
      <c r="D62" s="123">
        <v>0.0036745277565037714</v>
      </c>
      <c r="E62" s="123">
        <v>2.0453229787866576</v>
      </c>
      <c r="F62" s="84" t="s">
        <v>2042</v>
      </c>
      <c r="G62" s="84" t="b">
        <v>1</v>
      </c>
      <c r="H62" s="84" t="b">
        <v>0</v>
      </c>
      <c r="I62" s="84" t="b">
        <v>0</v>
      </c>
      <c r="J62" s="84" t="b">
        <v>0</v>
      </c>
      <c r="K62" s="84" t="b">
        <v>0</v>
      </c>
      <c r="L62" s="84" t="b">
        <v>0</v>
      </c>
    </row>
    <row r="63" spans="1:12" ht="15">
      <c r="A63" s="84" t="s">
        <v>1912</v>
      </c>
      <c r="B63" s="84" t="s">
        <v>1551</v>
      </c>
      <c r="C63" s="84">
        <v>3</v>
      </c>
      <c r="D63" s="123">
        <v>0.0036745277565037714</v>
      </c>
      <c r="E63" s="123">
        <v>1.3293196351518584</v>
      </c>
      <c r="F63" s="84" t="s">
        <v>2042</v>
      </c>
      <c r="G63" s="84" t="b">
        <v>0</v>
      </c>
      <c r="H63" s="84" t="b">
        <v>0</v>
      </c>
      <c r="I63" s="84" t="b">
        <v>0</v>
      </c>
      <c r="J63" s="84" t="b">
        <v>0</v>
      </c>
      <c r="K63" s="84" t="b">
        <v>0</v>
      </c>
      <c r="L63" s="84" t="b">
        <v>0</v>
      </c>
    </row>
    <row r="64" spans="1:12" ht="15">
      <c r="A64" s="84" t="s">
        <v>1950</v>
      </c>
      <c r="B64" s="84" t="s">
        <v>1951</v>
      </c>
      <c r="C64" s="84">
        <v>3</v>
      </c>
      <c r="D64" s="123">
        <v>0.0036745277565037714</v>
      </c>
      <c r="E64" s="123">
        <v>2.568201724066995</v>
      </c>
      <c r="F64" s="84" t="s">
        <v>2042</v>
      </c>
      <c r="G64" s="84" t="b">
        <v>0</v>
      </c>
      <c r="H64" s="84" t="b">
        <v>0</v>
      </c>
      <c r="I64" s="84" t="b">
        <v>0</v>
      </c>
      <c r="J64" s="84" t="b">
        <v>0</v>
      </c>
      <c r="K64" s="84" t="b">
        <v>0</v>
      </c>
      <c r="L64" s="84" t="b">
        <v>0</v>
      </c>
    </row>
    <row r="65" spans="1:12" ht="15">
      <c r="A65" s="84" t="s">
        <v>1951</v>
      </c>
      <c r="B65" s="84" t="s">
        <v>253</v>
      </c>
      <c r="C65" s="84">
        <v>3</v>
      </c>
      <c r="D65" s="123">
        <v>0.0036745277565037714</v>
      </c>
      <c r="E65" s="123">
        <v>2.443262987458695</v>
      </c>
      <c r="F65" s="84" t="s">
        <v>2042</v>
      </c>
      <c r="G65" s="84" t="b">
        <v>0</v>
      </c>
      <c r="H65" s="84" t="b">
        <v>0</v>
      </c>
      <c r="I65" s="84" t="b">
        <v>0</v>
      </c>
      <c r="J65" s="84" t="b">
        <v>0</v>
      </c>
      <c r="K65" s="84" t="b">
        <v>0</v>
      </c>
      <c r="L65" s="84" t="b">
        <v>0</v>
      </c>
    </row>
    <row r="66" spans="1:12" ht="15">
      <c r="A66" s="84" t="s">
        <v>253</v>
      </c>
      <c r="B66" s="84" t="s">
        <v>1544</v>
      </c>
      <c r="C66" s="84">
        <v>3</v>
      </c>
      <c r="D66" s="123">
        <v>0.0036745277565037714</v>
      </c>
      <c r="E66" s="123">
        <v>0.7169433753479197</v>
      </c>
      <c r="F66" s="84" t="s">
        <v>2042</v>
      </c>
      <c r="G66" s="84" t="b">
        <v>0</v>
      </c>
      <c r="H66" s="84" t="b">
        <v>0</v>
      </c>
      <c r="I66" s="84" t="b">
        <v>0</v>
      </c>
      <c r="J66" s="84" t="b">
        <v>0</v>
      </c>
      <c r="K66" s="84" t="b">
        <v>0</v>
      </c>
      <c r="L66" s="84" t="b">
        <v>0</v>
      </c>
    </row>
    <row r="67" spans="1:12" ht="15">
      <c r="A67" s="84" t="s">
        <v>1544</v>
      </c>
      <c r="B67" s="84" t="s">
        <v>1590</v>
      </c>
      <c r="C67" s="84">
        <v>3</v>
      </c>
      <c r="D67" s="123">
        <v>0.0036745277565037714</v>
      </c>
      <c r="E67" s="123">
        <v>0.9613428498572639</v>
      </c>
      <c r="F67" s="84" t="s">
        <v>2042</v>
      </c>
      <c r="G67" s="84" t="b">
        <v>0</v>
      </c>
      <c r="H67" s="84" t="b">
        <v>0</v>
      </c>
      <c r="I67" s="84" t="b">
        <v>0</v>
      </c>
      <c r="J67" s="84" t="b">
        <v>0</v>
      </c>
      <c r="K67" s="84" t="b">
        <v>0</v>
      </c>
      <c r="L67" s="84" t="b">
        <v>0</v>
      </c>
    </row>
    <row r="68" spans="1:12" ht="15">
      <c r="A68" s="84" t="s">
        <v>1590</v>
      </c>
      <c r="B68" s="84" t="s">
        <v>1569</v>
      </c>
      <c r="C68" s="84">
        <v>3</v>
      </c>
      <c r="D68" s="123">
        <v>0.0036745277565037714</v>
      </c>
      <c r="E68" s="123">
        <v>1.677346193492063</v>
      </c>
      <c r="F68" s="84" t="s">
        <v>2042</v>
      </c>
      <c r="G68" s="84" t="b">
        <v>0</v>
      </c>
      <c r="H68" s="84" t="b">
        <v>0</v>
      </c>
      <c r="I68" s="84" t="b">
        <v>0</v>
      </c>
      <c r="J68" s="84" t="b">
        <v>0</v>
      </c>
      <c r="K68" s="84" t="b">
        <v>0</v>
      </c>
      <c r="L68" s="84" t="b">
        <v>0</v>
      </c>
    </row>
    <row r="69" spans="1:12" ht="15">
      <c r="A69" s="84" t="s">
        <v>1915</v>
      </c>
      <c r="B69" s="84" t="s">
        <v>1935</v>
      </c>
      <c r="C69" s="84">
        <v>3</v>
      </c>
      <c r="D69" s="123">
        <v>0.0036745277565037714</v>
      </c>
      <c r="E69" s="123">
        <v>2.443262987458695</v>
      </c>
      <c r="F69" s="84" t="s">
        <v>2042</v>
      </c>
      <c r="G69" s="84" t="b">
        <v>0</v>
      </c>
      <c r="H69" s="84" t="b">
        <v>0</v>
      </c>
      <c r="I69" s="84" t="b">
        <v>0</v>
      </c>
      <c r="J69" s="84" t="b">
        <v>0</v>
      </c>
      <c r="K69" s="84" t="b">
        <v>0</v>
      </c>
      <c r="L69" s="84" t="b">
        <v>0</v>
      </c>
    </row>
    <row r="70" spans="1:12" ht="15">
      <c r="A70" s="84" t="s">
        <v>1935</v>
      </c>
      <c r="B70" s="84" t="s">
        <v>1952</v>
      </c>
      <c r="C70" s="84">
        <v>3</v>
      </c>
      <c r="D70" s="123">
        <v>0.0036745277565037714</v>
      </c>
      <c r="E70" s="123">
        <v>2.443262987458695</v>
      </c>
      <c r="F70" s="84" t="s">
        <v>2042</v>
      </c>
      <c r="G70" s="84" t="b">
        <v>0</v>
      </c>
      <c r="H70" s="84" t="b">
        <v>0</v>
      </c>
      <c r="I70" s="84" t="b">
        <v>0</v>
      </c>
      <c r="J70" s="84" t="b">
        <v>0</v>
      </c>
      <c r="K70" s="84" t="b">
        <v>0</v>
      </c>
      <c r="L70" s="84" t="b">
        <v>0</v>
      </c>
    </row>
    <row r="71" spans="1:12" ht="15">
      <c r="A71" s="84" t="s">
        <v>1952</v>
      </c>
      <c r="B71" s="84" t="s">
        <v>1590</v>
      </c>
      <c r="C71" s="84">
        <v>3</v>
      </c>
      <c r="D71" s="123">
        <v>0.0036745277565037714</v>
      </c>
      <c r="E71" s="123">
        <v>2.2002249387724007</v>
      </c>
      <c r="F71" s="84" t="s">
        <v>2042</v>
      </c>
      <c r="G71" s="84" t="b">
        <v>0</v>
      </c>
      <c r="H71" s="84" t="b">
        <v>0</v>
      </c>
      <c r="I71" s="84" t="b">
        <v>0</v>
      </c>
      <c r="J71" s="84" t="b">
        <v>0</v>
      </c>
      <c r="K71" s="84" t="b">
        <v>0</v>
      </c>
      <c r="L71" s="84" t="b">
        <v>0</v>
      </c>
    </row>
    <row r="72" spans="1:12" ht="15">
      <c r="A72" s="84" t="s">
        <v>1590</v>
      </c>
      <c r="B72" s="84" t="s">
        <v>1953</v>
      </c>
      <c r="C72" s="84">
        <v>3</v>
      </c>
      <c r="D72" s="123">
        <v>0.0036745277565037714</v>
      </c>
      <c r="E72" s="123">
        <v>2.2002249387724007</v>
      </c>
      <c r="F72" s="84" t="s">
        <v>2042</v>
      </c>
      <c r="G72" s="84" t="b">
        <v>0</v>
      </c>
      <c r="H72" s="84" t="b">
        <v>0</v>
      </c>
      <c r="I72" s="84" t="b">
        <v>0</v>
      </c>
      <c r="J72" s="84" t="b">
        <v>0</v>
      </c>
      <c r="K72" s="84" t="b">
        <v>1</v>
      </c>
      <c r="L72" s="84" t="b">
        <v>0</v>
      </c>
    </row>
    <row r="73" spans="1:12" ht="15">
      <c r="A73" s="84" t="s">
        <v>1953</v>
      </c>
      <c r="B73" s="84" t="s">
        <v>1954</v>
      </c>
      <c r="C73" s="84">
        <v>3</v>
      </c>
      <c r="D73" s="123">
        <v>0.0036745277565037714</v>
      </c>
      <c r="E73" s="123">
        <v>2.568201724066995</v>
      </c>
      <c r="F73" s="84" t="s">
        <v>2042</v>
      </c>
      <c r="G73" s="84" t="b">
        <v>0</v>
      </c>
      <c r="H73" s="84" t="b">
        <v>1</v>
      </c>
      <c r="I73" s="84" t="b">
        <v>0</v>
      </c>
      <c r="J73" s="84" t="b">
        <v>0</v>
      </c>
      <c r="K73" s="84" t="b">
        <v>0</v>
      </c>
      <c r="L73" s="84" t="b">
        <v>0</v>
      </c>
    </row>
    <row r="74" spans="1:12" ht="15">
      <c r="A74" s="84" t="s">
        <v>1954</v>
      </c>
      <c r="B74" s="84" t="s">
        <v>1955</v>
      </c>
      <c r="C74" s="84">
        <v>3</v>
      </c>
      <c r="D74" s="123">
        <v>0.0036745277565037714</v>
      </c>
      <c r="E74" s="123">
        <v>2.568201724066995</v>
      </c>
      <c r="F74" s="84" t="s">
        <v>2042</v>
      </c>
      <c r="G74" s="84" t="b">
        <v>0</v>
      </c>
      <c r="H74" s="84" t="b">
        <v>0</v>
      </c>
      <c r="I74" s="84" t="b">
        <v>0</v>
      </c>
      <c r="J74" s="84" t="b">
        <v>0</v>
      </c>
      <c r="K74" s="84" t="b">
        <v>0</v>
      </c>
      <c r="L74" s="84" t="b">
        <v>0</v>
      </c>
    </row>
    <row r="75" spans="1:12" ht="15">
      <c r="A75" s="84" t="s">
        <v>1955</v>
      </c>
      <c r="B75" s="84" t="s">
        <v>1911</v>
      </c>
      <c r="C75" s="84">
        <v>3</v>
      </c>
      <c r="D75" s="123">
        <v>0.0036745277565037714</v>
      </c>
      <c r="E75" s="123">
        <v>1.8991949431084194</v>
      </c>
      <c r="F75" s="84" t="s">
        <v>2042</v>
      </c>
      <c r="G75" s="84" t="b">
        <v>0</v>
      </c>
      <c r="H75" s="84" t="b">
        <v>0</v>
      </c>
      <c r="I75" s="84" t="b">
        <v>0</v>
      </c>
      <c r="J75" s="84" t="b">
        <v>0</v>
      </c>
      <c r="K75" s="84" t="b">
        <v>0</v>
      </c>
      <c r="L75" s="84" t="b">
        <v>0</v>
      </c>
    </row>
    <row r="76" spans="1:12" ht="15">
      <c r="A76" s="84" t="s">
        <v>1599</v>
      </c>
      <c r="B76" s="84" t="s">
        <v>298</v>
      </c>
      <c r="C76" s="84">
        <v>3</v>
      </c>
      <c r="D76" s="123">
        <v>0.0036745277565037714</v>
      </c>
      <c r="E76" s="123">
        <v>2.2002249387724007</v>
      </c>
      <c r="F76" s="84" t="s">
        <v>2042</v>
      </c>
      <c r="G76" s="84" t="b">
        <v>0</v>
      </c>
      <c r="H76" s="84" t="b">
        <v>0</v>
      </c>
      <c r="I76" s="84" t="b">
        <v>0</v>
      </c>
      <c r="J76" s="84" t="b">
        <v>0</v>
      </c>
      <c r="K76" s="84" t="b">
        <v>0</v>
      </c>
      <c r="L76" s="84" t="b">
        <v>0</v>
      </c>
    </row>
    <row r="77" spans="1:12" ht="15">
      <c r="A77" s="84" t="s">
        <v>298</v>
      </c>
      <c r="B77" s="84" t="s">
        <v>250</v>
      </c>
      <c r="C77" s="84">
        <v>3</v>
      </c>
      <c r="D77" s="123">
        <v>0.0036745277565037714</v>
      </c>
      <c r="E77" s="123">
        <v>2.568201724066995</v>
      </c>
      <c r="F77" s="84" t="s">
        <v>2042</v>
      </c>
      <c r="G77" s="84" t="b">
        <v>0</v>
      </c>
      <c r="H77" s="84" t="b">
        <v>0</v>
      </c>
      <c r="I77" s="84" t="b">
        <v>0</v>
      </c>
      <c r="J77" s="84" t="b">
        <v>0</v>
      </c>
      <c r="K77" s="84" t="b">
        <v>0</v>
      </c>
      <c r="L77" s="84" t="b">
        <v>0</v>
      </c>
    </row>
    <row r="78" spans="1:12" ht="15">
      <c r="A78" s="84" t="s">
        <v>250</v>
      </c>
      <c r="B78" s="84" t="s">
        <v>251</v>
      </c>
      <c r="C78" s="84">
        <v>3</v>
      </c>
      <c r="D78" s="123">
        <v>0.0036745277565037714</v>
      </c>
      <c r="E78" s="123">
        <v>2.568201724066995</v>
      </c>
      <c r="F78" s="84" t="s">
        <v>2042</v>
      </c>
      <c r="G78" s="84" t="b">
        <v>0</v>
      </c>
      <c r="H78" s="84" t="b">
        <v>0</v>
      </c>
      <c r="I78" s="84" t="b">
        <v>0</v>
      </c>
      <c r="J78" s="84" t="b">
        <v>0</v>
      </c>
      <c r="K78" s="84" t="b">
        <v>0</v>
      </c>
      <c r="L78" s="84" t="b">
        <v>0</v>
      </c>
    </row>
    <row r="79" spans="1:12" ht="15">
      <c r="A79" s="84" t="s">
        <v>251</v>
      </c>
      <c r="B79" s="84" t="s">
        <v>1600</v>
      </c>
      <c r="C79" s="84">
        <v>3</v>
      </c>
      <c r="D79" s="123">
        <v>0.0036745277565037714</v>
      </c>
      <c r="E79" s="123">
        <v>2.0910804693473324</v>
      </c>
      <c r="F79" s="84" t="s">
        <v>2042</v>
      </c>
      <c r="G79" s="84" t="b">
        <v>0</v>
      </c>
      <c r="H79" s="84" t="b">
        <v>0</v>
      </c>
      <c r="I79" s="84" t="b">
        <v>0</v>
      </c>
      <c r="J79" s="84" t="b">
        <v>0</v>
      </c>
      <c r="K79" s="84" t="b">
        <v>0</v>
      </c>
      <c r="L79" s="84" t="b">
        <v>0</v>
      </c>
    </row>
    <row r="80" spans="1:12" ht="15">
      <c r="A80" s="84" t="s">
        <v>1600</v>
      </c>
      <c r="B80" s="84" t="s">
        <v>1601</v>
      </c>
      <c r="C80" s="84">
        <v>3</v>
      </c>
      <c r="D80" s="123">
        <v>0.0036745277565037714</v>
      </c>
      <c r="E80" s="123">
        <v>2.0910804693473324</v>
      </c>
      <c r="F80" s="84" t="s">
        <v>2042</v>
      </c>
      <c r="G80" s="84" t="b">
        <v>0</v>
      </c>
      <c r="H80" s="84" t="b">
        <v>0</v>
      </c>
      <c r="I80" s="84" t="b">
        <v>0</v>
      </c>
      <c r="J80" s="84" t="b">
        <v>0</v>
      </c>
      <c r="K80" s="84" t="b">
        <v>0</v>
      </c>
      <c r="L80" s="84" t="b">
        <v>0</v>
      </c>
    </row>
    <row r="81" spans="1:12" ht="15">
      <c r="A81" s="84" t="s">
        <v>1601</v>
      </c>
      <c r="B81" s="84" t="s">
        <v>1598</v>
      </c>
      <c r="C81" s="84">
        <v>3</v>
      </c>
      <c r="D81" s="123">
        <v>0.0036745277565037714</v>
      </c>
      <c r="E81" s="123">
        <v>2.443262987458695</v>
      </c>
      <c r="F81" s="84" t="s">
        <v>2042</v>
      </c>
      <c r="G81" s="84" t="b">
        <v>0</v>
      </c>
      <c r="H81" s="84" t="b">
        <v>0</v>
      </c>
      <c r="I81" s="84" t="b">
        <v>0</v>
      </c>
      <c r="J81" s="84" t="b">
        <v>0</v>
      </c>
      <c r="K81" s="84" t="b">
        <v>0</v>
      </c>
      <c r="L81" s="84" t="b">
        <v>0</v>
      </c>
    </row>
    <row r="82" spans="1:12" ht="15">
      <c r="A82" s="84" t="s">
        <v>1598</v>
      </c>
      <c r="B82" s="84" t="s">
        <v>1602</v>
      </c>
      <c r="C82" s="84">
        <v>3</v>
      </c>
      <c r="D82" s="123">
        <v>0.0036745277565037714</v>
      </c>
      <c r="E82" s="123">
        <v>2.443262987458695</v>
      </c>
      <c r="F82" s="84" t="s">
        <v>2042</v>
      </c>
      <c r="G82" s="84" t="b">
        <v>0</v>
      </c>
      <c r="H82" s="84" t="b">
        <v>0</v>
      </c>
      <c r="I82" s="84" t="b">
        <v>0</v>
      </c>
      <c r="J82" s="84" t="b">
        <v>0</v>
      </c>
      <c r="K82" s="84" t="b">
        <v>0</v>
      </c>
      <c r="L82" s="84" t="b">
        <v>0</v>
      </c>
    </row>
    <row r="83" spans="1:12" ht="15">
      <c r="A83" s="84" t="s">
        <v>1602</v>
      </c>
      <c r="B83" s="84" t="s">
        <v>1603</v>
      </c>
      <c r="C83" s="84">
        <v>3</v>
      </c>
      <c r="D83" s="123">
        <v>0.0036745277565037714</v>
      </c>
      <c r="E83" s="123">
        <v>2.568201724066995</v>
      </c>
      <c r="F83" s="84" t="s">
        <v>2042</v>
      </c>
      <c r="G83" s="84" t="b">
        <v>0</v>
      </c>
      <c r="H83" s="84" t="b">
        <v>0</v>
      </c>
      <c r="I83" s="84" t="b">
        <v>0</v>
      </c>
      <c r="J83" s="84" t="b">
        <v>0</v>
      </c>
      <c r="K83" s="84" t="b">
        <v>0</v>
      </c>
      <c r="L83" s="84" t="b">
        <v>0</v>
      </c>
    </row>
    <row r="84" spans="1:12" ht="15">
      <c r="A84" s="84" t="s">
        <v>1551</v>
      </c>
      <c r="B84" s="84" t="s">
        <v>1911</v>
      </c>
      <c r="C84" s="84">
        <v>3</v>
      </c>
      <c r="D84" s="123">
        <v>0.0036745277565037714</v>
      </c>
      <c r="E84" s="123">
        <v>1.262372845521245</v>
      </c>
      <c r="F84" s="84" t="s">
        <v>2042</v>
      </c>
      <c r="G84" s="84" t="b">
        <v>0</v>
      </c>
      <c r="H84" s="84" t="b">
        <v>0</v>
      </c>
      <c r="I84" s="84" t="b">
        <v>0</v>
      </c>
      <c r="J84" s="84" t="b">
        <v>0</v>
      </c>
      <c r="K84" s="84" t="b">
        <v>0</v>
      </c>
      <c r="L84" s="84" t="b">
        <v>0</v>
      </c>
    </row>
    <row r="85" spans="1:12" ht="15">
      <c r="A85" s="84" t="s">
        <v>1557</v>
      </c>
      <c r="B85" s="84" t="s">
        <v>1558</v>
      </c>
      <c r="C85" s="84">
        <v>3</v>
      </c>
      <c r="D85" s="123">
        <v>0.0036745277565037714</v>
      </c>
      <c r="E85" s="123">
        <v>2.443262987458695</v>
      </c>
      <c r="F85" s="84" t="s">
        <v>2042</v>
      </c>
      <c r="G85" s="84" t="b">
        <v>0</v>
      </c>
      <c r="H85" s="84" t="b">
        <v>0</v>
      </c>
      <c r="I85" s="84" t="b">
        <v>0</v>
      </c>
      <c r="J85" s="84" t="b">
        <v>1</v>
      </c>
      <c r="K85" s="84" t="b">
        <v>0</v>
      </c>
      <c r="L85" s="84" t="b">
        <v>0</v>
      </c>
    </row>
    <row r="86" spans="1:12" ht="15">
      <c r="A86" s="84" t="s">
        <v>1558</v>
      </c>
      <c r="B86" s="84" t="s">
        <v>1554</v>
      </c>
      <c r="C86" s="84">
        <v>3</v>
      </c>
      <c r="D86" s="123">
        <v>0.0036745277565037714</v>
      </c>
      <c r="E86" s="123">
        <v>2.2214142378423385</v>
      </c>
      <c r="F86" s="84" t="s">
        <v>2042</v>
      </c>
      <c r="G86" s="84" t="b">
        <v>1</v>
      </c>
      <c r="H86" s="84" t="b">
        <v>0</v>
      </c>
      <c r="I86" s="84" t="b">
        <v>0</v>
      </c>
      <c r="J86" s="84" t="b">
        <v>0</v>
      </c>
      <c r="K86" s="84" t="b">
        <v>0</v>
      </c>
      <c r="L86" s="84" t="b">
        <v>0</v>
      </c>
    </row>
    <row r="87" spans="1:12" ht="15">
      <c r="A87" s="84" t="s">
        <v>1544</v>
      </c>
      <c r="B87" s="84" t="s">
        <v>1559</v>
      </c>
      <c r="C87" s="84">
        <v>3</v>
      </c>
      <c r="D87" s="123">
        <v>0.0036745277565037714</v>
      </c>
      <c r="E87" s="123">
        <v>1.3293196351518584</v>
      </c>
      <c r="F87" s="84" t="s">
        <v>2042</v>
      </c>
      <c r="G87" s="84" t="b">
        <v>0</v>
      </c>
      <c r="H87" s="84" t="b">
        <v>0</v>
      </c>
      <c r="I87" s="84" t="b">
        <v>0</v>
      </c>
      <c r="J87" s="84" t="b">
        <v>0</v>
      </c>
      <c r="K87" s="84" t="b">
        <v>0</v>
      </c>
      <c r="L87" s="84" t="b">
        <v>0</v>
      </c>
    </row>
    <row r="88" spans="1:12" ht="15">
      <c r="A88" s="84" t="s">
        <v>243</v>
      </c>
      <c r="B88" s="84" t="s">
        <v>1570</v>
      </c>
      <c r="C88" s="84">
        <v>3</v>
      </c>
      <c r="D88" s="123">
        <v>0.0036745277565037714</v>
      </c>
      <c r="E88" s="123">
        <v>2.443262987458695</v>
      </c>
      <c r="F88" s="84" t="s">
        <v>2042</v>
      </c>
      <c r="G88" s="84" t="b">
        <v>0</v>
      </c>
      <c r="H88" s="84" t="b">
        <v>0</v>
      </c>
      <c r="I88" s="84" t="b">
        <v>0</v>
      </c>
      <c r="J88" s="84" t="b">
        <v>0</v>
      </c>
      <c r="K88" s="84" t="b">
        <v>0</v>
      </c>
      <c r="L88" s="84" t="b">
        <v>0</v>
      </c>
    </row>
    <row r="89" spans="1:12" ht="15">
      <c r="A89" s="84" t="s">
        <v>1544</v>
      </c>
      <c r="B89" s="84" t="s">
        <v>1564</v>
      </c>
      <c r="C89" s="84">
        <v>3</v>
      </c>
      <c r="D89" s="123">
        <v>0.0036745277565037714</v>
      </c>
      <c r="E89" s="123">
        <v>1.2043808985435585</v>
      </c>
      <c r="F89" s="84" t="s">
        <v>2042</v>
      </c>
      <c r="G89" s="84" t="b">
        <v>0</v>
      </c>
      <c r="H89" s="84" t="b">
        <v>0</v>
      </c>
      <c r="I89" s="84" t="b">
        <v>0</v>
      </c>
      <c r="J89" s="84" t="b">
        <v>0</v>
      </c>
      <c r="K89" s="84" t="b">
        <v>0</v>
      </c>
      <c r="L89" s="84" t="b">
        <v>0</v>
      </c>
    </row>
    <row r="90" spans="1:12" ht="15">
      <c r="A90" s="84" t="s">
        <v>1511</v>
      </c>
      <c r="B90" s="84" t="s">
        <v>1550</v>
      </c>
      <c r="C90" s="84">
        <v>3</v>
      </c>
      <c r="D90" s="123">
        <v>0.0036745277565037714</v>
      </c>
      <c r="E90" s="123">
        <v>1.1588322536141755</v>
      </c>
      <c r="F90" s="84" t="s">
        <v>2042</v>
      </c>
      <c r="G90" s="84" t="b">
        <v>0</v>
      </c>
      <c r="H90" s="84" t="b">
        <v>0</v>
      </c>
      <c r="I90" s="84" t="b">
        <v>0</v>
      </c>
      <c r="J90" s="84" t="b">
        <v>0</v>
      </c>
      <c r="K90" s="84" t="b">
        <v>0</v>
      </c>
      <c r="L90" s="84" t="b">
        <v>0</v>
      </c>
    </row>
    <row r="91" spans="1:12" ht="15">
      <c r="A91" s="84" t="s">
        <v>1960</v>
      </c>
      <c r="B91" s="84" t="s">
        <v>230</v>
      </c>
      <c r="C91" s="84">
        <v>3</v>
      </c>
      <c r="D91" s="123">
        <v>0.0036745277565037714</v>
      </c>
      <c r="E91" s="123">
        <v>2.443262987458695</v>
      </c>
      <c r="F91" s="84" t="s">
        <v>2042</v>
      </c>
      <c r="G91" s="84" t="b">
        <v>1</v>
      </c>
      <c r="H91" s="84" t="b">
        <v>0</v>
      </c>
      <c r="I91" s="84" t="b">
        <v>0</v>
      </c>
      <c r="J91" s="84" t="b">
        <v>0</v>
      </c>
      <c r="K91" s="84" t="b">
        <v>0</v>
      </c>
      <c r="L91" s="84" t="b">
        <v>0</v>
      </c>
    </row>
    <row r="92" spans="1:12" ht="15">
      <c r="A92" s="84" t="s">
        <v>230</v>
      </c>
      <c r="B92" s="84" t="s">
        <v>1549</v>
      </c>
      <c r="C92" s="84">
        <v>3</v>
      </c>
      <c r="D92" s="123">
        <v>0.0036745277565037714</v>
      </c>
      <c r="E92" s="123">
        <v>2.0752862021641008</v>
      </c>
      <c r="F92" s="84" t="s">
        <v>2042</v>
      </c>
      <c r="G92" s="84" t="b">
        <v>0</v>
      </c>
      <c r="H92" s="84" t="b">
        <v>0</v>
      </c>
      <c r="I92" s="84" t="b">
        <v>0</v>
      </c>
      <c r="J92" s="84" t="b">
        <v>1</v>
      </c>
      <c r="K92" s="84" t="b">
        <v>0</v>
      </c>
      <c r="L92" s="84" t="b">
        <v>0</v>
      </c>
    </row>
    <row r="93" spans="1:12" ht="15">
      <c r="A93" s="84" t="s">
        <v>1549</v>
      </c>
      <c r="B93" s="84" t="s">
        <v>1961</v>
      </c>
      <c r="C93" s="84">
        <v>3</v>
      </c>
      <c r="D93" s="123">
        <v>0.0036745277565037714</v>
      </c>
      <c r="E93" s="123">
        <v>2.2002249387724007</v>
      </c>
      <c r="F93" s="84" t="s">
        <v>2042</v>
      </c>
      <c r="G93" s="84" t="b">
        <v>1</v>
      </c>
      <c r="H93" s="84" t="b">
        <v>0</v>
      </c>
      <c r="I93" s="84" t="b">
        <v>0</v>
      </c>
      <c r="J93" s="84" t="b">
        <v>0</v>
      </c>
      <c r="K93" s="84" t="b">
        <v>0</v>
      </c>
      <c r="L93" s="84" t="b">
        <v>0</v>
      </c>
    </row>
    <row r="94" spans="1:12" ht="15">
      <c r="A94" s="84" t="s">
        <v>1961</v>
      </c>
      <c r="B94" s="84" t="s">
        <v>1962</v>
      </c>
      <c r="C94" s="84">
        <v>3</v>
      </c>
      <c r="D94" s="123">
        <v>0.0036745277565037714</v>
      </c>
      <c r="E94" s="123">
        <v>2.568201724066995</v>
      </c>
      <c r="F94" s="84" t="s">
        <v>2042</v>
      </c>
      <c r="G94" s="84" t="b">
        <v>0</v>
      </c>
      <c r="H94" s="84" t="b">
        <v>0</v>
      </c>
      <c r="I94" s="84" t="b">
        <v>0</v>
      </c>
      <c r="J94" s="84" t="b">
        <v>0</v>
      </c>
      <c r="K94" s="84" t="b">
        <v>1</v>
      </c>
      <c r="L94" s="84" t="b">
        <v>0</v>
      </c>
    </row>
    <row r="95" spans="1:12" ht="15">
      <c r="A95" s="84" t="s">
        <v>1962</v>
      </c>
      <c r="B95" s="84" t="s">
        <v>1963</v>
      </c>
      <c r="C95" s="84">
        <v>3</v>
      </c>
      <c r="D95" s="123">
        <v>0.0036745277565037714</v>
      </c>
      <c r="E95" s="123">
        <v>2.568201724066995</v>
      </c>
      <c r="F95" s="84" t="s">
        <v>2042</v>
      </c>
      <c r="G95" s="84" t="b">
        <v>0</v>
      </c>
      <c r="H95" s="84" t="b">
        <v>1</v>
      </c>
      <c r="I95" s="84" t="b">
        <v>0</v>
      </c>
      <c r="J95" s="84" t="b">
        <v>0</v>
      </c>
      <c r="K95" s="84" t="b">
        <v>0</v>
      </c>
      <c r="L95" s="84" t="b">
        <v>0</v>
      </c>
    </row>
    <row r="96" spans="1:12" ht="15">
      <c r="A96" s="84" t="s">
        <v>1963</v>
      </c>
      <c r="B96" s="84" t="s">
        <v>1964</v>
      </c>
      <c r="C96" s="84">
        <v>3</v>
      </c>
      <c r="D96" s="123">
        <v>0.0036745277565037714</v>
      </c>
      <c r="E96" s="123">
        <v>2.568201724066995</v>
      </c>
      <c r="F96" s="84" t="s">
        <v>2042</v>
      </c>
      <c r="G96" s="84" t="b">
        <v>0</v>
      </c>
      <c r="H96" s="84" t="b">
        <v>0</v>
      </c>
      <c r="I96" s="84" t="b">
        <v>0</v>
      </c>
      <c r="J96" s="84" t="b">
        <v>0</v>
      </c>
      <c r="K96" s="84" t="b">
        <v>0</v>
      </c>
      <c r="L96" s="84" t="b">
        <v>0</v>
      </c>
    </row>
    <row r="97" spans="1:12" ht="15">
      <c r="A97" s="84" t="s">
        <v>1964</v>
      </c>
      <c r="B97" s="84" t="s">
        <v>1965</v>
      </c>
      <c r="C97" s="84">
        <v>3</v>
      </c>
      <c r="D97" s="123">
        <v>0.0036745277565037714</v>
      </c>
      <c r="E97" s="123">
        <v>2.568201724066995</v>
      </c>
      <c r="F97" s="84" t="s">
        <v>2042</v>
      </c>
      <c r="G97" s="84" t="b">
        <v>0</v>
      </c>
      <c r="H97" s="84" t="b">
        <v>0</v>
      </c>
      <c r="I97" s="84" t="b">
        <v>0</v>
      </c>
      <c r="J97" s="84" t="b">
        <v>0</v>
      </c>
      <c r="K97" s="84" t="b">
        <v>0</v>
      </c>
      <c r="L97" s="84" t="b">
        <v>0</v>
      </c>
    </row>
    <row r="98" spans="1:12" ht="15">
      <c r="A98" s="84" t="s">
        <v>1965</v>
      </c>
      <c r="B98" s="84" t="s">
        <v>1966</v>
      </c>
      <c r="C98" s="84">
        <v>3</v>
      </c>
      <c r="D98" s="123">
        <v>0.0036745277565037714</v>
      </c>
      <c r="E98" s="123">
        <v>2.568201724066995</v>
      </c>
      <c r="F98" s="84" t="s">
        <v>2042</v>
      </c>
      <c r="G98" s="84" t="b">
        <v>0</v>
      </c>
      <c r="H98" s="84" t="b">
        <v>0</v>
      </c>
      <c r="I98" s="84" t="b">
        <v>0</v>
      </c>
      <c r="J98" s="84" t="b">
        <v>0</v>
      </c>
      <c r="K98" s="84" t="b">
        <v>0</v>
      </c>
      <c r="L98" s="84" t="b">
        <v>0</v>
      </c>
    </row>
    <row r="99" spans="1:12" ht="15">
      <c r="A99" s="84" t="s">
        <v>1966</v>
      </c>
      <c r="B99" s="84" t="s">
        <v>1912</v>
      </c>
      <c r="C99" s="84">
        <v>3</v>
      </c>
      <c r="D99" s="123">
        <v>0.0036745277565037714</v>
      </c>
      <c r="E99" s="123">
        <v>1.9661417327390327</v>
      </c>
      <c r="F99" s="84" t="s">
        <v>2042</v>
      </c>
      <c r="G99" s="84" t="b">
        <v>0</v>
      </c>
      <c r="H99" s="84" t="b">
        <v>0</v>
      </c>
      <c r="I99" s="84" t="b">
        <v>0</v>
      </c>
      <c r="J99" s="84" t="b">
        <v>0</v>
      </c>
      <c r="K99" s="84" t="b">
        <v>0</v>
      </c>
      <c r="L99" s="84" t="b">
        <v>0</v>
      </c>
    </row>
    <row r="100" spans="1:12" ht="15">
      <c r="A100" s="84" t="s">
        <v>1980</v>
      </c>
      <c r="B100" s="84" t="s">
        <v>1555</v>
      </c>
      <c r="C100" s="84">
        <v>2</v>
      </c>
      <c r="D100" s="123">
        <v>0.0027436605617465566</v>
      </c>
      <c r="E100" s="123">
        <v>2.0039302936284322</v>
      </c>
      <c r="F100" s="84" t="s">
        <v>2042</v>
      </c>
      <c r="G100" s="84" t="b">
        <v>1</v>
      </c>
      <c r="H100" s="84" t="b">
        <v>0</v>
      </c>
      <c r="I100" s="84" t="b">
        <v>0</v>
      </c>
      <c r="J100" s="84" t="b">
        <v>1</v>
      </c>
      <c r="K100" s="84" t="b">
        <v>0</v>
      </c>
      <c r="L100" s="84" t="b">
        <v>0</v>
      </c>
    </row>
    <row r="101" spans="1:12" ht="15">
      <c r="A101" s="84" t="s">
        <v>1556</v>
      </c>
      <c r="B101" s="84" t="s">
        <v>1986</v>
      </c>
      <c r="C101" s="84">
        <v>2</v>
      </c>
      <c r="D101" s="123">
        <v>0.0027436605617465566</v>
      </c>
      <c r="E101" s="123">
        <v>2.568201724066995</v>
      </c>
      <c r="F101" s="84" t="s">
        <v>2042</v>
      </c>
      <c r="G101" s="84" t="b">
        <v>0</v>
      </c>
      <c r="H101" s="84" t="b">
        <v>0</v>
      </c>
      <c r="I101" s="84" t="b">
        <v>0</v>
      </c>
      <c r="J101" s="84" t="b">
        <v>0</v>
      </c>
      <c r="K101" s="84" t="b">
        <v>0</v>
      </c>
      <c r="L101" s="84" t="b">
        <v>0</v>
      </c>
    </row>
    <row r="102" spans="1:12" ht="15">
      <c r="A102" s="84" t="s">
        <v>266</v>
      </c>
      <c r="B102" s="84" t="s">
        <v>1583</v>
      </c>
      <c r="C102" s="84">
        <v>2</v>
      </c>
      <c r="D102" s="123">
        <v>0.0027436605617465566</v>
      </c>
      <c r="E102" s="123">
        <v>2.7442929831226763</v>
      </c>
      <c r="F102" s="84" t="s">
        <v>2042</v>
      </c>
      <c r="G102" s="84" t="b">
        <v>0</v>
      </c>
      <c r="H102" s="84" t="b">
        <v>0</v>
      </c>
      <c r="I102" s="84" t="b">
        <v>0</v>
      </c>
      <c r="J102" s="84" t="b">
        <v>1</v>
      </c>
      <c r="K102" s="84" t="b">
        <v>0</v>
      </c>
      <c r="L102" s="84" t="b">
        <v>0</v>
      </c>
    </row>
    <row r="103" spans="1:12" ht="15">
      <c r="A103" s="84" t="s">
        <v>1544</v>
      </c>
      <c r="B103" s="84" t="s">
        <v>1988</v>
      </c>
      <c r="C103" s="84">
        <v>2</v>
      </c>
      <c r="D103" s="123">
        <v>0.0027436605617465566</v>
      </c>
      <c r="E103" s="123">
        <v>1.3293196351518584</v>
      </c>
      <c r="F103" s="84" t="s">
        <v>2042</v>
      </c>
      <c r="G103" s="84" t="b">
        <v>0</v>
      </c>
      <c r="H103" s="84" t="b">
        <v>0</v>
      </c>
      <c r="I103" s="84" t="b">
        <v>0</v>
      </c>
      <c r="J103" s="84" t="b">
        <v>0</v>
      </c>
      <c r="K103" s="84" t="b">
        <v>0</v>
      </c>
      <c r="L103" s="84" t="b">
        <v>0</v>
      </c>
    </row>
    <row r="104" spans="1:12" ht="15">
      <c r="A104" s="84" t="s">
        <v>1988</v>
      </c>
      <c r="B104" s="84" t="s">
        <v>1911</v>
      </c>
      <c r="C104" s="84">
        <v>2</v>
      </c>
      <c r="D104" s="123">
        <v>0.0027436605617465566</v>
      </c>
      <c r="E104" s="123">
        <v>1.8991949431084194</v>
      </c>
      <c r="F104" s="84" t="s">
        <v>2042</v>
      </c>
      <c r="G104" s="84" t="b">
        <v>0</v>
      </c>
      <c r="H104" s="84" t="b">
        <v>0</v>
      </c>
      <c r="I104" s="84" t="b">
        <v>0</v>
      </c>
      <c r="J104" s="84" t="b">
        <v>0</v>
      </c>
      <c r="K104" s="84" t="b">
        <v>0</v>
      </c>
      <c r="L104" s="84" t="b">
        <v>0</v>
      </c>
    </row>
    <row r="105" spans="1:12" ht="15">
      <c r="A105" s="84" t="s">
        <v>1911</v>
      </c>
      <c r="B105" s="84" t="s">
        <v>1585</v>
      </c>
      <c r="C105" s="84">
        <v>2</v>
      </c>
      <c r="D105" s="123">
        <v>0.0027436605617465566</v>
      </c>
      <c r="E105" s="123">
        <v>1.387311582129545</v>
      </c>
      <c r="F105" s="84" t="s">
        <v>2042</v>
      </c>
      <c r="G105" s="84" t="b">
        <v>0</v>
      </c>
      <c r="H105" s="84" t="b">
        <v>0</v>
      </c>
      <c r="I105" s="84" t="b">
        <v>0</v>
      </c>
      <c r="J105" s="84" t="b">
        <v>0</v>
      </c>
      <c r="K105" s="84" t="b">
        <v>0</v>
      </c>
      <c r="L105" s="84" t="b">
        <v>0</v>
      </c>
    </row>
    <row r="106" spans="1:12" ht="15">
      <c r="A106" s="84" t="s">
        <v>1585</v>
      </c>
      <c r="B106" s="84" t="s">
        <v>1989</v>
      </c>
      <c r="C106" s="84">
        <v>2</v>
      </c>
      <c r="D106" s="123">
        <v>0.0027436605617465566</v>
      </c>
      <c r="E106" s="123">
        <v>2.2002249387724007</v>
      </c>
      <c r="F106" s="84" t="s">
        <v>2042</v>
      </c>
      <c r="G106" s="84" t="b">
        <v>0</v>
      </c>
      <c r="H106" s="84" t="b">
        <v>0</v>
      </c>
      <c r="I106" s="84" t="b">
        <v>0</v>
      </c>
      <c r="J106" s="84" t="b">
        <v>0</v>
      </c>
      <c r="K106" s="84" t="b">
        <v>0</v>
      </c>
      <c r="L106" s="84" t="b">
        <v>0</v>
      </c>
    </row>
    <row r="107" spans="1:12" ht="15">
      <c r="A107" s="84" t="s">
        <v>1989</v>
      </c>
      <c r="B107" s="84" t="s">
        <v>1990</v>
      </c>
      <c r="C107" s="84">
        <v>2</v>
      </c>
      <c r="D107" s="123">
        <v>0.0027436605617465566</v>
      </c>
      <c r="E107" s="123">
        <v>2.7442929831226763</v>
      </c>
      <c r="F107" s="84" t="s">
        <v>2042</v>
      </c>
      <c r="G107" s="84" t="b">
        <v>0</v>
      </c>
      <c r="H107" s="84" t="b">
        <v>0</v>
      </c>
      <c r="I107" s="84" t="b">
        <v>0</v>
      </c>
      <c r="J107" s="84" t="b">
        <v>0</v>
      </c>
      <c r="K107" s="84" t="b">
        <v>0</v>
      </c>
      <c r="L107" s="84" t="b">
        <v>0</v>
      </c>
    </row>
    <row r="108" spans="1:12" ht="15">
      <c r="A108" s="84" t="s">
        <v>1990</v>
      </c>
      <c r="B108" s="84" t="s">
        <v>1991</v>
      </c>
      <c r="C108" s="84">
        <v>2</v>
      </c>
      <c r="D108" s="123">
        <v>0.0027436605617465566</v>
      </c>
      <c r="E108" s="123">
        <v>2.7442929831226763</v>
      </c>
      <c r="F108" s="84" t="s">
        <v>2042</v>
      </c>
      <c r="G108" s="84" t="b">
        <v>0</v>
      </c>
      <c r="H108" s="84" t="b">
        <v>0</v>
      </c>
      <c r="I108" s="84" t="b">
        <v>0</v>
      </c>
      <c r="J108" s="84" t="b">
        <v>1</v>
      </c>
      <c r="K108" s="84" t="b">
        <v>0</v>
      </c>
      <c r="L108" s="84" t="b">
        <v>0</v>
      </c>
    </row>
    <row r="109" spans="1:12" ht="15">
      <c r="A109" s="84" t="s">
        <v>1991</v>
      </c>
      <c r="B109" s="84" t="s">
        <v>1548</v>
      </c>
      <c r="C109" s="84">
        <v>2</v>
      </c>
      <c r="D109" s="123">
        <v>0.0027436605617465566</v>
      </c>
      <c r="E109" s="123">
        <v>2.142232991794714</v>
      </c>
      <c r="F109" s="84" t="s">
        <v>2042</v>
      </c>
      <c r="G109" s="84" t="b">
        <v>1</v>
      </c>
      <c r="H109" s="84" t="b">
        <v>0</v>
      </c>
      <c r="I109" s="84" t="b">
        <v>0</v>
      </c>
      <c r="J109" s="84" t="b">
        <v>0</v>
      </c>
      <c r="K109" s="84" t="b">
        <v>0</v>
      </c>
      <c r="L109" s="84" t="b">
        <v>0</v>
      </c>
    </row>
    <row r="110" spans="1:12" ht="15">
      <c r="A110" s="84" t="s">
        <v>1548</v>
      </c>
      <c r="B110" s="84" t="s">
        <v>1992</v>
      </c>
      <c r="C110" s="84">
        <v>2</v>
      </c>
      <c r="D110" s="123">
        <v>0.0027436605617465566</v>
      </c>
      <c r="E110" s="123">
        <v>2.142232991794714</v>
      </c>
      <c r="F110" s="84" t="s">
        <v>2042</v>
      </c>
      <c r="G110" s="84" t="b">
        <v>0</v>
      </c>
      <c r="H110" s="84" t="b">
        <v>0</v>
      </c>
      <c r="I110" s="84" t="b">
        <v>0</v>
      </c>
      <c r="J110" s="84" t="b">
        <v>0</v>
      </c>
      <c r="K110" s="84" t="b">
        <v>0</v>
      </c>
      <c r="L110" s="84" t="b">
        <v>0</v>
      </c>
    </row>
    <row r="111" spans="1:12" ht="15">
      <c r="A111" s="84" t="s">
        <v>1992</v>
      </c>
      <c r="B111" s="84" t="s">
        <v>1993</v>
      </c>
      <c r="C111" s="84">
        <v>2</v>
      </c>
      <c r="D111" s="123">
        <v>0.0027436605617465566</v>
      </c>
      <c r="E111" s="123">
        <v>2.7442929831226763</v>
      </c>
      <c r="F111" s="84" t="s">
        <v>2042</v>
      </c>
      <c r="G111" s="84" t="b">
        <v>0</v>
      </c>
      <c r="H111" s="84" t="b">
        <v>0</v>
      </c>
      <c r="I111" s="84" t="b">
        <v>0</v>
      </c>
      <c r="J111" s="84" t="b">
        <v>0</v>
      </c>
      <c r="K111" s="84" t="b">
        <v>0</v>
      </c>
      <c r="L111" s="84" t="b">
        <v>0</v>
      </c>
    </row>
    <row r="112" spans="1:12" ht="15">
      <c r="A112" s="84" t="s">
        <v>1993</v>
      </c>
      <c r="B112" s="84" t="s">
        <v>1545</v>
      </c>
      <c r="C112" s="84">
        <v>2</v>
      </c>
      <c r="D112" s="123">
        <v>0.0027436605617465566</v>
      </c>
      <c r="E112" s="123">
        <v>1.723103684052738</v>
      </c>
      <c r="F112" s="84" t="s">
        <v>2042</v>
      </c>
      <c r="G112" s="84" t="b">
        <v>0</v>
      </c>
      <c r="H112" s="84" t="b">
        <v>0</v>
      </c>
      <c r="I112" s="84" t="b">
        <v>0</v>
      </c>
      <c r="J112" s="84" t="b">
        <v>0</v>
      </c>
      <c r="K112" s="84" t="b">
        <v>0</v>
      </c>
      <c r="L112" s="84" t="b">
        <v>0</v>
      </c>
    </row>
    <row r="113" spans="1:12" ht="15">
      <c r="A113" s="84" t="s">
        <v>1933</v>
      </c>
      <c r="B113" s="84" t="s">
        <v>1994</v>
      </c>
      <c r="C113" s="84">
        <v>2</v>
      </c>
      <c r="D113" s="123">
        <v>0.0027436605617465566</v>
      </c>
      <c r="E113" s="123">
        <v>2.568201724066995</v>
      </c>
      <c r="F113" s="84" t="s">
        <v>2042</v>
      </c>
      <c r="G113" s="84" t="b">
        <v>0</v>
      </c>
      <c r="H113" s="84" t="b">
        <v>0</v>
      </c>
      <c r="I113" s="84" t="b">
        <v>0</v>
      </c>
      <c r="J113" s="84" t="b">
        <v>0</v>
      </c>
      <c r="K113" s="84" t="b">
        <v>0</v>
      </c>
      <c r="L113" s="84" t="b">
        <v>0</v>
      </c>
    </row>
    <row r="114" spans="1:12" ht="15">
      <c r="A114" s="84" t="s">
        <v>1913</v>
      </c>
      <c r="B114" s="84" t="s">
        <v>224</v>
      </c>
      <c r="C114" s="84">
        <v>2</v>
      </c>
      <c r="D114" s="123">
        <v>0.0027436605617465566</v>
      </c>
      <c r="E114" s="123">
        <v>1.2671717284030137</v>
      </c>
      <c r="F114" s="84" t="s">
        <v>2042</v>
      </c>
      <c r="G114" s="84" t="b">
        <v>0</v>
      </c>
      <c r="H114" s="84" t="b">
        <v>0</v>
      </c>
      <c r="I114" s="84" t="b">
        <v>0</v>
      </c>
      <c r="J114" s="84" t="b">
        <v>0</v>
      </c>
      <c r="K114" s="84" t="b">
        <v>0</v>
      </c>
      <c r="L114" s="84" t="b">
        <v>0</v>
      </c>
    </row>
    <row r="115" spans="1:12" ht="15">
      <c r="A115" s="84" t="s">
        <v>224</v>
      </c>
      <c r="B115" s="84" t="s">
        <v>305</v>
      </c>
      <c r="C115" s="84">
        <v>2</v>
      </c>
      <c r="D115" s="123">
        <v>0.0027436605617465566</v>
      </c>
      <c r="E115" s="123">
        <v>1.3921104650113136</v>
      </c>
      <c r="F115" s="84" t="s">
        <v>2042</v>
      </c>
      <c r="G115" s="84" t="b">
        <v>0</v>
      </c>
      <c r="H115" s="84" t="b">
        <v>0</v>
      </c>
      <c r="I115" s="84" t="b">
        <v>0</v>
      </c>
      <c r="J115" s="84" t="b">
        <v>0</v>
      </c>
      <c r="K115" s="84" t="b">
        <v>0</v>
      </c>
      <c r="L115" s="84" t="b">
        <v>0</v>
      </c>
    </row>
    <row r="116" spans="1:12" ht="15">
      <c r="A116" s="84" t="s">
        <v>224</v>
      </c>
      <c r="B116" s="84" t="s">
        <v>1544</v>
      </c>
      <c r="C116" s="84">
        <v>2</v>
      </c>
      <c r="D116" s="123">
        <v>0.0027436605617465566</v>
      </c>
      <c r="E116" s="123">
        <v>0.3190033666758821</v>
      </c>
      <c r="F116" s="84" t="s">
        <v>2042</v>
      </c>
      <c r="G116" s="84" t="b">
        <v>0</v>
      </c>
      <c r="H116" s="84" t="b">
        <v>0</v>
      </c>
      <c r="I116" s="84" t="b">
        <v>0</v>
      </c>
      <c r="J116" s="84" t="b">
        <v>0</v>
      </c>
      <c r="K116" s="84" t="b">
        <v>0</v>
      </c>
      <c r="L116" s="84" t="b">
        <v>0</v>
      </c>
    </row>
    <row r="117" spans="1:12" ht="15">
      <c r="A117" s="84" t="s">
        <v>1999</v>
      </c>
      <c r="B117" s="84" t="s">
        <v>258</v>
      </c>
      <c r="C117" s="84">
        <v>2</v>
      </c>
      <c r="D117" s="123">
        <v>0.0027436605617465566</v>
      </c>
      <c r="E117" s="123">
        <v>2.7442929831226763</v>
      </c>
      <c r="F117" s="84" t="s">
        <v>2042</v>
      </c>
      <c r="G117" s="84" t="b">
        <v>0</v>
      </c>
      <c r="H117" s="84" t="b">
        <v>0</v>
      </c>
      <c r="I117" s="84" t="b">
        <v>0</v>
      </c>
      <c r="J117" s="84" t="b">
        <v>0</v>
      </c>
      <c r="K117" s="84" t="b">
        <v>0</v>
      </c>
      <c r="L117" s="84" t="b">
        <v>0</v>
      </c>
    </row>
    <row r="118" spans="1:12" ht="15">
      <c r="A118" s="84" t="s">
        <v>258</v>
      </c>
      <c r="B118" s="84" t="s">
        <v>1912</v>
      </c>
      <c r="C118" s="84">
        <v>2</v>
      </c>
      <c r="D118" s="123">
        <v>0.0027436605617465566</v>
      </c>
      <c r="E118" s="123">
        <v>1.9661417327390325</v>
      </c>
      <c r="F118" s="84" t="s">
        <v>2042</v>
      </c>
      <c r="G118" s="84" t="b">
        <v>0</v>
      </c>
      <c r="H118" s="84" t="b">
        <v>0</v>
      </c>
      <c r="I118" s="84" t="b">
        <v>0</v>
      </c>
      <c r="J118" s="84" t="b">
        <v>0</v>
      </c>
      <c r="K118" s="84" t="b">
        <v>0</v>
      </c>
      <c r="L118" s="84" t="b">
        <v>0</v>
      </c>
    </row>
    <row r="119" spans="1:12" ht="15">
      <c r="A119" s="84" t="s">
        <v>1551</v>
      </c>
      <c r="B119" s="84" t="s">
        <v>1544</v>
      </c>
      <c r="C119" s="84">
        <v>2</v>
      </c>
      <c r="D119" s="123">
        <v>0.0027436605617465566</v>
      </c>
      <c r="E119" s="123">
        <v>0.3811512734247266</v>
      </c>
      <c r="F119" s="84" t="s">
        <v>2042</v>
      </c>
      <c r="G119" s="84" t="b">
        <v>0</v>
      </c>
      <c r="H119" s="84" t="b">
        <v>0</v>
      </c>
      <c r="I119" s="84" t="b">
        <v>0</v>
      </c>
      <c r="J119" s="84" t="b">
        <v>0</v>
      </c>
      <c r="K119" s="84" t="b">
        <v>0</v>
      </c>
      <c r="L119" s="84" t="b">
        <v>0</v>
      </c>
    </row>
    <row r="120" spans="1:12" ht="15">
      <c r="A120" s="84" t="s">
        <v>1544</v>
      </c>
      <c r="B120" s="84" t="s">
        <v>265</v>
      </c>
      <c r="C120" s="84">
        <v>2</v>
      </c>
      <c r="D120" s="123">
        <v>0.0027436605617465566</v>
      </c>
      <c r="E120" s="123">
        <v>0.9313796264798206</v>
      </c>
      <c r="F120" s="84" t="s">
        <v>2042</v>
      </c>
      <c r="G120" s="84" t="b">
        <v>0</v>
      </c>
      <c r="H120" s="84" t="b">
        <v>0</v>
      </c>
      <c r="I120" s="84" t="b">
        <v>0</v>
      </c>
      <c r="J120" s="84" t="b">
        <v>0</v>
      </c>
      <c r="K120" s="84" t="b">
        <v>0</v>
      </c>
      <c r="L120" s="84" t="b">
        <v>0</v>
      </c>
    </row>
    <row r="121" spans="1:12" ht="15">
      <c r="A121" s="84" t="s">
        <v>265</v>
      </c>
      <c r="B121" s="84" t="s">
        <v>1929</v>
      </c>
      <c r="C121" s="84">
        <v>2</v>
      </c>
      <c r="D121" s="123">
        <v>0.0027436605617465566</v>
      </c>
      <c r="E121" s="123">
        <v>2.0453229787866576</v>
      </c>
      <c r="F121" s="84" t="s">
        <v>2042</v>
      </c>
      <c r="G121" s="84" t="b">
        <v>0</v>
      </c>
      <c r="H121" s="84" t="b">
        <v>0</v>
      </c>
      <c r="I121" s="84" t="b">
        <v>0</v>
      </c>
      <c r="J121" s="84" t="b">
        <v>1</v>
      </c>
      <c r="K121" s="84" t="b">
        <v>0</v>
      </c>
      <c r="L121" s="84" t="b">
        <v>0</v>
      </c>
    </row>
    <row r="122" spans="1:12" ht="15">
      <c r="A122" s="84" t="s">
        <v>1929</v>
      </c>
      <c r="B122" s="84" t="s">
        <v>1934</v>
      </c>
      <c r="C122" s="84">
        <v>2</v>
      </c>
      <c r="D122" s="123">
        <v>0.0027436605617465566</v>
      </c>
      <c r="E122" s="123">
        <v>2.142232991794714</v>
      </c>
      <c r="F122" s="84" t="s">
        <v>2042</v>
      </c>
      <c r="G122" s="84" t="b">
        <v>1</v>
      </c>
      <c r="H122" s="84" t="b">
        <v>0</v>
      </c>
      <c r="I122" s="84" t="b">
        <v>0</v>
      </c>
      <c r="J122" s="84" t="b">
        <v>0</v>
      </c>
      <c r="K122" s="84" t="b">
        <v>0</v>
      </c>
      <c r="L122" s="84" t="b">
        <v>0</v>
      </c>
    </row>
    <row r="123" spans="1:12" ht="15">
      <c r="A123" s="84" t="s">
        <v>1934</v>
      </c>
      <c r="B123" s="84" t="s">
        <v>2000</v>
      </c>
      <c r="C123" s="84">
        <v>2</v>
      </c>
      <c r="D123" s="123">
        <v>0.0027436605617465566</v>
      </c>
      <c r="E123" s="123">
        <v>2.443262987458695</v>
      </c>
      <c r="F123" s="84" t="s">
        <v>2042</v>
      </c>
      <c r="G123" s="84" t="b">
        <v>0</v>
      </c>
      <c r="H123" s="84" t="b">
        <v>0</v>
      </c>
      <c r="I123" s="84" t="b">
        <v>0</v>
      </c>
      <c r="J123" s="84" t="b">
        <v>1</v>
      </c>
      <c r="K123" s="84" t="b">
        <v>0</v>
      </c>
      <c r="L123" s="84" t="b">
        <v>0</v>
      </c>
    </row>
    <row r="124" spans="1:12" ht="15">
      <c r="A124" s="84" t="s">
        <v>2001</v>
      </c>
      <c r="B124" s="84" t="s">
        <v>2002</v>
      </c>
      <c r="C124" s="84">
        <v>2</v>
      </c>
      <c r="D124" s="123">
        <v>0.0027436605617465566</v>
      </c>
      <c r="E124" s="123">
        <v>2.7442929831226763</v>
      </c>
      <c r="F124" s="84" t="s">
        <v>2042</v>
      </c>
      <c r="G124" s="84" t="b">
        <v>0</v>
      </c>
      <c r="H124" s="84" t="b">
        <v>0</v>
      </c>
      <c r="I124" s="84" t="b">
        <v>0</v>
      </c>
      <c r="J124" s="84" t="b">
        <v>0</v>
      </c>
      <c r="K124" s="84" t="b">
        <v>0</v>
      </c>
      <c r="L124" s="84" t="b">
        <v>0</v>
      </c>
    </row>
    <row r="125" spans="1:12" ht="15">
      <c r="A125" s="84" t="s">
        <v>252</v>
      </c>
      <c r="B125" s="84" t="s">
        <v>1950</v>
      </c>
      <c r="C125" s="84">
        <v>2</v>
      </c>
      <c r="D125" s="123">
        <v>0.0027436605617465566</v>
      </c>
      <c r="E125" s="123">
        <v>2.568201724066995</v>
      </c>
      <c r="F125" s="84" t="s">
        <v>2042</v>
      </c>
      <c r="G125" s="84" t="b">
        <v>0</v>
      </c>
      <c r="H125" s="84" t="b">
        <v>0</v>
      </c>
      <c r="I125" s="84" t="b">
        <v>0</v>
      </c>
      <c r="J125" s="84" t="b">
        <v>0</v>
      </c>
      <c r="K125" s="84" t="b">
        <v>0</v>
      </c>
      <c r="L125" s="84" t="b">
        <v>0</v>
      </c>
    </row>
    <row r="126" spans="1:12" ht="15">
      <c r="A126" s="84" t="s">
        <v>1911</v>
      </c>
      <c r="B126" s="84" t="s">
        <v>2003</v>
      </c>
      <c r="C126" s="84">
        <v>2</v>
      </c>
      <c r="D126" s="123">
        <v>0.0027436605617465566</v>
      </c>
      <c r="E126" s="123">
        <v>1.9313796264798206</v>
      </c>
      <c r="F126" s="84" t="s">
        <v>2042</v>
      </c>
      <c r="G126" s="84" t="b">
        <v>0</v>
      </c>
      <c r="H126" s="84" t="b">
        <v>0</v>
      </c>
      <c r="I126" s="84" t="b">
        <v>0</v>
      </c>
      <c r="J126" s="84" t="b">
        <v>0</v>
      </c>
      <c r="K126" s="84" t="b">
        <v>0</v>
      </c>
      <c r="L126" s="84" t="b">
        <v>0</v>
      </c>
    </row>
    <row r="127" spans="1:12" ht="15">
      <c r="A127" s="84" t="s">
        <v>1544</v>
      </c>
      <c r="B127" s="84" t="s">
        <v>2004</v>
      </c>
      <c r="C127" s="84">
        <v>2</v>
      </c>
      <c r="D127" s="123">
        <v>0.0027436605617465566</v>
      </c>
      <c r="E127" s="123">
        <v>1.3293196351518584</v>
      </c>
      <c r="F127" s="84" t="s">
        <v>2042</v>
      </c>
      <c r="G127" s="84" t="b">
        <v>0</v>
      </c>
      <c r="H127" s="84" t="b">
        <v>0</v>
      </c>
      <c r="I127" s="84" t="b">
        <v>0</v>
      </c>
      <c r="J127" s="84" t="b">
        <v>0</v>
      </c>
      <c r="K127" s="84" t="b">
        <v>0</v>
      </c>
      <c r="L127" s="84" t="b">
        <v>0</v>
      </c>
    </row>
    <row r="128" spans="1:12" ht="15">
      <c r="A128" s="84" t="s">
        <v>248</v>
      </c>
      <c r="B128" s="84" t="s">
        <v>1599</v>
      </c>
      <c r="C128" s="84">
        <v>2</v>
      </c>
      <c r="D128" s="123">
        <v>0.0027436605617465566</v>
      </c>
      <c r="E128" s="123">
        <v>2.3463529744506384</v>
      </c>
      <c r="F128" s="84" t="s">
        <v>2042</v>
      </c>
      <c r="G128" s="84" t="b">
        <v>0</v>
      </c>
      <c r="H128" s="84" t="b">
        <v>0</v>
      </c>
      <c r="I128" s="84" t="b">
        <v>0</v>
      </c>
      <c r="J128" s="84" t="b">
        <v>0</v>
      </c>
      <c r="K128" s="84" t="b">
        <v>0</v>
      </c>
      <c r="L128" s="84" t="b">
        <v>0</v>
      </c>
    </row>
    <row r="129" spans="1:12" ht="15">
      <c r="A129" s="84" t="s">
        <v>269</v>
      </c>
      <c r="B129" s="84" t="s">
        <v>1557</v>
      </c>
      <c r="C129" s="84">
        <v>2</v>
      </c>
      <c r="D129" s="123">
        <v>0.0027436605617465566</v>
      </c>
      <c r="E129" s="123">
        <v>2.568201724066995</v>
      </c>
      <c r="F129" s="84" t="s">
        <v>2042</v>
      </c>
      <c r="G129" s="84" t="b">
        <v>0</v>
      </c>
      <c r="H129" s="84" t="b">
        <v>0</v>
      </c>
      <c r="I129" s="84" t="b">
        <v>0</v>
      </c>
      <c r="J129" s="84" t="b">
        <v>0</v>
      </c>
      <c r="K129" s="84" t="b">
        <v>0</v>
      </c>
      <c r="L129" s="84" t="b">
        <v>0</v>
      </c>
    </row>
    <row r="130" spans="1:12" ht="15">
      <c r="A130" s="84" t="s">
        <v>2008</v>
      </c>
      <c r="B130" s="84" t="s">
        <v>1573</v>
      </c>
      <c r="C130" s="84">
        <v>2</v>
      </c>
      <c r="D130" s="123">
        <v>0.0027436605617465566</v>
      </c>
      <c r="E130" s="123">
        <v>2.2671717284030137</v>
      </c>
      <c r="F130" s="84" t="s">
        <v>2042</v>
      </c>
      <c r="G130" s="84" t="b">
        <v>0</v>
      </c>
      <c r="H130" s="84" t="b">
        <v>0</v>
      </c>
      <c r="I130" s="84" t="b">
        <v>0</v>
      </c>
      <c r="J130" s="84" t="b">
        <v>0</v>
      </c>
      <c r="K130" s="84" t="b">
        <v>0</v>
      </c>
      <c r="L130" s="84" t="b">
        <v>0</v>
      </c>
    </row>
    <row r="131" spans="1:12" ht="15">
      <c r="A131" s="84" t="s">
        <v>1564</v>
      </c>
      <c r="B131" s="84" t="s">
        <v>1565</v>
      </c>
      <c r="C131" s="84">
        <v>2</v>
      </c>
      <c r="D131" s="123">
        <v>0.0027436605617465566</v>
      </c>
      <c r="E131" s="123">
        <v>2.443262987458695</v>
      </c>
      <c r="F131" s="84" t="s">
        <v>2042</v>
      </c>
      <c r="G131" s="84" t="b">
        <v>0</v>
      </c>
      <c r="H131" s="84" t="b">
        <v>0</v>
      </c>
      <c r="I131" s="84" t="b">
        <v>0</v>
      </c>
      <c r="J131" s="84" t="b">
        <v>0</v>
      </c>
      <c r="K131" s="84" t="b">
        <v>0</v>
      </c>
      <c r="L131" s="84" t="b">
        <v>0</v>
      </c>
    </row>
    <row r="132" spans="1:12" ht="15">
      <c r="A132" s="84" t="s">
        <v>1565</v>
      </c>
      <c r="B132" s="84" t="s">
        <v>1566</v>
      </c>
      <c r="C132" s="84">
        <v>2</v>
      </c>
      <c r="D132" s="123">
        <v>0.0027436605617465566</v>
      </c>
      <c r="E132" s="123">
        <v>2.568201724066995</v>
      </c>
      <c r="F132" s="84" t="s">
        <v>2042</v>
      </c>
      <c r="G132" s="84" t="b">
        <v>0</v>
      </c>
      <c r="H132" s="84" t="b">
        <v>0</v>
      </c>
      <c r="I132" s="84" t="b">
        <v>0</v>
      </c>
      <c r="J132" s="84" t="b">
        <v>0</v>
      </c>
      <c r="K132" s="84" t="b">
        <v>0</v>
      </c>
      <c r="L132" s="84" t="b">
        <v>0</v>
      </c>
    </row>
    <row r="133" spans="1:12" ht="15">
      <c r="A133" s="84" t="s">
        <v>1566</v>
      </c>
      <c r="B133" s="84" t="s">
        <v>1588</v>
      </c>
      <c r="C133" s="84">
        <v>2</v>
      </c>
      <c r="D133" s="123">
        <v>0.0027436605617465566</v>
      </c>
      <c r="E133" s="123">
        <v>1.8412029961307326</v>
      </c>
      <c r="F133" s="84" t="s">
        <v>2042</v>
      </c>
      <c r="G133" s="84" t="b">
        <v>0</v>
      </c>
      <c r="H133" s="84" t="b">
        <v>0</v>
      </c>
      <c r="I133" s="84" t="b">
        <v>0</v>
      </c>
      <c r="J133" s="84" t="b">
        <v>1</v>
      </c>
      <c r="K133" s="84" t="b">
        <v>0</v>
      </c>
      <c r="L133" s="84" t="b">
        <v>0</v>
      </c>
    </row>
    <row r="134" spans="1:12" ht="15">
      <c r="A134" s="84" t="s">
        <v>1588</v>
      </c>
      <c r="B134" s="84" t="s">
        <v>2009</v>
      </c>
      <c r="C134" s="84">
        <v>2</v>
      </c>
      <c r="D134" s="123">
        <v>0.0027436605617465566</v>
      </c>
      <c r="E134" s="123">
        <v>2.142232991794714</v>
      </c>
      <c r="F134" s="84" t="s">
        <v>2042</v>
      </c>
      <c r="G134" s="84" t="b">
        <v>1</v>
      </c>
      <c r="H134" s="84" t="b">
        <v>0</v>
      </c>
      <c r="I134" s="84" t="b">
        <v>0</v>
      </c>
      <c r="J134" s="84" t="b">
        <v>0</v>
      </c>
      <c r="K134" s="84" t="b">
        <v>0</v>
      </c>
      <c r="L134" s="84" t="b">
        <v>0</v>
      </c>
    </row>
    <row r="135" spans="1:12" ht="15">
      <c r="A135" s="84" t="s">
        <v>2009</v>
      </c>
      <c r="B135" s="84" t="s">
        <v>1545</v>
      </c>
      <c r="C135" s="84">
        <v>2</v>
      </c>
      <c r="D135" s="123">
        <v>0.0027436605617465566</v>
      </c>
      <c r="E135" s="123">
        <v>1.723103684052738</v>
      </c>
      <c r="F135" s="84" t="s">
        <v>2042</v>
      </c>
      <c r="G135" s="84" t="b">
        <v>0</v>
      </c>
      <c r="H135" s="84" t="b">
        <v>0</v>
      </c>
      <c r="I135" s="84" t="b">
        <v>0</v>
      </c>
      <c r="J135" s="84" t="b">
        <v>0</v>
      </c>
      <c r="K135" s="84" t="b">
        <v>0</v>
      </c>
      <c r="L135" s="84" t="b">
        <v>0</v>
      </c>
    </row>
    <row r="136" spans="1:12" ht="15">
      <c r="A136" s="84" t="s">
        <v>1562</v>
      </c>
      <c r="B136" s="84" t="s">
        <v>295</v>
      </c>
      <c r="C136" s="84">
        <v>2</v>
      </c>
      <c r="D136" s="123">
        <v>0.0027436605617465566</v>
      </c>
      <c r="E136" s="123">
        <v>2.0241336797167193</v>
      </c>
      <c r="F136" s="84" t="s">
        <v>2042</v>
      </c>
      <c r="G136" s="84" t="b">
        <v>1</v>
      </c>
      <c r="H136" s="84" t="b">
        <v>0</v>
      </c>
      <c r="I136" s="84" t="b">
        <v>0</v>
      </c>
      <c r="J136" s="84" t="b">
        <v>0</v>
      </c>
      <c r="K136" s="84" t="b">
        <v>0</v>
      </c>
      <c r="L136" s="84" t="b">
        <v>0</v>
      </c>
    </row>
    <row r="137" spans="1:12" ht="15">
      <c r="A137" s="84" t="s">
        <v>295</v>
      </c>
      <c r="B137" s="84" t="s">
        <v>1925</v>
      </c>
      <c r="C137" s="84">
        <v>2</v>
      </c>
      <c r="D137" s="123">
        <v>0.0027436605617465566</v>
      </c>
      <c r="E137" s="123">
        <v>2.1702617153949575</v>
      </c>
      <c r="F137" s="84" t="s">
        <v>2042</v>
      </c>
      <c r="G137" s="84" t="b">
        <v>0</v>
      </c>
      <c r="H137" s="84" t="b">
        <v>0</v>
      </c>
      <c r="I137" s="84" t="b">
        <v>0</v>
      </c>
      <c r="J137" s="84" t="b">
        <v>1</v>
      </c>
      <c r="K137" s="84" t="b">
        <v>0</v>
      </c>
      <c r="L137" s="84" t="b">
        <v>0</v>
      </c>
    </row>
    <row r="138" spans="1:12" ht="15">
      <c r="A138" s="84" t="s">
        <v>2010</v>
      </c>
      <c r="B138" s="84" t="s">
        <v>1511</v>
      </c>
      <c r="C138" s="84">
        <v>2</v>
      </c>
      <c r="D138" s="123">
        <v>0.0027436605617465566</v>
      </c>
      <c r="E138" s="123">
        <v>1.6473829701146199</v>
      </c>
      <c r="F138" s="84" t="s">
        <v>2042</v>
      </c>
      <c r="G138" s="84" t="b">
        <v>0</v>
      </c>
      <c r="H138" s="84" t="b">
        <v>0</v>
      </c>
      <c r="I138" s="84" t="b">
        <v>0</v>
      </c>
      <c r="J138" s="84" t="b">
        <v>0</v>
      </c>
      <c r="K138" s="84" t="b">
        <v>0</v>
      </c>
      <c r="L138" s="84" t="b">
        <v>0</v>
      </c>
    </row>
    <row r="139" spans="1:12" ht="15">
      <c r="A139" s="84" t="s">
        <v>1930</v>
      </c>
      <c r="B139" s="84" t="s">
        <v>2011</v>
      </c>
      <c r="C139" s="84">
        <v>2</v>
      </c>
      <c r="D139" s="123">
        <v>0.0027436605617465566</v>
      </c>
      <c r="E139" s="123">
        <v>2.443262987458695</v>
      </c>
      <c r="F139" s="84" t="s">
        <v>2042</v>
      </c>
      <c r="G139" s="84" t="b">
        <v>0</v>
      </c>
      <c r="H139" s="84" t="b">
        <v>0</v>
      </c>
      <c r="I139" s="84" t="b">
        <v>0</v>
      </c>
      <c r="J139" s="84" t="b">
        <v>0</v>
      </c>
      <c r="K139" s="84" t="b">
        <v>0</v>
      </c>
      <c r="L139" s="84" t="b">
        <v>0</v>
      </c>
    </row>
    <row r="140" spans="1:12" ht="15">
      <c r="A140" s="84" t="s">
        <v>2011</v>
      </c>
      <c r="B140" s="84" t="s">
        <v>2012</v>
      </c>
      <c r="C140" s="84">
        <v>2</v>
      </c>
      <c r="D140" s="123">
        <v>0.0027436605617465566</v>
      </c>
      <c r="E140" s="123">
        <v>2.7442929831226763</v>
      </c>
      <c r="F140" s="84" t="s">
        <v>2042</v>
      </c>
      <c r="G140" s="84" t="b">
        <v>0</v>
      </c>
      <c r="H140" s="84" t="b">
        <v>0</v>
      </c>
      <c r="I140" s="84" t="b">
        <v>0</v>
      </c>
      <c r="J140" s="84" t="b">
        <v>0</v>
      </c>
      <c r="K140" s="84" t="b">
        <v>0</v>
      </c>
      <c r="L140" s="84" t="b">
        <v>0</v>
      </c>
    </row>
    <row r="141" spans="1:12" ht="15">
      <c r="A141" s="84" t="s">
        <v>2012</v>
      </c>
      <c r="B141" s="84" t="s">
        <v>2013</v>
      </c>
      <c r="C141" s="84">
        <v>2</v>
      </c>
      <c r="D141" s="123">
        <v>0.0027436605617465566</v>
      </c>
      <c r="E141" s="123">
        <v>2.7442929831226763</v>
      </c>
      <c r="F141" s="84" t="s">
        <v>2042</v>
      </c>
      <c r="G141" s="84" t="b">
        <v>0</v>
      </c>
      <c r="H141" s="84" t="b">
        <v>0</v>
      </c>
      <c r="I141" s="84" t="b">
        <v>0</v>
      </c>
      <c r="J141" s="84" t="b">
        <v>0</v>
      </c>
      <c r="K141" s="84" t="b">
        <v>0</v>
      </c>
      <c r="L141" s="84" t="b">
        <v>0</v>
      </c>
    </row>
    <row r="142" spans="1:12" ht="15">
      <c r="A142" s="84" t="s">
        <v>2013</v>
      </c>
      <c r="B142" s="84" t="s">
        <v>2014</v>
      </c>
      <c r="C142" s="84">
        <v>2</v>
      </c>
      <c r="D142" s="123">
        <v>0.0027436605617465566</v>
      </c>
      <c r="E142" s="123">
        <v>2.7442929831226763</v>
      </c>
      <c r="F142" s="84" t="s">
        <v>2042</v>
      </c>
      <c r="G142" s="84" t="b">
        <v>0</v>
      </c>
      <c r="H142" s="84" t="b">
        <v>0</v>
      </c>
      <c r="I142" s="84" t="b">
        <v>0</v>
      </c>
      <c r="J142" s="84" t="b">
        <v>0</v>
      </c>
      <c r="K142" s="84" t="b">
        <v>0</v>
      </c>
      <c r="L142" s="84" t="b">
        <v>0</v>
      </c>
    </row>
    <row r="143" spans="1:12" ht="15">
      <c r="A143" s="84" t="s">
        <v>2014</v>
      </c>
      <c r="B143" s="84" t="s">
        <v>294</v>
      </c>
      <c r="C143" s="84">
        <v>2</v>
      </c>
      <c r="D143" s="123">
        <v>0.0027436605617465566</v>
      </c>
      <c r="E143" s="123">
        <v>2.7442929831226763</v>
      </c>
      <c r="F143" s="84" t="s">
        <v>2042</v>
      </c>
      <c r="G143" s="84" t="b">
        <v>0</v>
      </c>
      <c r="H143" s="84" t="b">
        <v>0</v>
      </c>
      <c r="I143" s="84" t="b">
        <v>0</v>
      </c>
      <c r="J143" s="84" t="b">
        <v>0</v>
      </c>
      <c r="K143" s="84" t="b">
        <v>0</v>
      </c>
      <c r="L143" s="84" t="b">
        <v>0</v>
      </c>
    </row>
    <row r="144" spans="1:12" ht="15">
      <c r="A144" s="84" t="s">
        <v>294</v>
      </c>
      <c r="B144" s="84" t="s">
        <v>1544</v>
      </c>
      <c r="C144" s="84">
        <v>2</v>
      </c>
      <c r="D144" s="123">
        <v>0.0027436605617465566</v>
      </c>
      <c r="E144" s="123">
        <v>1.1940646300675821</v>
      </c>
      <c r="F144" s="84" t="s">
        <v>2042</v>
      </c>
      <c r="G144" s="84" t="b">
        <v>0</v>
      </c>
      <c r="H144" s="84" t="b">
        <v>0</v>
      </c>
      <c r="I144" s="84" t="b">
        <v>0</v>
      </c>
      <c r="J144" s="84" t="b">
        <v>0</v>
      </c>
      <c r="K144" s="84" t="b">
        <v>0</v>
      </c>
      <c r="L144" s="84" t="b">
        <v>0</v>
      </c>
    </row>
    <row r="145" spans="1:12" ht="15">
      <c r="A145" s="84" t="s">
        <v>1548</v>
      </c>
      <c r="B145" s="84" t="s">
        <v>1544</v>
      </c>
      <c r="C145" s="84">
        <v>2</v>
      </c>
      <c r="D145" s="123">
        <v>0.0027436605617465566</v>
      </c>
      <c r="E145" s="123">
        <v>0.5920046387396198</v>
      </c>
      <c r="F145" s="84" t="s">
        <v>2042</v>
      </c>
      <c r="G145" s="84" t="b">
        <v>0</v>
      </c>
      <c r="H145" s="84" t="b">
        <v>0</v>
      </c>
      <c r="I145" s="84" t="b">
        <v>0</v>
      </c>
      <c r="J145" s="84" t="b">
        <v>0</v>
      </c>
      <c r="K145" s="84" t="b">
        <v>0</v>
      </c>
      <c r="L145" s="84" t="b">
        <v>0</v>
      </c>
    </row>
    <row r="146" spans="1:12" ht="15">
      <c r="A146" s="84" t="s">
        <v>2016</v>
      </c>
      <c r="B146" s="84" t="s">
        <v>2017</v>
      </c>
      <c r="C146" s="84">
        <v>2</v>
      </c>
      <c r="D146" s="123">
        <v>0.0027436605617465566</v>
      </c>
      <c r="E146" s="123">
        <v>2.7442929831226763</v>
      </c>
      <c r="F146" s="84" t="s">
        <v>2042</v>
      </c>
      <c r="G146" s="84" t="b">
        <v>0</v>
      </c>
      <c r="H146" s="84" t="b">
        <v>0</v>
      </c>
      <c r="I146" s="84" t="b">
        <v>0</v>
      </c>
      <c r="J146" s="84" t="b">
        <v>0</v>
      </c>
      <c r="K146" s="84" t="b">
        <v>0</v>
      </c>
      <c r="L146" s="84" t="b">
        <v>0</v>
      </c>
    </row>
    <row r="147" spans="1:12" ht="15">
      <c r="A147" s="84" t="s">
        <v>2017</v>
      </c>
      <c r="B147" s="84" t="s">
        <v>2018</v>
      </c>
      <c r="C147" s="84">
        <v>2</v>
      </c>
      <c r="D147" s="123">
        <v>0.0027436605617465566</v>
      </c>
      <c r="E147" s="123">
        <v>2.7442929831226763</v>
      </c>
      <c r="F147" s="84" t="s">
        <v>2042</v>
      </c>
      <c r="G147" s="84" t="b">
        <v>0</v>
      </c>
      <c r="H147" s="84" t="b">
        <v>0</v>
      </c>
      <c r="I147" s="84" t="b">
        <v>0</v>
      </c>
      <c r="J147" s="84" t="b">
        <v>0</v>
      </c>
      <c r="K147" s="84" t="b">
        <v>0</v>
      </c>
      <c r="L147" s="84" t="b">
        <v>0</v>
      </c>
    </row>
    <row r="148" spans="1:12" ht="15">
      <c r="A148" s="84" t="s">
        <v>2018</v>
      </c>
      <c r="B148" s="84" t="s">
        <v>1544</v>
      </c>
      <c r="C148" s="84">
        <v>2</v>
      </c>
      <c r="D148" s="123">
        <v>0.0027436605617465566</v>
      </c>
      <c r="E148" s="123">
        <v>1.1940646300675821</v>
      </c>
      <c r="F148" s="84" t="s">
        <v>2042</v>
      </c>
      <c r="G148" s="84" t="b">
        <v>0</v>
      </c>
      <c r="H148" s="84" t="b">
        <v>0</v>
      </c>
      <c r="I148" s="84" t="b">
        <v>0</v>
      </c>
      <c r="J148" s="84" t="b">
        <v>0</v>
      </c>
      <c r="K148" s="84" t="b">
        <v>0</v>
      </c>
      <c r="L148" s="84" t="b">
        <v>0</v>
      </c>
    </row>
    <row r="149" spans="1:12" ht="15">
      <c r="A149" s="84" t="s">
        <v>1544</v>
      </c>
      <c r="B149" s="84" t="s">
        <v>1958</v>
      </c>
      <c r="C149" s="84">
        <v>2</v>
      </c>
      <c r="D149" s="123">
        <v>0.0027436605617465566</v>
      </c>
      <c r="E149" s="123">
        <v>1.153228376096177</v>
      </c>
      <c r="F149" s="84" t="s">
        <v>2042</v>
      </c>
      <c r="G149" s="84" t="b">
        <v>0</v>
      </c>
      <c r="H149" s="84" t="b">
        <v>0</v>
      </c>
      <c r="I149" s="84" t="b">
        <v>0</v>
      </c>
      <c r="J149" s="84" t="b">
        <v>0</v>
      </c>
      <c r="K149" s="84" t="b">
        <v>0</v>
      </c>
      <c r="L149" s="84" t="b">
        <v>0</v>
      </c>
    </row>
    <row r="150" spans="1:12" ht="15">
      <c r="A150" s="84" t="s">
        <v>1958</v>
      </c>
      <c r="B150" s="84" t="s">
        <v>2019</v>
      </c>
      <c r="C150" s="84">
        <v>2</v>
      </c>
      <c r="D150" s="123">
        <v>0.0027436605617465566</v>
      </c>
      <c r="E150" s="123">
        <v>2.568201724066995</v>
      </c>
      <c r="F150" s="84" t="s">
        <v>2042</v>
      </c>
      <c r="G150" s="84" t="b">
        <v>0</v>
      </c>
      <c r="H150" s="84" t="b">
        <v>0</v>
      </c>
      <c r="I150" s="84" t="b">
        <v>0</v>
      </c>
      <c r="J150" s="84" t="b">
        <v>0</v>
      </c>
      <c r="K150" s="84" t="b">
        <v>0</v>
      </c>
      <c r="L150" s="84" t="b">
        <v>0</v>
      </c>
    </row>
    <row r="151" spans="1:12" ht="15">
      <c r="A151" s="84" t="s">
        <v>2019</v>
      </c>
      <c r="B151" s="84" t="s">
        <v>2020</v>
      </c>
      <c r="C151" s="84">
        <v>2</v>
      </c>
      <c r="D151" s="123">
        <v>0.0027436605617465566</v>
      </c>
      <c r="E151" s="123">
        <v>2.7442929831226763</v>
      </c>
      <c r="F151" s="84" t="s">
        <v>2042</v>
      </c>
      <c r="G151" s="84" t="b">
        <v>0</v>
      </c>
      <c r="H151" s="84" t="b">
        <v>0</v>
      </c>
      <c r="I151" s="84" t="b">
        <v>0</v>
      </c>
      <c r="J151" s="84" t="b">
        <v>0</v>
      </c>
      <c r="K151" s="84" t="b">
        <v>0</v>
      </c>
      <c r="L151" s="84" t="b">
        <v>0</v>
      </c>
    </row>
    <row r="152" spans="1:12" ht="15">
      <c r="A152" s="84" t="s">
        <v>1918</v>
      </c>
      <c r="B152" s="84" t="s">
        <v>1548</v>
      </c>
      <c r="C152" s="84">
        <v>2</v>
      </c>
      <c r="D152" s="123">
        <v>0.0027436605617465566</v>
      </c>
      <c r="E152" s="123">
        <v>1.6651117370750514</v>
      </c>
      <c r="F152" s="84" t="s">
        <v>2042</v>
      </c>
      <c r="G152" s="84" t="b">
        <v>0</v>
      </c>
      <c r="H152" s="84" t="b">
        <v>0</v>
      </c>
      <c r="I152" s="84" t="b">
        <v>0</v>
      </c>
      <c r="J152" s="84" t="b">
        <v>0</v>
      </c>
      <c r="K152" s="84" t="b">
        <v>0</v>
      </c>
      <c r="L152" s="84" t="b">
        <v>0</v>
      </c>
    </row>
    <row r="153" spans="1:12" ht="15">
      <c r="A153" s="84" t="s">
        <v>224</v>
      </c>
      <c r="B153" s="84" t="s">
        <v>1552</v>
      </c>
      <c r="C153" s="84">
        <v>2</v>
      </c>
      <c r="D153" s="123">
        <v>0.0027436605617465566</v>
      </c>
      <c r="E153" s="123">
        <v>1.3921104650113136</v>
      </c>
      <c r="F153" s="84" t="s">
        <v>2042</v>
      </c>
      <c r="G153" s="84" t="b">
        <v>0</v>
      </c>
      <c r="H153" s="84" t="b">
        <v>0</v>
      </c>
      <c r="I153" s="84" t="b">
        <v>0</v>
      </c>
      <c r="J153" s="84" t="b">
        <v>0</v>
      </c>
      <c r="K153" s="84" t="b">
        <v>0</v>
      </c>
      <c r="L153" s="84" t="b">
        <v>0</v>
      </c>
    </row>
    <row r="154" spans="1:12" ht="15">
      <c r="A154" s="84" t="s">
        <v>1948</v>
      </c>
      <c r="B154" s="84" t="s">
        <v>1544</v>
      </c>
      <c r="C154" s="84">
        <v>2</v>
      </c>
      <c r="D154" s="123">
        <v>0.0027436605617465566</v>
      </c>
      <c r="E154" s="123">
        <v>1.017973371011901</v>
      </c>
      <c r="F154" s="84" t="s">
        <v>2042</v>
      </c>
      <c r="G154" s="84" t="b">
        <v>0</v>
      </c>
      <c r="H154" s="84" t="b">
        <v>0</v>
      </c>
      <c r="I154" s="84" t="b">
        <v>0</v>
      </c>
      <c r="J154" s="84" t="b">
        <v>0</v>
      </c>
      <c r="K154" s="84" t="b">
        <v>0</v>
      </c>
      <c r="L154" s="84" t="b">
        <v>0</v>
      </c>
    </row>
    <row r="155" spans="1:12" ht="15">
      <c r="A155" s="84" t="s">
        <v>226</v>
      </c>
      <c r="B155" s="84" t="s">
        <v>2021</v>
      </c>
      <c r="C155" s="84">
        <v>2</v>
      </c>
      <c r="D155" s="123">
        <v>0.0027436605617465566</v>
      </c>
      <c r="E155" s="123">
        <v>2.443262987458695</v>
      </c>
      <c r="F155" s="84" t="s">
        <v>2042</v>
      </c>
      <c r="G155" s="84" t="b">
        <v>0</v>
      </c>
      <c r="H155" s="84" t="b">
        <v>0</v>
      </c>
      <c r="I155" s="84" t="b">
        <v>0</v>
      </c>
      <c r="J155" s="84" t="b">
        <v>1</v>
      </c>
      <c r="K155" s="84" t="b">
        <v>0</v>
      </c>
      <c r="L155" s="84" t="b">
        <v>0</v>
      </c>
    </row>
    <row r="156" spans="1:12" ht="15">
      <c r="A156" s="84" t="s">
        <v>1548</v>
      </c>
      <c r="B156" s="84" t="s">
        <v>1511</v>
      </c>
      <c r="C156" s="84">
        <v>2</v>
      </c>
      <c r="D156" s="123">
        <v>0.0027436605617465566</v>
      </c>
      <c r="E156" s="123">
        <v>1.0453229787866574</v>
      </c>
      <c r="F156" s="84" t="s">
        <v>2042</v>
      </c>
      <c r="G156" s="84" t="b">
        <v>0</v>
      </c>
      <c r="H156" s="84" t="b">
        <v>0</v>
      </c>
      <c r="I156" s="84" t="b">
        <v>0</v>
      </c>
      <c r="J156" s="84" t="b">
        <v>0</v>
      </c>
      <c r="K156" s="84" t="b">
        <v>0</v>
      </c>
      <c r="L156" s="84" t="b">
        <v>0</v>
      </c>
    </row>
    <row r="157" spans="1:12" ht="15">
      <c r="A157" s="84" t="s">
        <v>226</v>
      </c>
      <c r="B157" s="84" t="s">
        <v>286</v>
      </c>
      <c r="C157" s="84">
        <v>2</v>
      </c>
      <c r="D157" s="123">
        <v>0.0027436605617465566</v>
      </c>
      <c r="E157" s="123">
        <v>2.443262987458695</v>
      </c>
      <c r="F157" s="84" t="s">
        <v>2042</v>
      </c>
      <c r="G157" s="84" t="b">
        <v>0</v>
      </c>
      <c r="H157" s="84" t="b">
        <v>0</v>
      </c>
      <c r="I157" s="84" t="b">
        <v>0</v>
      </c>
      <c r="J157" s="84" t="b">
        <v>0</v>
      </c>
      <c r="K157" s="84" t="b">
        <v>0</v>
      </c>
      <c r="L157" s="84" t="b">
        <v>0</v>
      </c>
    </row>
    <row r="158" spans="1:12" ht="15">
      <c r="A158" s="84" t="s">
        <v>286</v>
      </c>
      <c r="B158" s="84" t="s">
        <v>225</v>
      </c>
      <c r="C158" s="84">
        <v>2</v>
      </c>
      <c r="D158" s="123">
        <v>0.0027436605617465566</v>
      </c>
      <c r="E158" s="123">
        <v>2.7442929831226763</v>
      </c>
      <c r="F158" s="84" t="s">
        <v>2042</v>
      </c>
      <c r="G158" s="84" t="b">
        <v>0</v>
      </c>
      <c r="H158" s="84" t="b">
        <v>0</v>
      </c>
      <c r="I158" s="84" t="b">
        <v>0</v>
      </c>
      <c r="J158" s="84" t="b">
        <v>0</v>
      </c>
      <c r="K158" s="84" t="b">
        <v>0</v>
      </c>
      <c r="L158" s="84" t="b">
        <v>0</v>
      </c>
    </row>
    <row r="159" spans="1:12" ht="15">
      <c r="A159" s="84" t="s">
        <v>225</v>
      </c>
      <c r="B159" s="84" t="s">
        <v>285</v>
      </c>
      <c r="C159" s="84">
        <v>2</v>
      </c>
      <c r="D159" s="123">
        <v>0.0027436605617465566</v>
      </c>
      <c r="E159" s="123">
        <v>2.7442929831226763</v>
      </c>
      <c r="F159" s="84" t="s">
        <v>2042</v>
      </c>
      <c r="G159" s="84" t="b">
        <v>0</v>
      </c>
      <c r="H159" s="84" t="b">
        <v>0</v>
      </c>
      <c r="I159" s="84" t="b">
        <v>0</v>
      </c>
      <c r="J159" s="84" t="b">
        <v>0</v>
      </c>
      <c r="K159" s="84" t="b">
        <v>0</v>
      </c>
      <c r="L159" s="84" t="b">
        <v>0</v>
      </c>
    </row>
    <row r="160" spans="1:12" ht="15">
      <c r="A160" s="84" t="s">
        <v>285</v>
      </c>
      <c r="B160" s="84" t="s">
        <v>231</v>
      </c>
      <c r="C160" s="84">
        <v>2</v>
      </c>
      <c r="D160" s="123">
        <v>0.0027436605617465566</v>
      </c>
      <c r="E160" s="123">
        <v>2.7442929831226763</v>
      </c>
      <c r="F160" s="84" t="s">
        <v>2042</v>
      </c>
      <c r="G160" s="84" t="b">
        <v>0</v>
      </c>
      <c r="H160" s="84" t="b">
        <v>0</v>
      </c>
      <c r="I160" s="84" t="b">
        <v>0</v>
      </c>
      <c r="J160" s="84" t="b">
        <v>0</v>
      </c>
      <c r="K160" s="84" t="b">
        <v>0</v>
      </c>
      <c r="L160" s="84" t="b">
        <v>0</v>
      </c>
    </row>
    <row r="161" spans="1:12" ht="15">
      <c r="A161" s="84" t="s">
        <v>1945</v>
      </c>
      <c r="B161" s="84" t="s">
        <v>224</v>
      </c>
      <c r="C161" s="84">
        <v>2</v>
      </c>
      <c r="D161" s="123">
        <v>0.0027436605617465566</v>
      </c>
      <c r="E161" s="123">
        <v>1.7900504736833514</v>
      </c>
      <c r="F161" s="84" t="s">
        <v>2042</v>
      </c>
      <c r="G161" s="84" t="b">
        <v>0</v>
      </c>
      <c r="H161" s="84" t="b">
        <v>0</v>
      </c>
      <c r="I161" s="84" t="b">
        <v>0</v>
      </c>
      <c r="J161" s="84" t="b">
        <v>0</v>
      </c>
      <c r="K161" s="84" t="b">
        <v>0</v>
      </c>
      <c r="L161" s="84" t="b">
        <v>0</v>
      </c>
    </row>
    <row r="162" spans="1:12" ht="15">
      <c r="A162" s="84" t="s">
        <v>224</v>
      </c>
      <c r="B162" s="84" t="s">
        <v>1932</v>
      </c>
      <c r="C162" s="84">
        <v>2</v>
      </c>
      <c r="D162" s="123">
        <v>0.0027436605617465566</v>
      </c>
      <c r="E162" s="123">
        <v>1.568201724066995</v>
      </c>
      <c r="F162" s="84" t="s">
        <v>2042</v>
      </c>
      <c r="G162" s="84" t="b">
        <v>0</v>
      </c>
      <c r="H162" s="84" t="b">
        <v>0</v>
      </c>
      <c r="I162" s="84" t="b">
        <v>0</v>
      </c>
      <c r="J162" s="84" t="b">
        <v>0</v>
      </c>
      <c r="K162" s="84" t="b">
        <v>0</v>
      </c>
      <c r="L162" s="84" t="b">
        <v>0</v>
      </c>
    </row>
    <row r="163" spans="1:12" ht="15">
      <c r="A163" s="84" t="s">
        <v>1932</v>
      </c>
      <c r="B163" s="84" t="s">
        <v>1917</v>
      </c>
      <c r="C163" s="84">
        <v>2</v>
      </c>
      <c r="D163" s="123">
        <v>0.0027436605617465566</v>
      </c>
      <c r="E163" s="123">
        <v>2.0910804693473324</v>
      </c>
      <c r="F163" s="84" t="s">
        <v>2042</v>
      </c>
      <c r="G163" s="84" t="b">
        <v>0</v>
      </c>
      <c r="H163" s="84" t="b">
        <v>0</v>
      </c>
      <c r="I163" s="84" t="b">
        <v>0</v>
      </c>
      <c r="J163" s="84" t="b">
        <v>0</v>
      </c>
      <c r="K163" s="84" t="b">
        <v>0</v>
      </c>
      <c r="L163" s="84" t="b">
        <v>0</v>
      </c>
    </row>
    <row r="164" spans="1:12" ht="15">
      <c r="A164" s="84" t="s">
        <v>1917</v>
      </c>
      <c r="B164" s="84" t="s">
        <v>1555</v>
      </c>
      <c r="C164" s="84">
        <v>2</v>
      </c>
      <c r="D164" s="123">
        <v>0.0027436605617465566</v>
      </c>
      <c r="E164" s="123">
        <v>1.52680903890877</v>
      </c>
      <c r="F164" s="84" t="s">
        <v>2042</v>
      </c>
      <c r="G164" s="84" t="b">
        <v>0</v>
      </c>
      <c r="H164" s="84" t="b">
        <v>0</v>
      </c>
      <c r="I164" s="84" t="b">
        <v>0</v>
      </c>
      <c r="J164" s="84" t="b">
        <v>1</v>
      </c>
      <c r="K164" s="84" t="b">
        <v>0</v>
      </c>
      <c r="L164" s="84" t="b">
        <v>0</v>
      </c>
    </row>
    <row r="165" spans="1:12" ht="15">
      <c r="A165" s="84" t="s">
        <v>1911</v>
      </c>
      <c r="B165" s="84" t="s">
        <v>2022</v>
      </c>
      <c r="C165" s="84">
        <v>2</v>
      </c>
      <c r="D165" s="123">
        <v>0.0027436605617465566</v>
      </c>
      <c r="E165" s="123">
        <v>1.9313796264798206</v>
      </c>
      <c r="F165" s="84" t="s">
        <v>2042</v>
      </c>
      <c r="G165" s="84" t="b">
        <v>0</v>
      </c>
      <c r="H165" s="84" t="b">
        <v>0</v>
      </c>
      <c r="I165" s="84" t="b">
        <v>0</v>
      </c>
      <c r="J165" s="84" t="b">
        <v>0</v>
      </c>
      <c r="K165" s="84" t="b">
        <v>0</v>
      </c>
      <c r="L165" s="84" t="b">
        <v>0</v>
      </c>
    </row>
    <row r="166" spans="1:12" ht="15">
      <c r="A166" s="84" t="s">
        <v>2022</v>
      </c>
      <c r="B166" s="84" t="s">
        <v>1922</v>
      </c>
      <c r="C166" s="84">
        <v>2</v>
      </c>
      <c r="D166" s="123">
        <v>0.0027436605617465566</v>
      </c>
      <c r="E166" s="123">
        <v>2.3463529744506384</v>
      </c>
      <c r="F166" s="84" t="s">
        <v>2042</v>
      </c>
      <c r="G166" s="84" t="b">
        <v>0</v>
      </c>
      <c r="H166" s="84" t="b">
        <v>0</v>
      </c>
      <c r="I166" s="84" t="b">
        <v>0</v>
      </c>
      <c r="J166" s="84" t="b">
        <v>0</v>
      </c>
      <c r="K166" s="84" t="b">
        <v>0</v>
      </c>
      <c r="L166" s="84" t="b">
        <v>0</v>
      </c>
    </row>
    <row r="167" spans="1:12" ht="15">
      <c r="A167" s="84" t="s">
        <v>2023</v>
      </c>
      <c r="B167" s="84" t="s">
        <v>2024</v>
      </c>
      <c r="C167" s="84">
        <v>2</v>
      </c>
      <c r="D167" s="123">
        <v>0.0027436605617465566</v>
      </c>
      <c r="E167" s="123">
        <v>2.7442929831226763</v>
      </c>
      <c r="F167" s="84" t="s">
        <v>2042</v>
      </c>
      <c r="G167" s="84" t="b">
        <v>0</v>
      </c>
      <c r="H167" s="84" t="b">
        <v>0</v>
      </c>
      <c r="I167" s="84" t="b">
        <v>0</v>
      </c>
      <c r="J167" s="84" t="b">
        <v>0</v>
      </c>
      <c r="K167" s="84" t="b">
        <v>0</v>
      </c>
      <c r="L167" s="84" t="b">
        <v>0</v>
      </c>
    </row>
    <row r="168" spans="1:12" ht="15">
      <c r="A168" s="84" t="s">
        <v>2025</v>
      </c>
      <c r="B168" s="84" t="s">
        <v>2026</v>
      </c>
      <c r="C168" s="84">
        <v>2</v>
      </c>
      <c r="D168" s="123">
        <v>0.0027436605617465566</v>
      </c>
      <c r="E168" s="123">
        <v>2.7442929831226763</v>
      </c>
      <c r="F168" s="84" t="s">
        <v>2042</v>
      </c>
      <c r="G168" s="84" t="b">
        <v>0</v>
      </c>
      <c r="H168" s="84" t="b">
        <v>0</v>
      </c>
      <c r="I168" s="84" t="b">
        <v>0</v>
      </c>
      <c r="J168" s="84" t="b">
        <v>0</v>
      </c>
      <c r="K168" s="84" t="b">
        <v>0</v>
      </c>
      <c r="L168" s="84" t="b">
        <v>0</v>
      </c>
    </row>
    <row r="169" spans="1:12" ht="15">
      <c r="A169" s="84" t="s">
        <v>2026</v>
      </c>
      <c r="B169" s="84" t="s">
        <v>2027</v>
      </c>
      <c r="C169" s="84">
        <v>2</v>
      </c>
      <c r="D169" s="123">
        <v>0.0027436605617465566</v>
      </c>
      <c r="E169" s="123">
        <v>2.7442929831226763</v>
      </c>
      <c r="F169" s="84" t="s">
        <v>2042</v>
      </c>
      <c r="G169" s="84" t="b">
        <v>0</v>
      </c>
      <c r="H169" s="84" t="b">
        <v>0</v>
      </c>
      <c r="I169" s="84" t="b">
        <v>0</v>
      </c>
      <c r="J169" s="84" t="b">
        <v>0</v>
      </c>
      <c r="K169" s="84" t="b">
        <v>0</v>
      </c>
      <c r="L169" s="84" t="b">
        <v>0</v>
      </c>
    </row>
    <row r="170" spans="1:12" ht="15">
      <c r="A170" s="84" t="s">
        <v>2027</v>
      </c>
      <c r="B170" s="84" t="s">
        <v>1913</v>
      </c>
      <c r="C170" s="84">
        <v>2</v>
      </c>
      <c r="D170" s="123">
        <v>0.0027436605617465566</v>
      </c>
      <c r="E170" s="123">
        <v>2.0453229787866576</v>
      </c>
      <c r="F170" s="84" t="s">
        <v>2042</v>
      </c>
      <c r="G170" s="84" t="b">
        <v>0</v>
      </c>
      <c r="H170" s="84" t="b">
        <v>0</v>
      </c>
      <c r="I170" s="84" t="b">
        <v>0</v>
      </c>
      <c r="J170" s="84" t="b">
        <v>0</v>
      </c>
      <c r="K170" s="84" t="b">
        <v>0</v>
      </c>
      <c r="L170" s="84" t="b">
        <v>0</v>
      </c>
    </row>
    <row r="171" spans="1:12" ht="15">
      <c r="A171" s="84" t="s">
        <v>1913</v>
      </c>
      <c r="B171" s="84" t="s">
        <v>2028</v>
      </c>
      <c r="C171" s="84">
        <v>2</v>
      </c>
      <c r="D171" s="123">
        <v>0.0027436605617465566</v>
      </c>
      <c r="E171" s="123">
        <v>2.0453229787866576</v>
      </c>
      <c r="F171" s="84" t="s">
        <v>2042</v>
      </c>
      <c r="G171" s="84" t="b">
        <v>0</v>
      </c>
      <c r="H171" s="84" t="b">
        <v>0</v>
      </c>
      <c r="I171" s="84" t="b">
        <v>0</v>
      </c>
      <c r="J171" s="84" t="b">
        <v>0</v>
      </c>
      <c r="K171" s="84" t="b">
        <v>0</v>
      </c>
      <c r="L171" s="84" t="b">
        <v>0</v>
      </c>
    </row>
    <row r="172" spans="1:12" ht="15">
      <c r="A172" s="84" t="s">
        <v>2028</v>
      </c>
      <c r="B172" s="84" t="s">
        <v>2029</v>
      </c>
      <c r="C172" s="84">
        <v>2</v>
      </c>
      <c r="D172" s="123">
        <v>0.0027436605617465566</v>
      </c>
      <c r="E172" s="123">
        <v>2.7442929831226763</v>
      </c>
      <c r="F172" s="84" t="s">
        <v>2042</v>
      </c>
      <c r="G172" s="84" t="b">
        <v>0</v>
      </c>
      <c r="H172" s="84" t="b">
        <v>0</v>
      </c>
      <c r="I172" s="84" t="b">
        <v>0</v>
      </c>
      <c r="J172" s="84" t="b">
        <v>0</v>
      </c>
      <c r="K172" s="84" t="b">
        <v>0</v>
      </c>
      <c r="L172" s="84" t="b">
        <v>0</v>
      </c>
    </row>
    <row r="173" spans="1:12" ht="15">
      <c r="A173" s="84" t="s">
        <v>2029</v>
      </c>
      <c r="B173" s="84" t="s">
        <v>1923</v>
      </c>
      <c r="C173" s="84">
        <v>2</v>
      </c>
      <c r="D173" s="123">
        <v>0.0027436605617465566</v>
      </c>
      <c r="E173" s="123">
        <v>2.3463529744506384</v>
      </c>
      <c r="F173" s="84" t="s">
        <v>2042</v>
      </c>
      <c r="G173" s="84" t="b">
        <v>0</v>
      </c>
      <c r="H173" s="84" t="b">
        <v>0</v>
      </c>
      <c r="I173" s="84" t="b">
        <v>0</v>
      </c>
      <c r="J173" s="84" t="b">
        <v>0</v>
      </c>
      <c r="K173" s="84" t="b">
        <v>0</v>
      </c>
      <c r="L173" s="84" t="b">
        <v>0</v>
      </c>
    </row>
    <row r="174" spans="1:12" ht="15">
      <c r="A174" s="84" t="s">
        <v>1923</v>
      </c>
      <c r="B174" s="84" t="s">
        <v>2030</v>
      </c>
      <c r="C174" s="84">
        <v>2</v>
      </c>
      <c r="D174" s="123">
        <v>0.0027436605617465566</v>
      </c>
      <c r="E174" s="123">
        <v>2.3463529744506384</v>
      </c>
      <c r="F174" s="84" t="s">
        <v>2042</v>
      </c>
      <c r="G174" s="84" t="b">
        <v>0</v>
      </c>
      <c r="H174" s="84" t="b">
        <v>0</v>
      </c>
      <c r="I174" s="84" t="b">
        <v>0</v>
      </c>
      <c r="J174" s="84" t="b">
        <v>0</v>
      </c>
      <c r="K174" s="84" t="b">
        <v>0</v>
      </c>
      <c r="L174" s="84" t="b">
        <v>0</v>
      </c>
    </row>
    <row r="175" spans="1:12" ht="15">
      <c r="A175" s="84" t="s">
        <v>2030</v>
      </c>
      <c r="B175" s="84" t="s">
        <v>2031</v>
      </c>
      <c r="C175" s="84">
        <v>2</v>
      </c>
      <c r="D175" s="123">
        <v>0.0027436605617465566</v>
      </c>
      <c r="E175" s="123">
        <v>2.7442929831226763</v>
      </c>
      <c r="F175" s="84" t="s">
        <v>2042</v>
      </c>
      <c r="G175" s="84" t="b">
        <v>0</v>
      </c>
      <c r="H175" s="84" t="b">
        <v>0</v>
      </c>
      <c r="I175" s="84" t="b">
        <v>0</v>
      </c>
      <c r="J175" s="84" t="b">
        <v>0</v>
      </c>
      <c r="K175" s="84" t="b">
        <v>0</v>
      </c>
      <c r="L175" s="84" t="b">
        <v>0</v>
      </c>
    </row>
    <row r="176" spans="1:12" ht="15">
      <c r="A176" s="84" t="s">
        <v>2031</v>
      </c>
      <c r="B176" s="84" t="s">
        <v>1967</v>
      </c>
      <c r="C176" s="84">
        <v>2</v>
      </c>
      <c r="D176" s="123">
        <v>0.0027436605617465566</v>
      </c>
      <c r="E176" s="123">
        <v>2.568201724066995</v>
      </c>
      <c r="F176" s="84" t="s">
        <v>2042</v>
      </c>
      <c r="G176" s="84" t="b">
        <v>0</v>
      </c>
      <c r="H176" s="84" t="b">
        <v>0</v>
      </c>
      <c r="I176" s="84" t="b">
        <v>0</v>
      </c>
      <c r="J176" s="84" t="b">
        <v>1</v>
      </c>
      <c r="K176" s="84" t="b">
        <v>0</v>
      </c>
      <c r="L176" s="84" t="b">
        <v>0</v>
      </c>
    </row>
    <row r="177" spans="1:12" ht="15">
      <c r="A177" s="84" t="s">
        <v>1967</v>
      </c>
      <c r="B177" s="84" t="s">
        <v>2032</v>
      </c>
      <c r="C177" s="84">
        <v>2</v>
      </c>
      <c r="D177" s="123">
        <v>0.0027436605617465566</v>
      </c>
      <c r="E177" s="123">
        <v>2.568201724066995</v>
      </c>
      <c r="F177" s="84" t="s">
        <v>2042</v>
      </c>
      <c r="G177" s="84" t="b">
        <v>1</v>
      </c>
      <c r="H177" s="84" t="b">
        <v>0</v>
      </c>
      <c r="I177" s="84" t="b">
        <v>0</v>
      </c>
      <c r="J177" s="84" t="b">
        <v>1</v>
      </c>
      <c r="K177" s="84" t="b">
        <v>0</v>
      </c>
      <c r="L177" s="84" t="b">
        <v>0</v>
      </c>
    </row>
    <row r="178" spans="1:12" ht="15">
      <c r="A178" s="84" t="s">
        <v>2032</v>
      </c>
      <c r="B178" s="84" t="s">
        <v>2033</v>
      </c>
      <c r="C178" s="84">
        <v>2</v>
      </c>
      <c r="D178" s="123">
        <v>0.0027436605617465566</v>
      </c>
      <c r="E178" s="123">
        <v>2.7442929831226763</v>
      </c>
      <c r="F178" s="84" t="s">
        <v>2042</v>
      </c>
      <c r="G178" s="84" t="b">
        <v>1</v>
      </c>
      <c r="H178" s="84" t="b">
        <v>0</v>
      </c>
      <c r="I178" s="84" t="b">
        <v>0</v>
      </c>
      <c r="J178" s="84" t="b">
        <v>0</v>
      </c>
      <c r="K178" s="84" t="b">
        <v>0</v>
      </c>
      <c r="L178" s="84" t="b">
        <v>0</v>
      </c>
    </row>
    <row r="179" spans="1:12" ht="15">
      <c r="A179" s="84" t="s">
        <v>2033</v>
      </c>
      <c r="B179" s="84" t="s">
        <v>1569</v>
      </c>
      <c r="C179" s="84">
        <v>2</v>
      </c>
      <c r="D179" s="123">
        <v>0.0027436605617465566</v>
      </c>
      <c r="E179" s="123">
        <v>2.0453229787866576</v>
      </c>
      <c r="F179" s="84" t="s">
        <v>2042</v>
      </c>
      <c r="G179" s="84" t="b">
        <v>0</v>
      </c>
      <c r="H179" s="84" t="b">
        <v>0</v>
      </c>
      <c r="I179" s="84" t="b">
        <v>0</v>
      </c>
      <c r="J179" s="84" t="b">
        <v>0</v>
      </c>
      <c r="K179" s="84" t="b">
        <v>0</v>
      </c>
      <c r="L179" s="84" t="b">
        <v>0</v>
      </c>
    </row>
    <row r="180" spans="1:12" ht="15">
      <c r="A180" s="84" t="s">
        <v>229</v>
      </c>
      <c r="B180" s="84" t="s">
        <v>1960</v>
      </c>
      <c r="C180" s="84">
        <v>2</v>
      </c>
      <c r="D180" s="123">
        <v>0.0027436605617465566</v>
      </c>
      <c r="E180" s="123">
        <v>2.568201724066995</v>
      </c>
      <c r="F180" s="84" t="s">
        <v>2042</v>
      </c>
      <c r="G180" s="84" t="b">
        <v>0</v>
      </c>
      <c r="H180" s="84" t="b">
        <v>0</v>
      </c>
      <c r="I180" s="84" t="b">
        <v>0</v>
      </c>
      <c r="J180" s="84" t="b">
        <v>1</v>
      </c>
      <c r="K180" s="84" t="b">
        <v>0</v>
      </c>
      <c r="L180" s="84" t="b">
        <v>0</v>
      </c>
    </row>
    <row r="181" spans="1:12" ht="15">
      <c r="A181" s="84" t="s">
        <v>1912</v>
      </c>
      <c r="B181" s="84" t="s">
        <v>1721</v>
      </c>
      <c r="C181" s="84">
        <v>2</v>
      </c>
      <c r="D181" s="123">
        <v>0.0027436605617465566</v>
      </c>
      <c r="E181" s="123">
        <v>1.9661417327390325</v>
      </c>
      <c r="F181" s="84" t="s">
        <v>2042</v>
      </c>
      <c r="G181" s="84" t="b">
        <v>0</v>
      </c>
      <c r="H181" s="84" t="b">
        <v>0</v>
      </c>
      <c r="I181" s="84" t="b">
        <v>0</v>
      </c>
      <c r="J181" s="84" t="b">
        <v>0</v>
      </c>
      <c r="K181" s="84" t="b">
        <v>0</v>
      </c>
      <c r="L181" s="84" t="b">
        <v>0</v>
      </c>
    </row>
    <row r="182" spans="1:12" ht="15">
      <c r="A182" s="84" t="s">
        <v>2034</v>
      </c>
      <c r="B182" s="84" t="s">
        <v>2035</v>
      </c>
      <c r="C182" s="84">
        <v>2</v>
      </c>
      <c r="D182" s="123">
        <v>0.0027436605617465566</v>
      </c>
      <c r="E182" s="123">
        <v>2.7442929831226763</v>
      </c>
      <c r="F182" s="84" t="s">
        <v>2042</v>
      </c>
      <c r="G182" s="84" t="b">
        <v>0</v>
      </c>
      <c r="H182" s="84" t="b">
        <v>0</v>
      </c>
      <c r="I182" s="84" t="b">
        <v>0</v>
      </c>
      <c r="J182" s="84" t="b">
        <v>0</v>
      </c>
      <c r="K182" s="84" t="b">
        <v>0</v>
      </c>
      <c r="L182" s="84" t="b">
        <v>0</v>
      </c>
    </row>
    <row r="183" spans="1:12" ht="15">
      <c r="A183" s="84" t="s">
        <v>2035</v>
      </c>
      <c r="B183" s="84" t="s">
        <v>2036</v>
      </c>
      <c r="C183" s="84">
        <v>2</v>
      </c>
      <c r="D183" s="123">
        <v>0.0027436605617465566</v>
      </c>
      <c r="E183" s="123">
        <v>2.7442929831226763</v>
      </c>
      <c r="F183" s="84" t="s">
        <v>2042</v>
      </c>
      <c r="G183" s="84" t="b">
        <v>0</v>
      </c>
      <c r="H183" s="84" t="b">
        <v>0</v>
      </c>
      <c r="I183" s="84" t="b">
        <v>0</v>
      </c>
      <c r="J183" s="84" t="b">
        <v>0</v>
      </c>
      <c r="K183" s="84" t="b">
        <v>0</v>
      </c>
      <c r="L183" s="84" t="b">
        <v>0</v>
      </c>
    </row>
    <row r="184" spans="1:12" ht="15">
      <c r="A184" s="84" t="s">
        <v>2036</v>
      </c>
      <c r="B184" s="84" t="s">
        <v>2037</v>
      </c>
      <c r="C184" s="84">
        <v>2</v>
      </c>
      <c r="D184" s="123">
        <v>0.0027436605617465566</v>
      </c>
      <c r="E184" s="123">
        <v>2.7442929831226763</v>
      </c>
      <c r="F184" s="84" t="s">
        <v>2042</v>
      </c>
      <c r="G184" s="84" t="b">
        <v>0</v>
      </c>
      <c r="H184" s="84" t="b">
        <v>0</v>
      </c>
      <c r="I184" s="84" t="b">
        <v>0</v>
      </c>
      <c r="J184" s="84" t="b">
        <v>0</v>
      </c>
      <c r="K184" s="84" t="b">
        <v>0</v>
      </c>
      <c r="L184" s="84" t="b">
        <v>0</v>
      </c>
    </row>
    <row r="185" spans="1:12" ht="15">
      <c r="A185" s="84" t="s">
        <v>2037</v>
      </c>
      <c r="B185" s="84" t="s">
        <v>2038</v>
      </c>
      <c r="C185" s="84">
        <v>2</v>
      </c>
      <c r="D185" s="123">
        <v>0.0027436605617465566</v>
      </c>
      <c r="E185" s="123">
        <v>2.7442929831226763</v>
      </c>
      <c r="F185" s="84" t="s">
        <v>2042</v>
      </c>
      <c r="G185" s="84" t="b">
        <v>0</v>
      </c>
      <c r="H185" s="84" t="b">
        <v>0</v>
      </c>
      <c r="I185" s="84" t="b">
        <v>0</v>
      </c>
      <c r="J185" s="84" t="b">
        <v>0</v>
      </c>
      <c r="K185" s="84" t="b">
        <v>0</v>
      </c>
      <c r="L185" s="84" t="b">
        <v>0</v>
      </c>
    </row>
    <row r="186" spans="1:12" ht="15">
      <c r="A186" s="84" t="s">
        <v>2038</v>
      </c>
      <c r="B186" s="84" t="s">
        <v>1552</v>
      </c>
      <c r="C186" s="84">
        <v>2</v>
      </c>
      <c r="D186" s="123">
        <v>0.0027436605617465566</v>
      </c>
      <c r="E186" s="123">
        <v>2.2671717284030137</v>
      </c>
      <c r="F186" s="84" t="s">
        <v>2042</v>
      </c>
      <c r="G186" s="84" t="b">
        <v>0</v>
      </c>
      <c r="H186" s="84" t="b">
        <v>0</v>
      </c>
      <c r="I186" s="84" t="b">
        <v>0</v>
      </c>
      <c r="J186" s="84" t="b">
        <v>0</v>
      </c>
      <c r="K186" s="84" t="b">
        <v>0</v>
      </c>
      <c r="L186" s="84" t="b">
        <v>0</v>
      </c>
    </row>
    <row r="187" spans="1:12" ht="15">
      <c r="A187" s="84" t="s">
        <v>1552</v>
      </c>
      <c r="B187" s="84" t="s">
        <v>1959</v>
      </c>
      <c r="C187" s="84">
        <v>2</v>
      </c>
      <c r="D187" s="123">
        <v>0.0027436605617465566</v>
      </c>
      <c r="E187" s="123">
        <v>2.0910804693473324</v>
      </c>
      <c r="F187" s="84" t="s">
        <v>2042</v>
      </c>
      <c r="G187" s="84" t="b">
        <v>0</v>
      </c>
      <c r="H187" s="84" t="b">
        <v>0</v>
      </c>
      <c r="I187" s="84" t="b">
        <v>0</v>
      </c>
      <c r="J187" s="84" t="b">
        <v>0</v>
      </c>
      <c r="K187" s="84" t="b">
        <v>0</v>
      </c>
      <c r="L187" s="84" t="b">
        <v>0</v>
      </c>
    </row>
    <row r="188" spans="1:12" ht="15">
      <c r="A188" s="84" t="s">
        <v>1959</v>
      </c>
      <c r="B188" s="84" t="s">
        <v>1931</v>
      </c>
      <c r="C188" s="84">
        <v>2</v>
      </c>
      <c r="D188" s="123">
        <v>0.0027436605617465566</v>
      </c>
      <c r="E188" s="123">
        <v>2.2671717284030137</v>
      </c>
      <c r="F188" s="84" t="s">
        <v>2042</v>
      </c>
      <c r="G188" s="84" t="b">
        <v>0</v>
      </c>
      <c r="H188" s="84" t="b">
        <v>0</v>
      </c>
      <c r="I188" s="84" t="b">
        <v>0</v>
      </c>
      <c r="J188" s="84" t="b">
        <v>0</v>
      </c>
      <c r="K188" s="84" t="b">
        <v>0</v>
      </c>
      <c r="L188" s="84" t="b">
        <v>0</v>
      </c>
    </row>
    <row r="189" spans="1:12" ht="15">
      <c r="A189" s="84" t="s">
        <v>1931</v>
      </c>
      <c r="B189" s="84" t="s">
        <v>1968</v>
      </c>
      <c r="C189" s="84">
        <v>2</v>
      </c>
      <c r="D189" s="123">
        <v>0.0027436605617465566</v>
      </c>
      <c r="E189" s="123">
        <v>2.2671717284030137</v>
      </c>
      <c r="F189" s="84" t="s">
        <v>2042</v>
      </c>
      <c r="G189" s="84" t="b">
        <v>0</v>
      </c>
      <c r="H189" s="84" t="b">
        <v>0</v>
      </c>
      <c r="I189" s="84" t="b">
        <v>0</v>
      </c>
      <c r="J189" s="84" t="b">
        <v>0</v>
      </c>
      <c r="K189" s="84" t="b">
        <v>0</v>
      </c>
      <c r="L189" s="84" t="b">
        <v>0</v>
      </c>
    </row>
    <row r="190" spans="1:12" ht="15">
      <c r="A190" s="84" t="s">
        <v>1968</v>
      </c>
      <c r="B190" s="84" t="s">
        <v>2039</v>
      </c>
      <c r="C190" s="84">
        <v>2</v>
      </c>
      <c r="D190" s="123">
        <v>0.0027436605617465566</v>
      </c>
      <c r="E190" s="123">
        <v>2.568201724066995</v>
      </c>
      <c r="F190" s="84" t="s">
        <v>2042</v>
      </c>
      <c r="G190" s="84" t="b">
        <v>0</v>
      </c>
      <c r="H190" s="84" t="b">
        <v>0</v>
      </c>
      <c r="I190" s="84" t="b">
        <v>0</v>
      </c>
      <c r="J190" s="84" t="b">
        <v>0</v>
      </c>
      <c r="K190" s="84" t="b">
        <v>0</v>
      </c>
      <c r="L190" s="84" t="b">
        <v>0</v>
      </c>
    </row>
    <row r="191" spans="1:12" ht="15">
      <c r="A191" s="84" t="s">
        <v>1511</v>
      </c>
      <c r="B191" s="84" t="s">
        <v>1544</v>
      </c>
      <c r="C191" s="84">
        <v>3</v>
      </c>
      <c r="D191" s="123">
        <v>0.00950621038938888</v>
      </c>
      <c r="E191" s="123">
        <v>0.7353992699626938</v>
      </c>
      <c r="F191" s="84" t="s">
        <v>1430</v>
      </c>
      <c r="G191" s="84" t="b">
        <v>0</v>
      </c>
      <c r="H191" s="84" t="b">
        <v>0</v>
      </c>
      <c r="I191" s="84" t="b">
        <v>0</v>
      </c>
      <c r="J191" s="84" t="b">
        <v>0</v>
      </c>
      <c r="K191" s="84" t="b">
        <v>0</v>
      </c>
      <c r="L191" s="84" t="b">
        <v>0</v>
      </c>
    </row>
    <row r="192" spans="1:12" ht="15">
      <c r="A192" s="84" t="s">
        <v>1960</v>
      </c>
      <c r="B192" s="84" t="s">
        <v>230</v>
      </c>
      <c r="C192" s="84">
        <v>3</v>
      </c>
      <c r="D192" s="123">
        <v>0.00950621038938888</v>
      </c>
      <c r="E192" s="123">
        <v>1.8145805160103186</v>
      </c>
      <c r="F192" s="84" t="s">
        <v>1430</v>
      </c>
      <c r="G192" s="84" t="b">
        <v>1</v>
      </c>
      <c r="H192" s="84" t="b">
        <v>0</v>
      </c>
      <c r="I192" s="84" t="b">
        <v>0</v>
      </c>
      <c r="J192" s="84" t="b">
        <v>0</v>
      </c>
      <c r="K192" s="84" t="b">
        <v>0</v>
      </c>
      <c r="L192" s="84" t="b">
        <v>0</v>
      </c>
    </row>
    <row r="193" spans="1:12" ht="15">
      <c r="A193" s="84" t="s">
        <v>230</v>
      </c>
      <c r="B193" s="84" t="s">
        <v>1549</v>
      </c>
      <c r="C193" s="84">
        <v>3</v>
      </c>
      <c r="D193" s="123">
        <v>0.00950621038938888</v>
      </c>
      <c r="E193" s="123">
        <v>1.5927317663939622</v>
      </c>
      <c r="F193" s="84" t="s">
        <v>1430</v>
      </c>
      <c r="G193" s="84" t="b">
        <v>0</v>
      </c>
      <c r="H193" s="84" t="b">
        <v>0</v>
      </c>
      <c r="I193" s="84" t="b">
        <v>0</v>
      </c>
      <c r="J193" s="84" t="b">
        <v>1</v>
      </c>
      <c r="K193" s="84" t="b">
        <v>0</v>
      </c>
      <c r="L193" s="84" t="b">
        <v>0</v>
      </c>
    </row>
    <row r="194" spans="1:12" ht="15">
      <c r="A194" s="84" t="s">
        <v>1549</v>
      </c>
      <c r="B194" s="84" t="s">
        <v>1961</v>
      </c>
      <c r="C194" s="84">
        <v>3</v>
      </c>
      <c r="D194" s="123">
        <v>0.00950621038938888</v>
      </c>
      <c r="E194" s="123">
        <v>1.717670503002262</v>
      </c>
      <c r="F194" s="84" t="s">
        <v>1430</v>
      </c>
      <c r="G194" s="84" t="b">
        <v>1</v>
      </c>
      <c r="H194" s="84" t="b">
        <v>0</v>
      </c>
      <c r="I194" s="84" t="b">
        <v>0</v>
      </c>
      <c r="J194" s="84" t="b">
        <v>0</v>
      </c>
      <c r="K194" s="84" t="b">
        <v>0</v>
      </c>
      <c r="L194" s="84" t="b">
        <v>0</v>
      </c>
    </row>
    <row r="195" spans="1:12" ht="15">
      <c r="A195" s="84" t="s">
        <v>1961</v>
      </c>
      <c r="B195" s="84" t="s">
        <v>1962</v>
      </c>
      <c r="C195" s="84">
        <v>3</v>
      </c>
      <c r="D195" s="123">
        <v>0.00950621038938888</v>
      </c>
      <c r="E195" s="123">
        <v>1.9395192526186185</v>
      </c>
      <c r="F195" s="84" t="s">
        <v>1430</v>
      </c>
      <c r="G195" s="84" t="b">
        <v>0</v>
      </c>
      <c r="H195" s="84" t="b">
        <v>0</v>
      </c>
      <c r="I195" s="84" t="b">
        <v>0</v>
      </c>
      <c r="J195" s="84" t="b">
        <v>0</v>
      </c>
      <c r="K195" s="84" t="b">
        <v>1</v>
      </c>
      <c r="L195" s="84" t="b">
        <v>0</v>
      </c>
    </row>
    <row r="196" spans="1:12" ht="15">
      <c r="A196" s="84" t="s">
        <v>1962</v>
      </c>
      <c r="B196" s="84" t="s">
        <v>1963</v>
      </c>
      <c r="C196" s="84">
        <v>3</v>
      </c>
      <c r="D196" s="123">
        <v>0.00950621038938888</v>
      </c>
      <c r="E196" s="123">
        <v>1.9395192526186185</v>
      </c>
      <c r="F196" s="84" t="s">
        <v>1430</v>
      </c>
      <c r="G196" s="84" t="b">
        <v>0</v>
      </c>
      <c r="H196" s="84" t="b">
        <v>1</v>
      </c>
      <c r="I196" s="84" t="b">
        <v>0</v>
      </c>
      <c r="J196" s="84" t="b">
        <v>0</v>
      </c>
      <c r="K196" s="84" t="b">
        <v>0</v>
      </c>
      <c r="L196" s="84" t="b">
        <v>0</v>
      </c>
    </row>
    <row r="197" spans="1:12" ht="15">
      <c r="A197" s="84" t="s">
        <v>1963</v>
      </c>
      <c r="B197" s="84" t="s">
        <v>1964</v>
      </c>
      <c r="C197" s="84">
        <v>3</v>
      </c>
      <c r="D197" s="123">
        <v>0.00950621038938888</v>
      </c>
      <c r="E197" s="123">
        <v>1.9395192526186185</v>
      </c>
      <c r="F197" s="84" t="s">
        <v>1430</v>
      </c>
      <c r="G197" s="84" t="b">
        <v>0</v>
      </c>
      <c r="H197" s="84" t="b">
        <v>0</v>
      </c>
      <c r="I197" s="84" t="b">
        <v>0</v>
      </c>
      <c r="J197" s="84" t="b">
        <v>0</v>
      </c>
      <c r="K197" s="84" t="b">
        <v>0</v>
      </c>
      <c r="L197" s="84" t="b">
        <v>0</v>
      </c>
    </row>
    <row r="198" spans="1:12" ht="15">
      <c r="A198" s="84" t="s">
        <v>1964</v>
      </c>
      <c r="B198" s="84" t="s">
        <v>1965</v>
      </c>
      <c r="C198" s="84">
        <v>3</v>
      </c>
      <c r="D198" s="123">
        <v>0.00950621038938888</v>
      </c>
      <c r="E198" s="123">
        <v>1.9395192526186185</v>
      </c>
      <c r="F198" s="84" t="s">
        <v>1430</v>
      </c>
      <c r="G198" s="84" t="b">
        <v>0</v>
      </c>
      <c r="H198" s="84" t="b">
        <v>0</v>
      </c>
      <c r="I198" s="84" t="b">
        <v>0</v>
      </c>
      <c r="J198" s="84" t="b">
        <v>0</v>
      </c>
      <c r="K198" s="84" t="b">
        <v>0</v>
      </c>
      <c r="L198" s="84" t="b">
        <v>0</v>
      </c>
    </row>
    <row r="199" spans="1:12" ht="15">
      <c r="A199" s="84" t="s">
        <v>1965</v>
      </c>
      <c r="B199" s="84" t="s">
        <v>1966</v>
      </c>
      <c r="C199" s="84">
        <v>3</v>
      </c>
      <c r="D199" s="123">
        <v>0.00950621038938888</v>
      </c>
      <c r="E199" s="123">
        <v>1.9395192526186185</v>
      </c>
      <c r="F199" s="84" t="s">
        <v>1430</v>
      </c>
      <c r="G199" s="84" t="b">
        <v>0</v>
      </c>
      <c r="H199" s="84" t="b">
        <v>0</v>
      </c>
      <c r="I199" s="84" t="b">
        <v>0</v>
      </c>
      <c r="J199" s="84" t="b">
        <v>0</v>
      </c>
      <c r="K199" s="84" t="b">
        <v>0</v>
      </c>
      <c r="L199" s="84" t="b">
        <v>0</v>
      </c>
    </row>
    <row r="200" spans="1:12" ht="15">
      <c r="A200" s="84" t="s">
        <v>1966</v>
      </c>
      <c r="B200" s="84" t="s">
        <v>1912</v>
      </c>
      <c r="C200" s="84">
        <v>3</v>
      </c>
      <c r="D200" s="123">
        <v>0.00950621038938888</v>
      </c>
      <c r="E200" s="123">
        <v>1.9395192526186185</v>
      </c>
      <c r="F200" s="84" t="s">
        <v>1430</v>
      </c>
      <c r="G200" s="84" t="b">
        <v>0</v>
      </c>
      <c r="H200" s="84" t="b">
        <v>0</v>
      </c>
      <c r="I200" s="84" t="b">
        <v>0</v>
      </c>
      <c r="J200" s="84" t="b">
        <v>0</v>
      </c>
      <c r="K200" s="84" t="b">
        <v>0</v>
      </c>
      <c r="L200" s="84" t="b">
        <v>0</v>
      </c>
    </row>
    <row r="201" spans="1:12" ht="15">
      <c r="A201" s="84" t="s">
        <v>1544</v>
      </c>
      <c r="B201" s="84" t="s">
        <v>1511</v>
      </c>
      <c r="C201" s="84">
        <v>2</v>
      </c>
      <c r="D201" s="123">
        <v>0.00757320172665</v>
      </c>
      <c r="E201" s="123">
        <v>0.8145805160103187</v>
      </c>
      <c r="F201" s="84" t="s">
        <v>1430</v>
      </c>
      <c r="G201" s="84" t="b">
        <v>0</v>
      </c>
      <c r="H201" s="84" t="b">
        <v>0</v>
      </c>
      <c r="I201" s="84" t="b">
        <v>0</v>
      </c>
      <c r="J201" s="84" t="b">
        <v>0</v>
      </c>
      <c r="K201" s="84" t="b">
        <v>0</v>
      </c>
      <c r="L201" s="84" t="b">
        <v>0</v>
      </c>
    </row>
    <row r="202" spans="1:12" ht="15">
      <c r="A202" s="84" t="s">
        <v>1548</v>
      </c>
      <c r="B202" s="84" t="s">
        <v>1511</v>
      </c>
      <c r="C202" s="84">
        <v>2</v>
      </c>
      <c r="D202" s="123">
        <v>0.00757320172665</v>
      </c>
      <c r="E202" s="123">
        <v>1.1156105116742998</v>
      </c>
      <c r="F202" s="84" t="s">
        <v>1430</v>
      </c>
      <c r="G202" s="84" t="b">
        <v>0</v>
      </c>
      <c r="H202" s="84" t="b">
        <v>0</v>
      </c>
      <c r="I202" s="84" t="b">
        <v>0</v>
      </c>
      <c r="J202" s="84" t="b">
        <v>0</v>
      </c>
      <c r="K202" s="84" t="b">
        <v>0</v>
      </c>
      <c r="L202" s="84" t="b">
        <v>0</v>
      </c>
    </row>
    <row r="203" spans="1:12" ht="15">
      <c r="A203" s="84" t="s">
        <v>1918</v>
      </c>
      <c r="B203" s="84" t="s">
        <v>1548</v>
      </c>
      <c r="C203" s="84">
        <v>2</v>
      </c>
      <c r="D203" s="123">
        <v>0.00757320172665</v>
      </c>
      <c r="E203" s="123">
        <v>1.541579243946581</v>
      </c>
      <c r="F203" s="84" t="s">
        <v>1430</v>
      </c>
      <c r="G203" s="84" t="b">
        <v>0</v>
      </c>
      <c r="H203" s="84" t="b">
        <v>0</v>
      </c>
      <c r="I203" s="84" t="b">
        <v>0</v>
      </c>
      <c r="J203" s="84" t="b">
        <v>0</v>
      </c>
      <c r="K203" s="84" t="b">
        <v>0</v>
      </c>
      <c r="L203" s="84" t="b">
        <v>0</v>
      </c>
    </row>
    <row r="204" spans="1:12" ht="15">
      <c r="A204" s="84" t="s">
        <v>1548</v>
      </c>
      <c r="B204" s="84" t="s">
        <v>1544</v>
      </c>
      <c r="C204" s="84">
        <v>2</v>
      </c>
      <c r="D204" s="123">
        <v>0.00757320172665</v>
      </c>
      <c r="E204" s="123">
        <v>0.7634279935629372</v>
      </c>
      <c r="F204" s="84" t="s">
        <v>1430</v>
      </c>
      <c r="G204" s="84" t="b">
        <v>0</v>
      </c>
      <c r="H204" s="84" t="b">
        <v>0</v>
      </c>
      <c r="I204" s="84" t="b">
        <v>0</v>
      </c>
      <c r="J204" s="84" t="b">
        <v>0</v>
      </c>
      <c r="K204" s="84" t="b">
        <v>0</v>
      </c>
      <c r="L204" s="84" t="b">
        <v>0</v>
      </c>
    </row>
    <row r="205" spans="1:12" ht="15">
      <c r="A205" s="84" t="s">
        <v>1948</v>
      </c>
      <c r="B205" s="84" t="s">
        <v>1544</v>
      </c>
      <c r="C205" s="84">
        <v>2</v>
      </c>
      <c r="D205" s="123">
        <v>0.00757320172665</v>
      </c>
      <c r="E205" s="123">
        <v>1.161368002234975</v>
      </c>
      <c r="F205" s="84" t="s">
        <v>1430</v>
      </c>
      <c r="G205" s="84" t="b">
        <v>0</v>
      </c>
      <c r="H205" s="84" t="b">
        <v>0</v>
      </c>
      <c r="I205" s="84" t="b">
        <v>0</v>
      </c>
      <c r="J205" s="84" t="b">
        <v>0</v>
      </c>
      <c r="K205" s="84" t="b">
        <v>0</v>
      </c>
      <c r="L205" s="84" t="b">
        <v>0</v>
      </c>
    </row>
    <row r="206" spans="1:12" ht="15">
      <c r="A206" s="84" t="s">
        <v>2016</v>
      </c>
      <c r="B206" s="84" t="s">
        <v>2017</v>
      </c>
      <c r="C206" s="84">
        <v>2</v>
      </c>
      <c r="D206" s="123">
        <v>0.00757320172665</v>
      </c>
      <c r="E206" s="123">
        <v>2.1156105116742996</v>
      </c>
      <c r="F206" s="84" t="s">
        <v>1430</v>
      </c>
      <c r="G206" s="84" t="b">
        <v>0</v>
      </c>
      <c r="H206" s="84" t="b">
        <v>0</v>
      </c>
      <c r="I206" s="84" t="b">
        <v>0</v>
      </c>
      <c r="J206" s="84" t="b">
        <v>0</v>
      </c>
      <c r="K206" s="84" t="b">
        <v>0</v>
      </c>
      <c r="L206" s="84" t="b">
        <v>0</v>
      </c>
    </row>
    <row r="207" spans="1:12" ht="15">
      <c r="A207" s="84" t="s">
        <v>2017</v>
      </c>
      <c r="B207" s="84" t="s">
        <v>2018</v>
      </c>
      <c r="C207" s="84">
        <v>2</v>
      </c>
      <c r="D207" s="123">
        <v>0.00757320172665</v>
      </c>
      <c r="E207" s="123">
        <v>2.1156105116742996</v>
      </c>
      <c r="F207" s="84" t="s">
        <v>1430</v>
      </c>
      <c r="G207" s="84" t="b">
        <v>0</v>
      </c>
      <c r="H207" s="84" t="b">
        <v>0</v>
      </c>
      <c r="I207" s="84" t="b">
        <v>0</v>
      </c>
      <c r="J207" s="84" t="b">
        <v>0</v>
      </c>
      <c r="K207" s="84" t="b">
        <v>0</v>
      </c>
      <c r="L207" s="84" t="b">
        <v>0</v>
      </c>
    </row>
    <row r="208" spans="1:12" ht="15">
      <c r="A208" s="84" t="s">
        <v>2018</v>
      </c>
      <c r="B208" s="84" t="s">
        <v>1544</v>
      </c>
      <c r="C208" s="84">
        <v>2</v>
      </c>
      <c r="D208" s="123">
        <v>0.00757320172665</v>
      </c>
      <c r="E208" s="123">
        <v>1.161368002234975</v>
      </c>
      <c r="F208" s="84" t="s">
        <v>1430</v>
      </c>
      <c r="G208" s="84" t="b">
        <v>0</v>
      </c>
      <c r="H208" s="84" t="b">
        <v>0</v>
      </c>
      <c r="I208" s="84" t="b">
        <v>0</v>
      </c>
      <c r="J208" s="84" t="b">
        <v>0</v>
      </c>
      <c r="K208" s="84" t="b">
        <v>0</v>
      </c>
      <c r="L208" s="84" t="b">
        <v>0</v>
      </c>
    </row>
    <row r="209" spans="1:12" ht="15">
      <c r="A209" s="84" t="s">
        <v>1544</v>
      </c>
      <c r="B209" s="84" t="s">
        <v>1958</v>
      </c>
      <c r="C209" s="84">
        <v>2</v>
      </c>
      <c r="D209" s="123">
        <v>0.00757320172665</v>
      </c>
      <c r="E209" s="123">
        <v>1.2405492482825997</v>
      </c>
      <c r="F209" s="84" t="s">
        <v>1430</v>
      </c>
      <c r="G209" s="84" t="b">
        <v>0</v>
      </c>
      <c r="H209" s="84" t="b">
        <v>0</v>
      </c>
      <c r="I209" s="84" t="b">
        <v>0</v>
      </c>
      <c r="J209" s="84" t="b">
        <v>0</v>
      </c>
      <c r="K209" s="84" t="b">
        <v>0</v>
      </c>
      <c r="L209" s="84" t="b">
        <v>0</v>
      </c>
    </row>
    <row r="210" spans="1:12" ht="15">
      <c r="A210" s="84" t="s">
        <v>1958</v>
      </c>
      <c r="B210" s="84" t="s">
        <v>2019</v>
      </c>
      <c r="C210" s="84">
        <v>2</v>
      </c>
      <c r="D210" s="123">
        <v>0.00757320172665</v>
      </c>
      <c r="E210" s="123">
        <v>1.9395192526186185</v>
      </c>
      <c r="F210" s="84" t="s">
        <v>1430</v>
      </c>
      <c r="G210" s="84" t="b">
        <v>0</v>
      </c>
      <c r="H210" s="84" t="b">
        <v>0</v>
      </c>
      <c r="I210" s="84" t="b">
        <v>0</v>
      </c>
      <c r="J210" s="84" t="b">
        <v>0</v>
      </c>
      <c r="K210" s="84" t="b">
        <v>0</v>
      </c>
      <c r="L210" s="84" t="b">
        <v>0</v>
      </c>
    </row>
    <row r="211" spans="1:12" ht="15">
      <c r="A211" s="84" t="s">
        <v>2019</v>
      </c>
      <c r="B211" s="84" t="s">
        <v>2020</v>
      </c>
      <c r="C211" s="84">
        <v>2</v>
      </c>
      <c r="D211" s="123">
        <v>0.00757320172665</v>
      </c>
      <c r="E211" s="123">
        <v>2.1156105116742996</v>
      </c>
      <c r="F211" s="84" t="s">
        <v>1430</v>
      </c>
      <c r="G211" s="84" t="b">
        <v>0</v>
      </c>
      <c r="H211" s="84" t="b">
        <v>0</v>
      </c>
      <c r="I211" s="84" t="b">
        <v>0</v>
      </c>
      <c r="J211" s="84" t="b">
        <v>0</v>
      </c>
      <c r="K211" s="84" t="b">
        <v>0</v>
      </c>
      <c r="L211" s="84" t="b">
        <v>0</v>
      </c>
    </row>
    <row r="212" spans="1:12" ht="15">
      <c r="A212" s="84" t="s">
        <v>1511</v>
      </c>
      <c r="B212" s="84" t="s">
        <v>1550</v>
      </c>
      <c r="C212" s="84">
        <v>2</v>
      </c>
      <c r="D212" s="123">
        <v>0.00757320172665</v>
      </c>
      <c r="E212" s="123">
        <v>1.2125205246823563</v>
      </c>
      <c r="F212" s="84" t="s">
        <v>1430</v>
      </c>
      <c r="G212" s="84" t="b">
        <v>0</v>
      </c>
      <c r="H212" s="84" t="b">
        <v>0</v>
      </c>
      <c r="I212" s="84" t="b">
        <v>0</v>
      </c>
      <c r="J212" s="84" t="b">
        <v>0</v>
      </c>
      <c r="K212" s="84" t="b">
        <v>0</v>
      </c>
      <c r="L212" s="84" t="b">
        <v>0</v>
      </c>
    </row>
    <row r="213" spans="1:12" ht="15">
      <c r="A213" s="84" t="s">
        <v>224</v>
      </c>
      <c r="B213" s="84" t="s">
        <v>1552</v>
      </c>
      <c r="C213" s="84">
        <v>2</v>
      </c>
      <c r="D213" s="123">
        <v>0.00757320172665</v>
      </c>
      <c r="E213" s="123">
        <v>1.3954512082683428</v>
      </c>
      <c r="F213" s="84" t="s">
        <v>1430</v>
      </c>
      <c r="G213" s="84" t="b">
        <v>0</v>
      </c>
      <c r="H213" s="84" t="b">
        <v>0</v>
      </c>
      <c r="I213" s="84" t="b">
        <v>0</v>
      </c>
      <c r="J213" s="84" t="b">
        <v>0</v>
      </c>
      <c r="K213" s="84" t="b">
        <v>0</v>
      </c>
      <c r="L213" s="84" t="b">
        <v>0</v>
      </c>
    </row>
    <row r="214" spans="1:12" ht="15">
      <c r="A214" s="84" t="s">
        <v>226</v>
      </c>
      <c r="B214" s="84" t="s">
        <v>2021</v>
      </c>
      <c r="C214" s="84">
        <v>2</v>
      </c>
      <c r="D214" s="123">
        <v>0.00757320172665</v>
      </c>
      <c r="E214" s="123">
        <v>1.9395192526186185</v>
      </c>
      <c r="F214" s="84" t="s">
        <v>1430</v>
      </c>
      <c r="G214" s="84" t="b">
        <v>0</v>
      </c>
      <c r="H214" s="84" t="b">
        <v>0</v>
      </c>
      <c r="I214" s="84" t="b">
        <v>0</v>
      </c>
      <c r="J214" s="84" t="b">
        <v>1</v>
      </c>
      <c r="K214" s="84" t="b">
        <v>0</v>
      </c>
      <c r="L214" s="84" t="b">
        <v>0</v>
      </c>
    </row>
    <row r="215" spans="1:12" ht="15">
      <c r="A215" s="84" t="s">
        <v>229</v>
      </c>
      <c r="B215" s="84" t="s">
        <v>1960</v>
      </c>
      <c r="C215" s="84">
        <v>2</v>
      </c>
      <c r="D215" s="123">
        <v>0.00757320172665</v>
      </c>
      <c r="E215" s="123">
        <v>1.9395192526186185</v>
      </c>
      <c r="F215" s="84" t="s">
        <v>1430</v>
      </c>
      <c r="G215" s="84" t="b">
        <v>0</v>
      </c>
      <c r="H215" s="84" t="b">
        <v>0</v>
      </c>
      <c r="I215" s="84" t="b">
        <v>0</v>
      </c>
      <c r="J215" s="84" t="b">
        <v>1</v>
      </c>
      <c r="K215" s="84" t="b">
        <v>0</v>
      </c>
      <c r="L215" s="84" t="b">
        <v>0</v>
      </c>
    </row>
    <row r="216" spans="1:12" ht="15">
      <c r="A216" s="84" t="s">
        <v>1912</v>
      </c>
      <c r="B216" s="84" t="s">
        <v>1721</v>
      </c>
      <c r="C216" s="84">
        <v>2</v>
      </c>
      <c r="D216" s="123">
        <v>0.00757320172665</v>
      </c>
      <c r="E216" s="123">
        <v>1.9395192526186185</v>
      </c>
      <c r="F216" s="84" t="s">
        <v>1430</v>
      </c>
      <c r="G216" s="84" t="b">
        <v>0</v>
      </c>
      <c r="H216" s="84" t="b">
        <v>0</v>
      </c>
      <c r="I216" s="84" t="b">
        <v>0</v>
      </c>
      <c r="J216" s="84" t="b">
        <v>0</v>
      </c>
      <c r="K216" s="84" t="b">
        <v>0</v>
      </c>
      <c r="L216" s="84" t="b">
        <v>0</v>
      </c>
    </row>
    <row r="217" spans="1:12" ht="15">
      <c r="A217" s="84" t="s">
        <v>1557</v>
      </c>
      <c r="B217" s="84" t="s">
        <v>1558</v>
      </c>
      <c r="C217" s="84">
        <v>3</v>
      </c>
      <c r="D217" s="123">
        <v>0.0129639358333968</v>
      </c>
      <c r="E217" s="123">
        <v>1.568201724066995</v>
      </c>
      <c r="F217" s="84" t="s">
        <v>1431</v>
      </c>
      <c r="G217" s="84" t="b">
        <v>0</v>
      </c>
      <c r="H217" s="84" t="b">
        <v>0</v>
      </c>
      <c r="I217" s="84" t="b">
        <v>0</v>
      </c>
      <c r="J217" s="84" t="b">
        <v>1</v>
      </c>
      <c r="K217" s="84" t="b">
        <v>0</v>
      </c>
      <c r="L217" s="84" t="b">
        <v>0</v>
      </c>
    </row>
    <row r="218" spans="1:12" ht="15">
      <c r="A218" s="84" t="s">
        <v>1558</v>
      </c>
      <c r="B218" s="84" t="s">
        <v>1554</v>
      </c>
      <c r="C218" s="84">
        <v>3</v>
      </c>
      <c r="D218" s="123">
        <v>0.0129639358333968</v>
      </c>
      <c r="E218" s="123">
        <v>1.443262987458695</v>
      </c>
      <c r="F218" s="84" t="s">
        <v>1431</v>
      </c>
      <c r="G218" s="84" t="b">
        <v>1</v>
      </c>
      <c r="H218" s="84" t="b">
        <v>0</v>
      </c>
      <c r="I218" s="84" t="b">
        <v>0</v>
      </c>
      <c r="J218" s="84" t="b">
        <v>0</v>
      </c>
      <c r="K218" s="84" t="b">
        <v>0</v>
      </c>
      <c r="L218" s="84" t="b">
        <v>0</v>
      </c>
    </row>
    <row r="219" spans="1:12" ht="15">
      <c r="A219" s="84" t="s">
        <v>1554</v>
      </c>
      <c r="B219" s="84" t="s">
        <v>1544</v>
      </c>
      <c r="C219" s="84">
        <v>3</v>
      </c>
      <c r="D219" s="123">
        <v>0.0129639358333968</v>
      </c>
      <c r="E219" s="123">
        <v>0.9203842421783576</v>
      </c>
      <c r="F219" s="84" t="s">
        <v>1431</v>
      </c>
      <c r="G219" s="84" t="b">
        <v>0</v>
      </c>
      <c r="H219" s="84" t="b">
        <v>0</v>
      </c>
      <c r="I219" s="84" t="b">
        <v>0</v>
      </c>
      <c r="J219" s="84" t="b">
        <v>0</v>
      </c>
      <c r="K219" s="84" t="b">
        <v>0</v>
      </c>
      <c r="L219" s="84" t="b">
        <v>0</v>
      </c>
    </row>
    <row r="220" spans="1:12" ht="15">
      <c r="A220" s="84" t="s">
        <v>1544</v>
      </c>
      <c r="B220" s="84" t="s">
        <v>1559</v>
      </c>
      <c r="C220" s="84">
        <v>3</v>
      </c>
      <c r="D220" s="123">
        <v>0.0129639358333968</v>
      </c>
      <c r="E220" s="123">
        <v>1.2002249387724007</v>
      </c>
      <c r="F220" s="84" t="s">
        <v>1431</v>
      </c>
      <c r="G220" s="84" t="b">
        <v>0</v>
      </c>
      <c r="H220" s="84" t="b">
        <v>0</v>
      </c>
      <c r="I220" s="84" t="b">
        <v>0</v>
      </c>
      <c r="J220" s="84" t="b">
        <v>0</v>
      </c>
      <c r="K220" s="84" t="b">
        <v>0</v>
      </c>
      <c r="L220" s="84" t="b">
        <v>0</v>
      </c>
    </row>
    <row r="221" spans="1:12" ht="15">
      <c r="A221" s="84" t="s">
        <v>1980</v>
      </c>
      <c r="B221" s="84" t="s">
        <v>1555</v>
      </c>
      <c r="C221" s="84">
        <v>2</v>
      </c>
      <c r="D221" s="123">
        <v>0.0115532232121656</v>
      </c>
      <c r="E221" s="123">
        <v>1.443262987458695</v>
      </c>
      <c r="F221" s="84" t="s">
        <v>1431</v>
      </c>
      <c r="G221" s="84" t="b">
        <v>1</v>
      </c>
      <c r="H221" s="84" t="b">
        <v>0</v>
      </c>
      <c r="I221" s="84" t="b">
        <v>0</v>
      </c>
      <c r="J221" s="84" t="b">
        <v>1</v>
      </c>
      <c r="K221" s="84" t="b">
        <v>0</v>
      </c>
      <c r="L221" s="84" t="b">
        <v>0</v>
      </c>
    </row>
    <row r="222" spans="1:12" ht="15">
      <c r="A222" s="84" t="s">
        <v>269</v>
      </c>
      <c r="B222" s="84" t="s">
        <v>1557</v>
      </c>
      <c r="C222" s="84">
        <v>2</v>
      </c>
      <c r="D222" s="123">
        <v>0.0115532232121656</v>
      </c>
      <c r="E222" s="123">
        <v>1.568201724066995</v>
      </c>
      <c r="F222" s="84" t="s">
        <v>1431</v>
      </c>
      <c r="G222" s="84" t="b">
        <v>0</v>
      </c>
      <c r="H222" s="84" t="b">
        <v>0</v>
      </c>
      <c r="I222" s="84" t="b">
        <v>0</v>
      </c>
      <c r="J222" s="84" t="b">
        <v>0</v>
      </c>
      <c r="K222" s="84" t="b">
        <v>0</v>
      </c>
      <c r="L222" s="84" t="b">
        <v>0</v>
      </c>
    </row>
    <row r="223" spans="1:12" ht="15">
      <c r="A223" s="84" t="s">
        <v>1563</v>
      </c>
      <c r="B223" s="84" t="s">
        <v>1511</v>
      </c>
      <c r="C223" s="84">
        <v>2</v>
      </c>
      <c r="D223" s="123">
        <v>0.012286938598529844</v>
      </c>
      <c r="E223" s="123">
        <v>1.3521825181113625</v>
      </c>
      <c r="F223" s="84" t="s">
        <v>1432</v>
      </c>
      <c r="G223" s="84" t="b">
        <v>0</v>
      </c>
      <c r="H223" s="84" t="b">
        <v>0</v>
      </c>
      <c r="I223" s="84" t="b">
        <v>0</v>
      </c>
      <c r="J223" s="84" t="b">
        <v>0</v>
      </c>
      <c r="K223" s="84" t="b">
        <v>0</v>
      </c>
      <c r="L223" s="84" t="b">
        <v>0</v>
      </c>
    </row>
    <row r="224" spans="1:12" ht="15">
      <c r="A224" s="84" t="s">
        <v>1511</v>
      </c>
      <c r="B224" s="84" t="s">
        <v>1544</v>
      </c>
      <c r="C224" s="84">
        <v>2</v>
      </c>
      <c r="D224" s="123">
        <v>0.012286938598529844</v>
      </c>
      <c r="E224" s="123">
        <v>1.0511525224473812</v>
      </c>
      <c r="F224" s="84" t="s">
        <v>1432</v>
      </c>
      <c r="G224" s="84" t="b">
        <v>0</v>
      </c>
      <c r="H224" s="84" t="b">
        <v>0</v>
      </c>
      <c r="I224" s="84" t="b">
        <v>0</v>
      </c>
      <c r="J224" s="84" t="b">
        <v>0</v>
      </c>
      <c r="K224" s="84" t="b">
        <v>0</v>
      </c>
      <c r="L224" s="84" t="b">
        <v>0</v>
      </c>
    </row>
    <row r="225" spans="1:12" ht="15">
      <c r="A225" s="84" t="s">
        <v>1544</v>
      </c>
      <c r="B225" s="84" t="s">
        <v>1564</v>
      </c>
      <c r="C225" s="84">
        <v>2</v>
      </c>
      <c r="D225" s="123">
        <v>0.012286938598529844</v>
      </c>
      <c r="E225" s="123">
        <v>1.1760912590556813</v>
      </c>
      <c r="F225" s="84" t="s">
        <v>1432</v>
      </c>
      <c r="G225" s="84" t="b">
        <v>0</v>
      </c>
      <c r="H225" s="84" t="b">
        <v>0</v>
      </c>
      <c r="I225" s="84" t="b">
        <v>0</v>
      </c>
      <c r="J225" s="84" t="b">
        <v>0</v>
      </c>
      <c r="K225" s="84" t="b">
        <v>0</v>
      </c>
      <c r="L225" s="84" t="b">
        <v>0</v>
      </c>
    </row>
    <row r="226" spans="1:12" ht="15">
      <c r="A226" s="84" t="s">
        <v>1564</v>
      </c>
      <c r="B226" s="84" t="s">
        <v>1565</v>
      </c>
      <c r="C226" s="84">
        <v>2</v>
      </c>
      <c r="D226" s="123">
        <v>0.012286938598529844</v>
      </c>
      <c r="E226" s="123">
        <v>1.3521825181113625</v>
      </c>
      <c r="F226" s="84" t="s">
        <v>1432</v>
      </c>
      <c r="G226" s="84" t="b">
        <v>0</v>
      </c>
      <c r="H226" s="84" t="b">
        <v>0</v>
      </c>
      <c r="I226" s="84" t="b">
        <v>0</v>
      </c>
      <c r="J226" s="84" t="b">
        <v>0</v>
      </c>
      <c r="K226" s="84" t="b">
        <v>0</v>
      </c>
      <c r="L226" s="84" t="b">
        <v>0</v>
      </c>
    </row>
    <row r="227" spans="1:12" ht="15">
      <c r="A227" s="84" t="s">
        <v>1565</v>
      </c>
      <c r="B227" s="84" t="s">
        <v>1566</v>
      </c>
      <c r="C227" s="84">
        <v>2</v>
      </c>
      <c r="D227" s="123">
        <v>0.012286938598529844</v>
      </c>
      <c r="E227" s="123">
        <v>1.3521825181113625</v>
      </c>
      <c r="F227" s="84" t="s">
        <v>1432</v>
      </c>
      <c r="G227" s="84" t="b">
        <v>0</v>
      </c>
      <c r="H227" s="84" t="b">
        <v>0</v>
      </c>
      <c r="I227" s="84" t="b">
        <v>0</v>
      </c>
      <c r="J227" s="84" t="b">
        <v>0</v>
      </c>
      <c r="K227" s="84" t="b">
        <v>0</v>
      </c>
      <c r="L227" s="84" t="b">
        <v>0</v>
      </c>
    </row>
    <row r="228" spans="1:12" ht="15">
      <c r="A228" s="84" t="s">
        <v>1566</v>
      </c>
      <c r="B228" s="84" t="s">
        <v>1588</v>
      </c>
      <c r="C228" s="84">
        <v>2</v>
      </c>
      <c r="D228" s="123">
        <v>0.012286938598529844</v>
      </c>
      <c r="E228" s="123">
        <v>1.3521825181113625</v>
      </c>
      <c r="F228" s="84" t="s">
        <v>1432</v>
      </c>
      <c r="G228" s="84" t="b">
        <v>0</v>
      </c>
      <c r="H228" s="84" t="b">
        <v>0</v>
      </c>
      <c r="I228" s="84" t="b">
        <v>0</v>
      </c>
      <c r="J228" s="84" t="b">
        <v>1</v>
      </c>
      <c r="K228" s="84" t="b">
        <v>0</v>
      </c>
      <c r="L228" s="84" t="b">
        <v>0</v>
      </c>
    </row>
    <row r="229" spans="1:12" ht="15">
      <c r="A229" s="84" t="s">
        <v>1588</v>
      </c>
      <c r="B229" s="84" t="s">
        <v>2009</v>
      </c>
      <c r="C229" s="84">
        <v>2</v>
      </c>
      <c r="D229" s="123">
        <v>0.012286938598529844</v>
      </c>
      <c r="E229" s="123">
        <v>1.3521825181113625</v>
      </c>
      <c r="F229" s="84" t="s">
        <v>1432</v>
      </c>
      <c r="G229" s="84" t="b">
        <v>1</v>
      </c>
      <c r="H229" s="84" t="b">
        <v>0</v>
      </c>
      <c r="I229" s="84" t="b">
        <v>0</v>
      </c>
      <c r="J229" s="84" t="b">
        <v>0</v>
      </c>
      <c r="K229" s="84" t="b">
        <v>0</v>
      </c>
      <c r="L229" s="84" t="b">
        <v>0</v>
      </c>
    </row>
    <row r="230" spans="1:12" ht="15">
      <c r="A230" s="84" t="s">
        <v>2009</v>
      </c>
      <c r="B230" s="84" t="s">
        <v>1545</v>
      </c>
      <c r="C230" s="84">
        <v>2</v>
      </c>
      <c r="D230" s="123">
        <v>0.012286938598529844</v>
      </c>
      <c r="E230" s="123">
        <v>1.1760912590556813</v>
      </c>
      <c r="F230" s="84" t="s">
        <v>1432</v>
      </c>
      <c r="G230" s="84" t="b">
        <v>0</v>
      </c>
      <c r="H230" s="84" t="b">
        <v>0</v>
      </c>
      <c r="I230" s="84" t="b">
        <v>0</v>
      </c>
      <c r="J230" s="84" t="b">
        <v>0</v>
      </c>
      <c r="K230" s="84" t="b">
        <v>0</v>
      </c>
      <c r="L230" s="84" t="b">
        <v>0</v>
      </c>
    </row>
    <row r="231" spans="1:12" ht="15">
      <c r="A231" s="84" t="s">
        <v>1545</v>
      </c>
      <c r="B231" s="84" t="s">
        <v>1562</v>
      </c>
      <c r="C231" s="84">
        <v>2</v>
      </c>
      <c r="D231" s="123">
        <v>0.012286938598529844</v>
      </c>
      <c r="E231" s="123">
        <v>1</v>
      </c>
      <c r="F231" s="84" t="s">
        <v>1432</v>
      </c>
      <c r="G231" s="84" t="b">
        <v>0</v>
      </c>
      <c r="H231" s="84" t="b">
        <v>0</v>
      </c>
      <c r="I231" s="84" t="b">
        <v>0</v>
      </c>
      <c r="J231" s="84" t="b">
        <v>1</v>
      </c>
      <c r="K231" s="84" t="b">
        <v>0</v>
      </c>
      <c r="L231" s="84" t="b">
        <v>0</v>
      </c>
    </row>
    <row r="232" spans="1:12" ht="15">
      <c r="A232" s="84" t="s">
        <v>1562</v>
      </c>
      <c r="B232" s="84" t="s">
        <v>295</v>
      </c>
      <c r="C232" s="84">
        <v>2</v>
      </c>
      <c r="D232" s="123">
        <v>0.012286938598529844</v>
      </c>
      <c r="E232" s="123">
        <v>1.1760912590556813</v>
      </c>
      <c r="F232" s="84" t="s">
        <v>1432</v>
      </c>
      <c r="G232" s="84" t="b">
        <v>1</v>
      </c>
      <c r="H232" s="84" t="b">
        <v>0</v>
      </c>
      <c r="I232" s="84" t="b">
        <v>0</v>
      </c>
      <c r="J232" s="84" t="b">
        <v>0</v>
      </c>
      <c r="K232" s="84" t="b">
        <v>0</v>
      </c>
      <c r="L232" s="84" t="b">
        <v>0</v>
      </c>
    </row>
    <row r="233" spans="1:12" ht="15">
      <c r="A233" s="84" t="s">
        <v>295</v>
      </c>
      <c r="B233" s="84" t="s">
        <v>1925</v>
      </c>
      <c r="C233" s="84">
        <v>2</v>
      </c>
      <c r="D233" s="123">
        <v>0.012286938598529844</v>
      </c>
      <c r="E233" s="123">
        <v>1.3521825181113625</v>
      </c>
      <c r="F233" s="84" t="s">
        <v>1432</v>
      </c>
      <c r="G233" s="84" t="b">
        <v>0</v>
      </c>
      <c r="H233" s="84" t="b">
        <v>0</v>
      </c>
      <c r="I233" s="84" t="b">
        <v>0</v>
      </c>
      <c r="J233" s="84" t="b">
        <v>1</v>
      </c>
      <c r="K233" s="84" t="b">
        <v>0</v>
      </c>
      <c r="L233" s="84" t="b">
        <v>0</v>
      </c>
    </row>
    <row r="234" spans="1:12" ht="15">
      <c r="A234" s="84" t="s">
        <v>1570</v>
      </c>
      <c r="B234" s="84" t="s">
        <v>1544</v>
      </c>
      <c r="C234" s="84">
        <v>3</v>
      </c>
      <c r="D234" s="123">
        <v>0.01228755958477734</v>
      </c>
      <c r="E234" s="123">
        <v>1.1371731930253115</v>
      </c>
      <c r="F234" s="84" t="s">
        <v>1433</v>
      </c>
      <c r="G234" s="84" t="b">
        <v>0</v>
      </c>
      <c r="H234" s="84" t="b">
        <v>0</v>
      </c>
      <c r="I234" s="84" t="b">
        <v>0</v>
      </c>
      <c r="J234" s="84" t="b">
        <v>0</v>
      </c>
      <c r="K234" s="84" t="b">
        <v>0</v>
      </c>
      <c r="L234" s="84" t="b">
        <v>0</v>
      </c>
    </row>
    <row r="235" spans="1:12" ht="15">
      <c r="A235" s="84" t="s">
        <v>1544</v>
      </c>
      <c r="B235" s="84" t="s">
        <v>1571</v>
      </c>
      <c r="C235" s="84">
        <v>3</v>
      </c>
      <c r="D235" s="123">
        <v>0.01228755958477734</v>
      </c>
      <c r="E235" s="123">
        <v>1.1371731930253115</v>
      </c>
      <c r="F235" s="84" t="s">
        <v>1433</v>
      </c>
      <c r="G235" s="84" t="b">
        <v>0</v>
      </c>
      <c r="H235" s="84" t="b">
        <v>0</v>
      </c>
      <c r="I235" s="84" t="b">
        <v>0</v>
      </c>
      <c r="J235" s="84" t="b">
        <v>0</v>
      </c>
      <c r="K235" s="84" t="b">
        <v>0</v>
      </c>
      <c r="L235" s="84" t="b">
        <v>0</v>
      </c>
    </row>
    <row r="236" spans="1:12" ht="15">
      <c r="A236" s="84" t="s">
        <v>1571</v>
      </c>
      <c r="B236" s="84" t="s">
        <v>1572</v>
      </c>
      <c r="C236" s="84">
        <v>3</v>
      </c>
      <c r="D236" s="123">
        <v>0.01228755958477734</v>
      </c>
      <c r="E236" s="123">
        <v>1.505149978319906</v>
      </c>
      <c r="F236" s="84" t="s">
        <v>1433</v>
      </c>
      <c r="G236" s="84" t="b">
        <v>0</v>
      </c>
      <c r="H236" s="84" t="b">
        <v>0</v>
      </c>
      <c r="I236" s="84" t="b">
        <v>0</v>
      </c>
      <c r="J236" s="84" t="b">
        <v>0</v>
      </c>
      <c r="K236" s="84" t="b">
        <v>0</v>
      </c>
      <c r="L236" s="84" t="b">
        <v>0</v>
      </c>
    </row>
    <row r="237" spans="1:12" ht="15">
      <c r="A237" s="84" t="s">
        <v>1572</v>
      </c>
      <c r="B237" s="84" t="s">
        <v>1573</v>
      </c>
      <c r="C237" s="84">
        <v>3</v>
      </c>
      <c r="D237" s="123">
        <v>0.01228755958477734</v>
      </c>
      <c r="E237" s="123">
        <v>1.505149978319906</v>
      </c>
      <c r="F237" s="84" t="s">
        <v>1433</v>
      </c>
      <c r="G237" s="84" t="b">
        <v>0</v>
      </c>
      <c r="H237" s="84" t="b">
        <v>0</v>
      </c>
      <c r="I237" s="84" t="b">
        <v>0</v>
      </c>
      <c r="J237" s="84" t="b">
        <v>0</v>
      </c>
      <c r="K237" s="84" t="b">
        <v>0</v>
      </c>
      <c r="L237" s="84" t="b">
        <v>0</v>
      </c>
    </row>
    <row r="238" spans="1:12" ht="15">
      <c r="A238" s="84" t="s">
        <v>1573</v>
      </c>
      <c r="B238" s="84" t="s">
        <v>1574</v>
      </c>
      <c r="C238" s="84">
        <v>3</v>
      </c>
      <c r="D238" s="123">
        <v>0.01228755958477734</v>
      </c>
      <c r="E238" s="123">
        <v>1.505149978319906</v>
      </c>
      <c r="F238" s="84" t="s">
        <v>1433</v>
      </c>
      <c r="G238" s="84" t="b">
        <v>0</v>
      </c>
      <c r="H238" s="84" t="b">
        <v>0</v>
      </c>
      <c r="I238" s="84" t="b">
        <v>0</v>
      </c>
      <c r="J238" s="84" t="b">
        <v>0</v>
      </c>
      <c r="K238" s="84" t="b">
        <v>0</v>
      </c>
      <c r="L238" s="84" t="b">
        <v>0</v>
      </c>
    </row>
    <row r="239" spans="1:12" ht="15">
      <c r="A239" s="84" t="s">
        <v>1574</v>
      </c>
      <c r="B239" s="84" t="s">
        <v>1936</v>
      </c>
      <c r="C239" s="84">
        <v>3</v>
      </c>
      <c r="D239" s="123">
        <v>0.01228755958477734</v>
      </c>
      <c r="E239" s="123">
        <v>1.505149978319906</v>
      </c>
      <c r="F239" s="84" t="s">
        <v>1433</v>
      </c>
      <c r="G239" s="84" t="b">
        <v>0</v>
      </c>
      <c r="H239" s="84" t="b">
        <v>0</v>
      </c>
      <c r="I239" s="84" t="b">
        <v>0</v>
      </c>
      <c r="J239" s="84" t="b">
        <v>0</v>
      </c>
      <c r="K239" s="84" t="b">
        <v>0</v>
      </c>
      <c r="L239" s="84" t="b">
        <v>0</v>
      </c>
    </row>
    <row r="240" spans="1:12" ht="15">
      <c r="A240" s="84" t="s">
        <v>1936</v>
      </c>
      <c r="B240" s="84" t="s">
        <v>1937</v>
      </c>
      <c r="C240" s="84">
        <v>3</v>
      </c>
      <c r="D240" s="123">
        <v>0.01228755958477734</v>
      </c>
      <c r="E240" s="123">
        <v>1.505149978319906</v>
      </c>
      <c r="F240" s="84" t="s">
        <v>1433</v>
      </c>
      <c r="G240" s="84" t="b">
        <v>0</v>
      </c>
      <c r="H240" s="84" t="b">
        <v>0</v>
      </c>
      <c r="I240" s="84" t="b">
        <v>0</v>
      </c>
      <c r="J240" s="84" t="b">
        <v>0</v>
      </c>
      <c r="K240" s="84" t="b">
        <v>0</v>
      </c>
      <c r="L240" s="84" t="b">
        <v>0</v>
      </c>
    </row>
    <row r="241" spans="1:12" ht="15">
      <c r="A241" s="84" t="s">
        <v>1937</v>
      </c>
      <c r="B241" s="84" t="s">
        <v>1568</v>
      </c>
      <c r="C241" s="84">
        <v>3</v>
      </c>
      <c r="D241" s="123">
        <v>0.01228755958477734</v>
      </c>
      <c r="E241" s="123">
        <v>1.2041199826559248</v>
      </c>
      <c r="F241" s="84" t="s">
        <v>1433</v>
      </c>
      <c r="G241" s="84" t="b">
        <v>0</v>
      </c>
      <c r="H241" s="84" t="b">
        <v>0</v>
      </c>
      <c r="I241" s="84" t="b">
        <v>0</v>
      </c>
      <c r="J241" s="84" t="b">
        <v>0</v>
      </c>
      <c r="K241" s="84" t="b">
        <v>0</v>
      </c>
      <c r="L241" s="84" t="b">
        <v>0</v>
      </c>
    </row>
    <row r="242" spans="1:12" ht="15">
      <c r="A242" s="84" t="s">
        <v>1568</v>
      </c>
      <c r="B242" s="84" t="s">
        <v>1938</v>
      </c>
      <c r="C242" s="84">
        <v>3</v>
      </c>
      <c r="D242" s="123">
        <v>0.01228755958477734</v>
      </c>
      <c r="E242" s="123">
        <v>1.2041199826559248</v>
      </c>
      <c r="F242" s="84" t="s">
        <v>1433</v>
      </c>
      <c r="G242" s="84" t="b">
        <v>0</v>
      </c>
      <c r="H242" s="84" t="b">
        <v>0</v>
      </c>
      <c r="I242" s="84" t="b">
        <v>0</v>
      </c>
      <c r="J242" s="84" t="b">
        <v>0</v>
      </c>
      <c r="K242" s="84" t="b">
        <v>0</v>
      </c>
      <c r="L242" s="84" t="b">
        <v>0</v>
      </c>
    </row>
    <row r="243" spans="1:12" ht="15">
      <c r="A243" s="84" t="s">
        <v>1938</v>
      </c>
      <c r="B243" s="84" t="s">
        <v>1568</v>
      </c>
      <c r="C243" s="84">
        <v>3</v>
      </c>
      <c r="D243" s="123">
        <v>0.01228755958477734</v>
      </c>
      <c r="E243" s="123">
        <v>1.2041199826559248</v>
      </c>
      <c r="F243" s="84" t="s">
        <v>1433</v>
      </c>
      <c r="G243" s="84" t="b">
        <v>0</v>
      </c>
      <c r="H243" s="84" t="b">
        <v>0</v>
      </c>
      <c r="I243" s="84" t="b">
        <v>0</v>
      </c>
      <c r="J243" s="84" t="b">
        <v>0</v>
      </c>
      <c r="K243" s="84" t="b">
        <v>0</v>
      </c>
      <c r="L243" s="84" t="b">
        <v>0</v>
      </c>
    </row>
    <row r="244" spans="1:12" ht="15">
      <c r="A244" s="84" t="s">
        <v>1568</v>
      </c>
      <c r="B244" s="84" t="s">
        <v>1927</v>
      </c>
      <c r="C244" s="84">
        <v>3</v>
      </c>
      <c r="D244" s="123">
        <v>0.01228755958477734</v>
      </c>
      <c r="E244" s="123">
        <v>1.2041199826559248</v>
      </c>
      <c r="F244" s="84" t="s">
        <v>1433</v>
      </c>
      <c r="G244" s="84" t="b">
        <v>0</v>
      </c>
      <c r="H244" s="84" t="b">
        <v>0</v>
      </c>
      <c r="I244" s="84" t="b">
        <v>0</v>
      </c>
      <c r="J244" s="84" t="b">
        <v>0</v>
      </c>
      <c r="K244" s="84" t="b">
        <v>0</v>
      </c>
      <c r="L244" s="84" t="b">
        <v>0</v>
      </c>
    </row>
    <row r="245" spans="1:12" ht="15">
      <c r="A245" s="84" t="s">
        <v>1927</v>
      </c>
      <c r="B245" s="84" t="s">
        <v>1939</v>
      </c>
      <c r="C245" s="84">
        <v>3</v>
      </c>
      <c r="D245" s="123">
        <v>0.01228755958477734</v>
      </c>
      <c r="E245" s="123">
        <v>1.505149978319906</v>
      </c>
      <c r="F245" s="84" t="s">
        <v>1433</v>
      </c>
      <c r="G245" s="84" t="b">
        <v>0</v>
      </c>
      <c r="H245" s="84" t="b">
        <v>0</v>
      </c>
      <c r="I245" s="84" t="b">
        <v>0</v>
      </c>
      <c r="J245" s="84" t="b">
        <v>0</v>
      </c>
      <c r="K245" s="84" t="b">
        <v>0</v>
      </c>
      <c r="L245" s="84" t="b">
        <v>0</v>
      </c>
    </row>
    <row r="246" spans="1:12" ht="15">
      <c r="A246" s="84" t="s">
        <v>1939</v>
      </c>
      <c r="B246" s="84" t="s">
        <v>1569</v>
      </c>
      <c r="C246" s="84">
        <v>3</v>
      </c>
      <c r="D246" s="123">
        <v>0.01228755958477734</v>
      </c>
      <c r="E246" s="123">
        <v>1.380211241711606</v>
      </c>
      <c r="F246" s="84" t="s">
        <v>1433</v>
      </c>
      <c r="G246" s="84" t="b">
        <v>0</v>
      </c>
      <c r="H246" s="84" t="b">
        <v>0</v>
      </c>
      <c r="I246" s="84" t="b">
        <v>0</v>
      </c>
      <c r="J246" s="84" t="b">
        <v>0</v>
      </c>
      <c r="K246" s="84" t="b">
        <v>0</v>
      </c>
      <c r="L246" s="84" t="b">
        <v>0</v>
      </c>
    </row>
    <row r="247" spans="1:12" ht="15">
      <c r="A247" s="84" t="s">
        <v>1569</v>
      </c>
      <c r="B247" s="84" t="s">
        <v>1915</v>
      </c>
      <c r="C247" s="84">
        <v>3</v>
      </c>
      <c r="D247" s="123">
        <v>0.01228755958477734</v>
      </c>
      <c r="E247" s="123">
        <v>1.505149978319906</v>
      </c>
      <c r="F247" s="84" t="s">
        <v>1433</v>
      </c>
      <c r="G247" s="84" t="b">
        <v>0</v>
      </c>
      <c r="H247" s="84" t="b">
        <v>0</v>
      </c>
      <c r="I247" s="84" t="b">
        <v>0</v>
      </c>
      <c r="J247" s="84" t="b">
        <v>0</v>
      </c>
      <c r="K247" s="84" t="b">
        <v>0</v>
      </c>
      <c r="L247" s="84" t="b">
        <v>0</v>
      </c>
    </row>
    <row r="248" spans="1:12" ht="15">
      <c r="A248" s="84" t="s">
        <v>243</v>
      </c>
      <c r="B248" s="84" t="s">
        <v>1570</v>
      </c>
      <c r="C248" s="84">
        <v>2</v>
      </c>
      <c r="D248" s="123">
        <v>0.01157807675630697</v>
      </c>
      <c r="E248" s="123">
        <v>1.505149978319906</v>
      </c>
      <c r="F248" s="84" t="s">
        <v>1433</v>
      </c>
      <c r="G248" s="84" t="b">
        <v>0</v>
      </c>
      <c r="H248" s="84" t="b">
        <v>0</v>
      </c>
      <c r="I248" s="84" t="b">
        <v>0</v>
      </c>
      <c r="J248" s="84" t="b">
        <v>0</v>
      </c>
      <c r="K248" s="84" t="b">
        <v>0</v>
      </c>
      <c r="L248" s="84" t="b">
        <v>0</v>
      </c>
    </row>
    <row r="249" spans="1:12" ht="15">
      <c r="A249" s="84" t="s">
        <v>1930</v>
      </c>
      <c r="B249" s="84" t="s">
        <v>2011</v>
      </c>
      <c r="C249" s="84">
        <v>2</v>
      </c>
      <c r="D249" s="123">
        <v>0.01157807675630697</v>
      </c>
      <c r="E249" s="123">
        <v>1.6812412373755872</v>
      </c>
      <c r="F249" s="84" t="s">
        <v>1433</v>
      </c>
      <c r="G249" s="84" t="b">
        <v>0</v>
      </c>
      <c r="H249" s="84" t="b">
        <v>0</v>
      </c>
      <c r="I249" s="84" t="b">
        <v>0</v>
      </c>
      <c r="J249" s="84" t="b">
        <v>0</v>
      </c>
      <c r="K249" s="84" t="b">
        <v>0</v>
      </c>
      <c r="L249" s="84" t="b">
        <v>0</v>
      </c>
    </row>
    <row r="250" spans="1:12" ht="15">
      <c r="A250" s="84" t="s">
        <v>2011</v>
      </c>
      <c r="B250" s="84" t="s">
        <v>2012</v>
      </c>
      <c r="C250" s="84">
        <v>2</v>
      </c>
      <c r="D250" s="123">
        <v>0.01157807675630697</v>
      </c>
      <c r="E250" s="123">
        <v>1.6812412373755872</v>
      </c>
      <c r="F250" s="84" t="s">
        <v>1433</v>
      </c>
      <c r="G250" s="84" t="b">
        <v>0</v>
      </c>
      <c r="H250" s="84" t="b">
        <v>0</v>
      </c>
      <c r="I250" s="84" t="b">
        <v>0</v>
      </c>
      <c r="J250" s="84" t="b">
        <v>0</v>
      </c>
      <c r="K250" s="84" t="b">
        <v>0</v>
      </c>
      <c r="L250" s="84" t="b">
        <v>0</v>
      </c>
    </row>
    <row r="251" spans="1:12" ht="15">
      <c r="A251" s="84" t="s">
        <v>2012</v>
      </c>
      <c r="B251" s="84" t="s">
        <v>2013</v>
      </c>
      <c r="C251" s="84">
        <v>2</v>
      </c>
      <c r="D251" s="123">
        <v>0.01157807675630697</v>
      </c>
      <c r="E251" s="123">
        <v>1.6812412373755872</v>
      </c>
      <c r="F251" s="84" t="s">
        <v>1433</v>
      </c>
      <c r="G251" s="84" t="b">
        <v>0</v>
      </c>
      <c r="H251" s="84" t="b">
        <v>0</v>
      </c>
      <c r="I251" s="84" t="b">
        <v>0</v>
      </c>
      <c r="J251" s="84" t="b">
        <v>0</v>
      </c>
      <c r="K251" s="84" t="b">
        <v>0</v>
      </c>
      <c r="L251" s="84" t="b">
        <v>0</v>
      </c>
    </row>
    <row r="252" spans="1:12" ht="15">
      <c r="A252" s="84" t="s">
        <v>2013</v>
      </c>
      <c r="B252" s="84" t="s">
        <v>2014</v>
      </c>
      <c r="C252" s="84">
        <v>2</v>
      </c>
      <c r="D252" s="123">
        <v>0.01157807675630697</v>
      </c>
      <c r="E252" s="123">
        <v>1.6812412373755872</v>
      </c>
      <c r="F252" s="84" t="s">
        <v>1433</v>
      </c>
      <c r="G252" s="84" t="b">
        <v>0</v>
      </c>
      <c r="H252" s="84" t="b">
        <v>0</v>
      </c>
      <c r="I252" s="84" t="b">
        <v>0</v>
      </c>
      <c r="J252" s="84" t="b">
        <v>0</v>
      </c>
      <c r="K252" s="84" t="b">
        <v>0</v>
      </c>
      <c r="L252" s="84" t="b">
        <v>0</v>
      </c>
    </row>
    <row r="253" spans="1:12" ht="15">
      <c r="A253" s="84" t="s">
        <v>2014</v>
      </c>
      <c r="B253" s="84" t="s">
        <v>294</v>
      </c>
      <c r="C253" s="84">
        <v>2</v>
      </c>
      <c r="D253" s="123">
        <v>0.01157807675630697</v>
      </c>
      <c r="E253" s="123">
        <v>1.6812412373755872</v>
      </c>
      <c r="F253" s="84" t="s">
        <v>1433</v>
      </c>
      <c r="G253" s="84" t="b">
        <v>0</v>
      </c>
      <c r="H253" s="84" t="b">
        <v>0</v>
      </c>
      <c r="I253" s="84" t="b">
        <v>0</v>
      </c>
      <c r="J253" s="84" t="b">
        <v>0</v>
      </c>
      <c r="K253" s="84" t="b">
        <v>0</v>
      </c>
      <c r="L253" s="84" t="b">
        <v>0</v>
      </c>
    </row>
    <row r="254" spans="1:12" ht="15">
      <c r="A254" s="84" t="s">
        <v>294</v>
      </c>
      <c r="B254" s="84" t="s">
        <v>1544</v>
      </c>
      <c r="C254" s="84">
        <v>2</v>
      </c>
      <c r="D254" s="123">
        <v>0.01157807675630697</v>
      </c>
      <c r="E254" s="123">
        <v>1.1371731930253115</v>
      </c>
      <c r="F254" s="84" t="s">
        <v>1433</v>
      </c>
      <c r="G254" s="84" t="b">
        <v>0</v>
      </c>
      <c r="H254" s="84" t="b">
        <v>0</v>
      </c>
      <c r="I254" s="84" t="b">
        <v>0</v>
      </c>
      <c r="J254" s="84" t="b">
        <v>0</v>
      </c>
      <c r="K254" s="84" t="b">
        <v>0</v>
      </c>
      <c r="L254" s="84" t="b">
        <v>0</v>
      </c>
    </row>
    <row r="255" spans="1:12" ht="15">
      <c r="A255" s="84" t="s">
        <v>1544</v>
      </c>
      <c r="B255" s="84" t="s">
        <v>1511</v>
      </c>
      <c r="C255" s="84">
        <v>2</v>
      </c>
      <c r="D255" s="123">
        <v>0.01157807675630697</v>
      </c>
      <c r="E255" s="123">
        <v>0.8361431973613304</v>
      </c>
      <c r="F255" s="84" t="s">
        <v>1433</v>
      </c>
      <c r="G255" s="84" t="b">
        <v>0</v>
      </c>
      <c r="H255" s="84" t="b">
        <v>0</v>
      </c>
      <c r="I255" s="84" t="b">
        <v>0</v>
      </c>
      <c r="J255" s="84" t="b">
        <v>0</v>
      </c>
      <c r="K255" s="84" t="b">
        <v>0</v>
      </c>
      <c r="L255" s="84" t="b">
        <v>0</v>
      </c>
    </row>
    <row r="256" spans="1:12" ht="15">
      <c r="A256" s="84" t="s">
        <v>1577</v>
      </c>
      <c r="B256" s="84" t="s">
        <v>1578</v>
      </c>
      <c r="C256" s="84">
        <v>4</v>
      </c>
      <c r="D256" s="123">
        <v>0.004727317707710069</v>
      </c>
      <c r="E256" s="123">
        <v>1.2844307338445196</v>
      </c>
      <c r="F256" s="84" t="s">
        <v>1435</v>
      </c>
      <c r="G256" s="84" t="b">
        <v>0</v>
      </c>
      <c r="H256" s="84" t="b">
        <v>0</v>
      </c>
      <c r="I256" s="84" t="b">
        <v>0</v>
      </c>
      <c r="J256" s="84" t="b">
        <v>0</v>
      </c>
      <c r="K256" s="84" t="b">
        <v>0</v>
      </c>
      <c r="L256" s="84" t="b">
        <v>0</v>
      </c>
    </row>
    <row r="257" spans="1:12" ht="15">
      <c r="A257" s="84" t="s">
        <v>1578</v>
      </c>
      <c r="B257" s="84" t="s">
        <v>1579</v>
      </c>
      <c r="C257" s="84">
        <v>4</v>
      </c>
      <c r="D257" s="123">
        <v>0.004727317707710069</v>
      </c>
      <c r="E257" s="123">
        <v>1.2844307338445196</v>
      </c>
      <c r="F257" s="84" t="s">
        <v>1435</v>
      </c>
      <c r="G257" s="84" t="b">
        <v>0</v>
      </c>
      <c r="H257" s="84" t="b">
        <v>0</v>
      </c>
      <c r="I257" s="84" t="b">
        <v>0</v>
      </c>
      <c r="J257" s="84" t="b">
        <v>0</v>
      </c>
      <c r="K257" s="84" t="b">
        <v>0</v>
      </c>
      <c r="L257" s="84" t="b">
        <v>0</v>
      </c>
    </row>
    <row r="258" spans="1:12" ht="15">
      <c r="A258" s="84" t="s">
        <v>1579</v>
      </c>
      <c r="B258" s="84" t="s">
        <v>1546</v>
      </c>
      <c r="C258" s="84">
        <v>4</v>
      </c>
      <c r="D258" s="123">
        <v>0.004727317707710069</v>
      </c>
      <c r="E258" s="123">
        <v>1.2844307338445196</v>
      </c>
      <c r="F258" s="84" t="s">
        <v>1435</v>
      </c>
      <c r="G258" s="84" t="b">
        <v>0</v>
      </c>
      <c r="H258" s="84" t="b">
        <v>0</v>
      </c>
      <c r="I258" s="84" t="b">
        <v>0</v>
      </c>
      <c r="J258" s="84" t="b">
        <v>0</v>
      </c>
      <c r="K258" s="84" t="b">
        <v>0</v>
      </c>
      <c r="L258" s="84" t="b">
        <v>0</v>
      </c>
    </row>
    <row r="259" spans="1:12" ht="15">
      <c r="A259" s="84" t="s">
        <v>1546</v>
      </c>
      <c r="B259" s="84" t="s">
        <v>1544</v>
      </c>
      <c r="C259" s="84">
        <v>4</v>
      </c>
      <c r="D259" s="123">
        <v>0.004727317707710069</v>
      </c>
      <c r="E259" s="123">
        <v>1.187520720836463</v>
      </c>
      <c r="F259" s="84" t="s">
        <v>1435</v>
      </c>
      <c r="G259" s="84" t="b">
        <v>0</v>
      </c>
      <c r="H259" s="84" t="b">
        <v>0</v>
      </c>
      <c r="I259" s="84" t="b">
        <v>0</v>
      </c>
      <c r="J259" s="84" t="b">
        <v>0</v>
      </c>
      <c r="K259" s="84" t="b">
        <v>0</v>
      </c>
      <c r="L259" s="84" t="b">
        <v>0</v>
      </c>
    </row>
    <row r="260" spans="1:12" ht="15">
      <c r="A260" s="84" t="s">
        <v>1544</v>
      </c>
      <c r="B260" s="84" t="s">
        <v>1580</v>
      </c>
      <c r="C260" s="84">
        <v>4</v>
      </c>
      <c r="D260" s="123">
        <v>0.004727317707710069</v>
      </c>
      <c r="E260" s="123">
        <v>1.2844307338445196</v>
      </c>
      <c r="F260" s="84" t="s">
        <v>1435</v>
      </c>
      <c r="G260" s="84" t="b">
        <v>0</v>
      </c>
      <c r="H260" s="84" t="b">
        <v>0</v>
      </c>
      <c r="I260" s="84" t="b">
        <v>0</v>
      </c>
      <c r="J260" s="84" t="b">
        <v>0</v>
      </c>
      <c r="K260" s="84" t="b">
        <v>0</v>
      </c>
      <c r="L260" s="84" t="b">
        <v>0</v>
      </c>
    </row>
    <row r="261" spans="1:12" ht="15">
      <c r="A261" s="84" t="s">
        <v>1580</v>
      </c>
      <c r="B261" s="84" t="s">
        <v>279</v>
      </c>
      <c r="C261" s="84">
        <v>4</v>
      </c>
      <c r="D261" s="123">
        <v>0.004727317707710069</v>
      </c>
      <c r="E261" s="123">
        <v>1.2844307338445196</v>
      </c>
      <c r="F261" s="84" t="s">
        <v>1435</v>
      </c>
      <c r="G261" s="84" t="b">
        <v>0</v>
      </c>
      <c r="H261" s="84" t="b">
        <v>0</v>
      </c>
      <c r="I261" s="84" t="b">
        <v>0</v>
      </c>
      <c r="J261" s="84" t="b">
        <v>0</v>
      </c>
      <c r="K261" s="84" t="b">
        <v>0</v>
      </c>
      <c r="L261" s="84" t="b">
        <v>0</v>
      </c>
    </row>
    <row r="262" spans="1:12" ht="15">
      <c r="A262" s="84" t="s">
        <v>279</v>
      </c>
      <c r="B262" s="84" t="s">
        <v>1581</v>
      </c>
      <c r="C262" s="84">
        <v>4</v>
      </c>
      <c r="D262" s="123">
        <v>0.004727317707710069</v>
      </c>
      <c r="E262" s="123">
        <v>1.2844307338445196</v>
      </c>
      <c r="F262" s="84" t="s">
        <v>1435</v>
      </c>
      <c r="G262" s="84" t="b">
        <v>0</v>
      </c>
      <c r="H262" s="84" t="b">
        <v>0</v>
      </c>
      <c r="I262" s="84" t="b">
        <v>0</v>
      </c>
      <c r="J262" s="84" t="b">
        <v>0</v>
      </c>
      <c r="K262" s="84" t="b">
        <v>0</v>
      </c>
      <c r="L262" s="84" t="b">
        <v>0</v>
      </c>
    </row>
    <row r="263" spans="1:12" ht="15">
      <c r="A263" s="84" t="s">
        <v>1581</v>
      </c>
      <c r="B263" s="84" t="s">
        <v>293</v>
      </c>
      <c r="C263" s="84">
        <v>4</v>
      </c>
      <c r="D263" s="123">
        <v>0.004727317707710069</v>
      </c>
      <c r="E263" s="123">
        <v>1.2844307338445196</v>
      </c>
      <c r="F263" s="84" t="s">
        <v>1435</v>
      </c>
      <c r="G263" s="84" t="b">
        <v>0</v>
      </c>
      <c r="H263" s="84" t="b">
        <v>0</v>
      </c>
      <c r="I263" s="84" t="b">
        <v>0</v>
      </c>
      <c r="J263" s="84" t="b">
        <v>0</v>
      </c>
      <c r="K263" s="84" t="b">
        <v>0</v>
      </c>
      <c r="L263" s="84" t="b">
        <v>0</v>
      </c>
    </row>
    <row r="264" spans="1:12" ht="15">
      <c r="A264" s="84" t="s">
        <v>293</v>
      </c>
      <c r="B264" s="84" t="s">
        <v>1600</v>
      </c>
      <c r="C264" s="84">
        <v>4</v>
      </c>
      <c r="D264" s="123">
        <v>0.004727317707710069</v>
      </c>
      <c r="E264" s="123">
        <v>1.2844307338445196</v>
      </c>
      <c r="F264" s="84" t="s">
        <v>1435</v>
      </c>
      <c r="G264" s="84" t="b">
        <v>0</v>
      </c>
      <c r="H264" s="84" t="b">
        <v>0</v>
      </c>
      <c r="I264" s="84" t="b">
        <v>0</v>
      </c>
      <c r="J264" s="84" t="b">
        <v>0</v>
      </c>
      <c r="K264" s="84" t="b">
        <v>0</v>
      </c>
      <c r="L264" s="84" t="b">
        <v>0</v>
      </c>
    </row>
    <row r="265" spans="1:12" ht="15">
      <c r="A265" s="84" t="s">
        <v>1600</v>
      </c>
      <c r="B265" s="84" t="s">
        <v>1914</v>
      </c>
      <c r="C265" s="84">
        <v>4</v>
      </c>
      <c r="D265" s="123">
        <v>0.004727317707710069</v>
      </c>
      <c r="E265" s="123">
        <v>1.2844307338445196</v>
      </c>
      <c r="F265" s="84" t="s">
        <v>1435</v>
      </c>
      <c r="G265" s="84" t="b">
        <v>0</v>
      </c>
      <c r="H265" s="84" t="b">
        <v>0</v>
      </c>
      <c r="I265" s="84" t="b">
        <v>0</v>
      </c>
      <c r="J265" s="84" t="b">
        <v>0</v>
      </c>
      <c r="K265" s="84" t="b">
        <v>0</v>
      </c>
      <c r="L265" s="84" t="b">
        <v>0</v>
      </c>
    </row>
    <row r="266" spans="1:12" ht="15">
      <c r="A266" s="84" t="s">
        <v>1914</v>
      </c>
      <c r="B266" s="84" t="s">
        <v>1921</v>
      </c>
      <c r="C266" s="84">
        <v>4</v>
      </c>
      <c r="D266" s="123">
        <v>0.004727317707710069</v>
      </c>
      <c r="E266" s="123">
        <v>1.2844307338445196</v>
      </c>
      <c r="F266" s="84" t="s">
        <v>1435</v>
      </c>
      <c r="G266" s="84" t="b">
        <v>0</v>
      </c>
      <c r="H266" s="84" t="b">
        <v>0</v>
      </c>
      <c r="I266" s="84" t="b">
        <v>0</v>
      </c>
      <c r="J266" s="84" t="b">
        <v>0</v>
      </c>
      <c r="K266" s="84" t="b">
        <v>0</v>
      </c>
      <c r="L266" s="84" t="b">
        <v>0</v>
      </c>
    </row>
    <row r="267" spans="1:12" ht="15">
      <c r="A267" s="84" t="s">
        <v>1921</v>
      </c>
      <c r="B267" s="84" t="s">
        <v>1916</v>
      </c>
      <c r="C267" s="84">
        <v>4</v>
      </c>
      <c r="D267" s="123">
        <v>0.004727317707710069</v>
      </c>
      <c r="E267" s="123">
        <v>1.2844307338445196</v>
      </c>
      <c r="F267" s="84" t="s">
        <v>1435</v>
      </c>
      <c r="G267" s="84" t="b">
        <v>0</v>
      </c>
      <c r="H267" s="84" t="b">
        <v>0</v>
      </c>
      <c r="I267" s="84" t="b">
        <v>0</v>
      </c>
      <c r="J267" s="84" t="b">
        <v>0</v>
      </c>
      <c r="K267" s="84" t="b">
        <v>0</v>
      </c>
      <c r="L267" s="84" t="b">
        <v>0</v>
      </c>
    </row>
    <row r="268" spans="1:12" ht="15">
      <c r="A268" s="84" t="s">
        <v>231</v>
      </c>
      <c r="B268" s="84" t="s">
        <v>1577</v>
      </c>
      <c r="C268" s="84">
        <v>3</v>
      </c>
      <c r="D268" s="123">
        <v>0.008116417668891087</v>
      </c>
      <c r="E268" s="123">
        <v>1.2844307338445193</v>
      </c>
      <c r="F268" s="84" t="s">
        <v>1435</v>
      </c>
      <c r="G268" s="84" t="b">
        <v>0</v>
      </c>
      <c r="H268" s="84" t="b">
        <v>0</v>
      </c>
      <c r="I268" s="84" t="b">
        <v>0</v>
      </c>
      <c r="J268" s="84" t="b">
        <v>0</v>
      </c>
      <c r="K268" s="84" t="b">
        <v>0</v>
      </c>
      <c r="L268" s="84" t="b">
        <v>0</v>
      </c>
    </row>
    <row r="269" spans="1:12" ht="15">
      <c r="A269" s="84" t="s">
        <v>1583</v>
      </c>
      <c r="B269" s="84" t="s">
        <v>1545</v>
      </c>
      <c r="C269" s="84">
        <v>3</v>
      </c>
      <c r="D269" s="123">
        <v>0.010614714960420994</v>
      </c>
      <c r="E269" s="123">
        <v>1.2086204838826013</v>
      </c>
      <c r="F269" s="84" t="s">
        <v>1436</v>
      </c>
      <c r="G269" s="84" t="b">
        <v>1</v>
      </c>
      <c r="H269" s="84" t="b">
        <v>0</v>
      </c>
      <c r="I269" s="84" t="b">
        <v>0</v>
      </c>
      <c r="J269" s="84" t="b">
        <v>0</v>
      </c>
      <c r="K269" s="84" t="b">
        <v>0</v>
      </c>
      <c r="L269" s="84" t="b">
        <v>0</v>
      </c>
    </row>
    <row r="270" spans="1:12" ht="15">
      <c r="A270" s="84" t="s">
        <v>1545</v>
      </c>
      <c r="B270" s="84" t="s">
        <v>1584</v>
      </c>
      <c r="C270" s="84">
        <v>3</v>
      </c>
      <c r="D270" s="123">
        <v>0.010614714960420994</v>
      </c>
      <c r="E270" s="123">
        <v>1.2086204838826013</v>
      </c>
      <c r="F270" s="84" t="s">
        <v>1436</v>
      </c>
      <c r="G270" s="84" t="b">
        <v>0</v>
      </c>
      <c r="H270" s="84" t="b">
        <v>0</v>
      </c>
      <c r="I270" s="84" t="b">
        <v>0</v>
      </c>
      <c r="J270" s="84" t="b">
        <v>1</v>
      </c>
      <c r="K270" s="84" t="b">
        <v>0</v>
      </c>
      <c r="L270" s="84" t="b">
        <v>0</v>
      </c>
    </row>
    <row r="271" spans="1:12" ht="15">
      <c r="A271" s="84" t="s">
        <v>1584</v>
      </c>
      <c r="B271" s="84" t="s">
        <v>1585</v>
      </c>
      <c r="C271" s="84">
        <v>3</v>
      </c>
      <c r="D271" s="123">
        <v>0.010614714960420994</v>
      </c>
      <c r="E271" s="123">
        <v>1.5096504795465824</v>
      </c>
      <c r="F271" s="84" t="s">
        <v>1436</v>
      </c>
      <c r="G271" s="84" t="b">
        <v>1</v>
      </c>
      <c r="H271" s="84" t="b">
        <v>0</v>
      </c>
      <c r="I271" s="84" t="b">
        <v>0</v>
      </c>
      <c r="J271" s="84" t="b">
        <v>0</v>
      </c>
      <c r="K271" s="84" t="b">
        <v>0</v>
      </c>
      <c r="L271" s="84" t="b">
        <v>0</v>
      </c>
    </row>
    <row r="272" spans="1:12" ht="15">
      <c r="A272" s="84" t="s">
        <v>1585</v>
      </c>
      <c r="B272" s="84" t="s">
        <v>1586</v>
      </c>
      <c r="C272" s="84">
        <v>3</v>
      </c>
      <c r="D272" s="123">
        <v>0.010614714960420994</v>
      </c>
      <c r="E272" s="123">
        <v>1.5096504795465824</v>
      </c>
      <c r="F272" s="84" t="s">
        <v>1436</v>
      </c>
      <c r="G272" s="84" t="b">
        <v>0</v>
      </c>
      <c r="H272" s="84" t="b">
        <v>0</v>
      </c>
      <c r="I272" s="84" t="b">
        <v>0</v>
      </c>
      <c r="J272" s="84" t="b">
        <v>0</v>
      </c>
      <c r="K272" s="84" t="b">
        <v>0</v>
      </c>
      <c r="L272" s="84" t="b">
        <v>0</v>
      </c>
    </row>
    <row r="273" spans="1:12" ht="15">
      <c r="A273" s="84" t="s">
        <v>1586</v>
      </c>
      <c r="B273" s="84" t="s">
        <v>1587</v>
      </c>
      <c r="C273" s="84">
        <v>3</v>
      </c>
      <c r="D273" s="123">
        <v>0.010614714960420994</v>
      </c>
      <c r="E273" s="123">
        <v>1.5096504795465824</v>
      </c>
      <c r="F273" s="84" t="s">
        <v>1436</v>
      </c>
      <c r="G273" s="84" t="b">
        <v>0</v>
      </c>
      <c r="H273" s="84" t="b">
        <v>0</v>
      </c>
      <c r="I273" s="84" t="b">
        <v>0</v>
      </c>
      <c r="J273" s="84" t="b">
        <v>1</v>
      </c>
      <c r="K273" s="84" t="b">
        <v>0</v>
      </c>
      <c r="L273" s="84" t="b">
        <v>0</v>
      </c>
    </row>
    <row r="274" spans="1:12" ht="15">
      <c r="A274" s="84" t="s">
        <v>1587</v>
      </c>
      <c r="B274" s="84" t="s">
        <v>1588</v>
      </c>
      <c r="C274" s="84">
        <v>3</v>
      </c>
      <c r="D274" s="123">
        <v>0.010614714960420994</v>
      </c>
      <c r="E274" s="123">
        <v>1.5096504795465824</v>
      </c>
      <c r="F274" s="84" t="s">
        <v>1436</v>
      </c>
      <c r="G274" s="84" t="b">
        <v>1</v>
      </c>
      <c r="H274" s="84" t="b">
        <v>0</v>
      </c>
      <c r="I274" s="84" t="b">
        <v>0</v>
      </c>
      <c r="J274" s="84" t="b">
        <v>1</v>
      </c>
      <c r="K274" s="84" t="b">
        <v>0</v>
      </c>
      <c r="L274" s="84" t="b">
        <v>0</v>
      </c>
    </row>
    <row r="275" spans="1:12" ht="15">
      <c r="A275" s="84" t="s">
        <v>1588</v>
      </c>
      <c r="B275" s="84" t="s">
        <v>1545</v>
      </c>
      <c r="C275" s="84">
        <v>3</v>
      </c>
      <c r="D275" s="123">
        <v>0.010614714960420994</v>
      </c>
      <c r="E275" s="123">
        <v>1.2086204838826013</v>
      </c>
      <c r="F275" s="84" t="s">
        <v>1436</v>
      </c>
      <c r="G275" s="84" t="b">
        <v>1</v>
      </c>
      <c r="H275" s="84" t="b">
        <v>0</v>
      </c>
      <c r="I275" s="84" t="b">
        <v>0</v>
      </c>
      <c r="J275" s="84" t="b">
        <v>0</v>
      </c>
      <c r="K275" s="84" t="b">
        <v>0</v>
      </c>
      <c r="L275" s="84" t="b">
        <v>0</v>
      </c>
    </row>
    <row r="276" spans="1:12" ht="15">
      <c r="A276" s="84" t="s">
        <v>1545</v>
      </c>
      <c r="B276" s="84" t="s">
        <v>1562</v>
      </c>
      <c r="C276" s="84">
        <v>3</v>
      </c>
      <c r="D276" s="123">
        <v>0.010614714960420994</v>
      </c>
      <c r="E276" s="123">
        <v>1.2086204838826013</v>
      </c>
      <c r="F276" s="84" t="s">
        <v>1436</v>
      </c>
      <c r="G276" s="84" t="b">
        <v>0</v>
      </c>
      <c r="H276" s="84" t="b">
        <v>0</v>
      </c>
      <c r="I276" s="84" t="b">
        <v>0</v>
      </c>
      <c r="J276" s="84" t="b">
        <v>1</v>
      </c>
      <c r="K276" s="84" t="b">
        <v>0</v>
      </c>
      <c r="L276" s="84" t="b">
        <v>0</v>
      </c>
    </row>
    <row r="277" spans="1:12" ht="15">
      <c r="A277" s="84" t="s">
        <v>1562</v>
      </c>
      <c r="B277" s="84" t="s">
        <v>265</v>
      </c>
      <c r="C277" s="84">
        <v>3</v>
      </c>
      <c r="D277" s="123">
        <v>0.010614714960420994</v>
      </c>
      <c r="E277" s="123">
        <v>1.287801729930226</v>
      </c>
      <c r="F277" s="84" t="s">
        <v>1436</v>
      </c>
      <c r="G277" s="84" t="b">
        <v>1</v>
      </c>
      <c r="H277" s="84" t="b">
        <v>0</v>
      </c>
      <c r="I277" s="84" t="b">
        <v>0</v>
      </c>
      <c r="J277" s="84" t="b">
        <v>0</v>
      </c>
      <c r="K277" s="84" t="b">
        <v>0</v>
      </c>
      <c r="L277" s="84" t="b">
        <v>0</v>
      </c>
    </row>
    <row r="278" spans="1:12" ht="15">
      <c r="A278" s="84" t="s">
        <v>265</v>
      </c>
      <c r="B278" s="84" t="s">
        <v>1925</v>
      </c>
      <c r="C278" s="84">
        <v>3</v>
      </c>
      <c r="D278" s="123">
        <v>0.010614714960420994</v>
      </c>
      <c r="E278" s="123">
        <v>1.287801729930226</v>
      </c>
      <c r="F278" s="84" t="s">
        <v>1436</v>
      </c>
      <c r="G278" s="84" t="b">
        <v>0</v>
      </c>
      <c r="H278" s="84" t="b">
        <v>0</v>
      </c>
      <c r="I278" s="84" t="b">
        <v>0</v>
      </c>
      <c r="J278" s="84" t="b">
        <v>1</v>
      </c>
      <c r="K278" s="84" t="b">
        <v>0</v>
      </c>
      <c r="L278" s="84" t="b">
        <v>0</v>
      </c>
    </row>
    <row r="279" spans="1:12" ht="15">
      <c r="A279" s="84" t="s">
        <v>1925</v>
      </c>
      <c r="B279" s="84" t="s">
        <v>1551</v>
      </c>
      <c r="C279" s="84">
        <v>3</v>
      </c>
      <c r="D279" s="123">
        <v>0.010614714960420994</v>
      </c>
      <c r="E279" s="123">
        <v>1.287801729930226</v>
      </c>
      <c r="F279" s="84" t="s">
        <v>1436</v>
      </c>
      <c r="G279" s="84" t="b">
        <v>1</v>
      </c>
      <c r="H279" s="84" t="b">
        <v>0</v>
      </c>
      <c r="I279" s="84" t="b">
        <v>0</v>
      </c>
      <c r="J279" s="84" t="b">
        <v>0</v>
      </c>
      <c r="K279" s="84" t="b">
        <v>0</v>
      </c>
      <c r="L279" s="84" t="b">
        <v>0</v>
      </c>
    </row>
    <row r="280" spans="1:12" ht="15">
      <c r="A280" s="84" t="s">
        <v>1551</v>
      </c>
      <c r="B280" s="84" t="s">
        <v>1943</v>
      </c>
      <c r="C280" s="84">
        <v>3</v>
      </c>
      <c r="D280" s="123">
        <v>0.010614714960420994</v>
      </c>
      <c r="E280" s="123">
        <v>1.287801729930226</v>
      </c>
      <c r="F280" s="84" t="s">
        <v>1436</v>
      </c>
      <c r="G280" s="84" t="b">
        <v>0</v>
      </c>
      <c r="H280" s="84" t="b">
        <v>0</v>
      </c>
      <c r="I280" s="84" t="b">
        <v>0</v>
      </c>
      <c r="J280" s="84" t="b">
        <v>0</v>
      </c>
      <c r="K280" s="84" t="b">
        <v>1</v>
      </c>
      <c r="L280" s="84" t="b">
        <v>0</v>
      </c>
    </row>
    <row r="281" spans="1:12" ht="15">
      <c r="A281" s="84" t="s">
        <v>266</v>
      </c>
      <c r="B281" s="84" t="s">
        <v>1583</v>
      </c>
      <c r="C281" s="84">
        <v>2</v>
      </c>
      <c r="D281" s="123">
        <v>0.01046284700673607</v>
      </c>
      <c r="E281" s="123">
        <v>1.6857417386022637</v>
      </c>
      <c r="F281" s="84" t="s">
        <v>1436</v>
      </c>
      <c r="G281" s="84" t="b">
        <v>0</v>
      </c>
      <c r="H281" s="84" t="b">
        <v>0</v>
      </c>
      <c r="I281" s="84" t="b">
        <v>0</v>
      </c>
      <c r="J281" s="84" t="b">
        <v>1</v>
      </c>
      <c r="K281" s="84" t="b">
        <v>0</v>
      </c>
      <c r="L281" s="84" t="b">
        <v>0</v>
      </c>
    </row>
    <row r="282" spans="1:12" ht="15">
      <c r="A282" s="84" t="s">
        <v>1999</v>
      </c>
      <c r="B282" s="84" t="s">
        <v>258</v>
      </c>
      <c r="C282" s="84">
        <v>2</v>
      </c>
      <c r="D282" s="123">
        <v>0.01046284700673607</v>
      </c>
      <c r="E282" s="123">
        <v>1.6857417386022637</v>
      </c>
      <c r="F282" s="84" t="s">
        <v>1436</v>
      </c>
      <c r="G282" s="84" t="b">
        <v>0</v>
      </c>
      <c r="H282" s="84" t="b">
        <v>0</v>
      </c>
      <c r="I282" s="84" t="b">
        <v>0</v>
      </c>
      <c r="J282" s="84" t="b">
        <v>0</v>
      </c>
      <c r="K282" s="84" t="b">
        <v>0</v>
      </c>
      <c r="L282" s="84" t="b">
        <v>0</v>
      </c>
    </row>
    <row r="283" spans="1:12" ht="15">
      <c r="A283" s="84" t="s">
        <v>258</v>
      </c>
      <c r="B283" s="84" t="s">
        <v>1912</v>
      </c>
      <c r="C283" s="84">
        <v>2</v>
      </c>
      <c r="D283" s="123">
        <v>0.01046284700673607</v>
      </c>
      <c r="E283" s="123">
        <v>1.6857417386022637</v>
      </c>
      <c r="F283" s="84" t="s">
        <v>1436</v>
      </c>
      <c r="G283" s="84" t="b">
        <v>0</v>
      </c>
      <c r="H283" s="84" t="b">
        <v>0</v>
      </c>
      <c r="I283" s="84" t="b">
        <v>0</v>
      </c>
      <c r="J283" s="84" t="b">
        <v>0</v>
      </c>
      <c r="K283" s="84" t="b">
        <v>0</v>
      </c>
      <c r="L283" s="84" t="b">
        <v>0</v>
      </c>
    </row>
    <row r="284" spans="1:12" ht="15">
      <c r="A284" s="84" t="s">
        <v>1912</v>
      </c>
      <c r="B284" s="84" t="s">
        <v>1551</v>
      </c>
      <c r="C284" s="84">
        <v>2</v>
      </c>
      <c r="D284" s="123">
        <v>0.01046284700673607</v>
      </c>
      <c r="E284" s="123">
        <v>1.287801729930226</v>
      </c>
      <c r="F284" s="84" t="s">
        <v>1436</v>
      </c>
      <c r="G284" s="84" t="b">
        <v>0</v>
      </c>
      <c r="H284" s="84" t="b">
        <v>0</v>
      </c>
      <c r="I284" s="84" t="b">
        <v>0</v>
      </c>
      <c r="J284" s="84" t="b">
        <v>0</v>
      </c>
      <c r="K284" s="84" t="b">
        <v>0</v>
      </c>
      <c r="L284" s="84" t="b">
        <v>0</v>
      </c>
    </row>
    <row r="285" spans="1:12" ht="15">
      <c r="A285" s="84" t="s">
        <v>1551</v>
      </c>
      <c r="B285" s="84" t="s">
        <v>1544</v>
      </c>
      <c r="C285" s="84">
        <v>2</v>
      </c>
      <c r="D285" s="123">
        <v>0.01046284700673607</v>
      </c>
      <c r="E285" s="123">
        <v>0.8898617212581885</v>
      </c>
      <c r="F285" s="84" t="s">
        <v>1436</v>
      </c>
      <c r="G285" s="84" t="b">
        <v>0</v>
      </c>
      <c r="H285" s="84" t="b">
        <v>0</v>
      </c>
      <c r="I285" s="84" t="b">
        <v>0</v>
      </c>
      <c r="J285" s="84" t="b">
        <v>0</v>
      </c>
      <c r="K285" s="84" t="b">
        <v>0</v>
      </c>
      <c r="L285" s="84" t="b">
        <v>0</v>
      </c>
    </row>
    <row r="286" spans="1:12" ht="15">
      <c r="A286" s="84" t="s">
        <v>1544</v>
      </c>
      <c r="B286" s="84" t="s">
        <v>265</v>
      </c>
      <c r="C286" s="84">
        <v>2</v>
      </c>
      <c r="D286" s="123">
        <v>0.01046284700673607</v>
      </c>
      <c r="E286" s="123">
        <v>1.287801729930226</v>
      </c>
      <c r="F286" s="84" t="s">
        <v>1436</v>
      </c>
      <c r="G286" s="84" t="b">
        <v>0</v>
      </c>
      <c r="H286" s="84" t="b">
        <v>0</v>
      </c>
      <c r="I286" s="84" t="b">
        <v>0</v>
      </c>
      <c r="J286" s="84" t="b">
        <v>0</v>
      </c>
      <c r="K286" s="84" t="b">
        <v>0</v>
      </c>
      <c r="L286" s="84" t="b">
        <v>0</v>
      </c>
    </row>
    <row r="287" spans="1:12" ht="15">
      <c r="A287" s="84" t="s">
        <v>265</v>
      </c>
      <c r="B287" s="84" t="s">
        <v>1929</v>
      </c>
      <c r="C287" s="84">
        <v>2</v>
      </c>
      <c r="D287" s="123">
        <v>0.01046284700673607</v>
      </c>
      <c r="E287" s="123">
        <v>1.287801729930226</v>
      </c>
      <c r="F287" s="84" t="s">
        <v>1436</v>
      </c>
      <c r="G287" s="84" t="b">
        <v>0</v>
      </c>
      <c r="H287" s="84" t="b">
        <v>0</v>
      </c>
      <c r="I287" s="84" t="b">
        <v>0</v>
      </c>
      <c r="J287" s="84" t="b">
        <v>1</v>
      </c>
      <c r="K287" s="84" t="b">
        <v>0</v>
      </c>
      <c r="L287" s="84" t="b">
        <v>0</v>
      </c>
    </row>
    <row r="288" spans="1:12" ht="15">
      <c r="A288" s="84" t="s">
        <v>1929</v>
      </c>
      <c r="B288" s="84" t="s">
        <v>1934</v>
      </c>
      <c r="C288" s="84">
        <v>2</v>
      </c>
      <c r="D288" s="123">
        <v>0.01046284700673607</v>
      </c>
      <c r="E288" s="123">
        <v>1.6857417386022637</v>
      </c>
      <c r="F288" s="84" t="s">
        <v>1436</v>
      </c>
      <c r="G288" s="84" t="b">
        <v>1</v>
      </c>
      <c r="H288" s="84" t="b">
        <v>0</v>
      </c>
      <c r="I288" s="84" t="b">
        <v>0</v>
      </c>
      <c r="J288" s="84" t="b">
        <v>0</v>
      </c>
      <c r="K288" s="84" t="b">
        <v>0</v>
      </c>
      <c r="L288" s="84" t="b">
        <v>0</v>
      </c>
    </row>
    <row r="289" spans="1:12" ht="15">
      <c r="A289" s="84" t="s">
        <v>1934</v>
      </c>
      <c r="B289" s="84" t="s">
        <v>2000</v>
      </c>
      <c r="C289" s="84">
        <v>2</v>
      </c>
      <c r="D289" s="123">
        <v>0.01046284700673607</v>
      </c>
      <c r="E289" s="123">
        <v>1.6857417386022637</v>
      </c>
      <c r="F289" s="84" t="s">
        <v>1436</v>
      </c>
      <c r="G289" s="84" t="b">
        <v>0</v>
      </c>
      <c r="H289" s="84" t="b">
        <v>0</v>
      </c>
      <c r="I289" s="84" t="b">
        <v>0</v>
      </c>
      <c r="J289" s="84" t="b">
        <v>1</v>
      </c>
      <c r="K289" s="84" t="b">
        <v>0</v>
      </c>
      <c r="L289" s="84" t="b">
        <v>0</v>
      </c>
    </row>
    <row r="290" spans="1:12" ht="15">
      <c r="A290" s="84" t="s">
        <v>1591</v>
      </c>
      <c r="B290" s="84" t="s">
        <v>1592</v>
      </c>
      <c r="C290" s="84">
        <v>5</v>
      </c>
      <c r="D290" s="123">
        <v>0.00981817327320408</v>
      </c>
      <c r="E290" s="123">
        <v>1.3838153659804313</v>
      </c>
      <c r="F290" s="84" t="s">
        <v>1437</v>
      </c>
      <c r="G290" s="84" t="b">
        <v>0</v>
      </c>
      <c r="H290" s="84" t="b">
        <v>0</v>
      </c>
      <c r="I290" s="84" t="b">
        <v>0</v>
      </c>
      <c r="J290" s="84" t="b">
        <v>0</v>
      </c>
      <c r="K290" s="84" t="b">
        <v>0</v>
      </c>
      <c r="L290" s="84" t="b">
        <v>0</v>
      </c>
    </row>
    <row r="291" spans="1:12" ht="15">
      <c r="A291" s="84" t="s">
        <v>1592</v>
      </c>
      <c r="B291" s="84" t="s">
        <v>1593</v>
      </c>
      <c r="C291" s="84">
        <v>5</v>
      </c>
      <c r="D291" s="123">
        <v>0.00981817327320408</v>
      </c>
      <c r="E291" s="123">
        <v>1.3838153659804313</v>
      </c>
      <c r="F291" s="84" t="s">
        <v>1437</v>
      </c>
      <c r="G291" s="84" t="b">
        <v>0</v>
      </c>
      <c r="H291" s="84" t="b">
        <v>0</v>
      </c>
      <c r="I291" s="84" t="b">
        <v>0</v>
      </c>
      <c r="J291" s="84" t="b">
        <v>0</v>
      </c>
      <c r="K291" s="84" t="b">
        <v>0</v>
      </c>
      <c r="L291" s="84" t="b">
        <v>0</v>
      </c>
    </row>
    <row r="292" spans="1:12" ht="15">
      <c r="A292" s="84" t="s">
        <v>1593</v>
      </c>
      <c r="B292" s="84" t="s">
        <v>1594</v>
      </c>
      <c r="C292" s="84">
        <v>5</v>
      </c>
      <c r="D292" s="123">
        <v>0.00981817327320408</v>
      </c>
      <c r="E292" s="123">
        <v>1.3838153659804313</v>
      </c>
      <c r="F292" s="84" t="s">
        <v>1437</v>
      </c>
      <c r="G292" s="84" t="b">
        <v>0</v>
      </c>
      <c r="H292" s="84" t="b">
        <v>0</v>
      </c>
      <c r="I292" s="84" t="b">
        <v>0</v>
      </c>
      <c r="J292" s="84" t="b">
        <v>0</v>
      </c>
      <c r="K292" s="84" t="b">
        <v>0</v>
      </c>
      <c r="L292" s="84" t="b">
        <v>0</v>
      </c>
    </row>
    <row r="293" spans="1:12" ht="15">
      <c r="A293" s="84" t="s">
        <v>1594</v>
      </c>
      <c r="B293" s="84" t="s">
        <v>1550</v>
      </c>
      <c r="C293" s="84">
        <v>5</v>
      </c>
      <c r="D293" s="123">
        <v>0.00981817327320408</v>
      </c>
      <c r="E293" s="123">
        <v>1.3838153659804313</v>
      </c>
      <c r="F293" s="84" t="s">
        <v>1437</v>
      </c>
      <c r="G293" s="84" t="b">
        <v>0</v>
      </c>
      <c r="H293" s="84" t="b">
        <v>0</v>
      </c>
      <c r="I293" s="84" t="b">
        <v>0</v>
      </c>
      <c r="J293" s="84" t="b">
        <v>0</v>
      </c>
      <c r="K293" s="84" t="b">
        <v>0</v>
      </c>
      <c r="L293" s="84" t="b">
        <v>0</v>
      </c>
    </row>
    <row r="294" spans="1:12" ht="15">
      <c r="A294" s="84" t="s">
        <v>1550</v>
      </c>
      <c r="B294" s="84" t="s">
        <v>1595</v>
      </c>
      <c r="C294" s="84">
        <v>5</v>
      </c>
      <c r="D294" s="123">
        <v>0.00981817327320408</v>
      </c>
      <c r="E294" s="123">
        <v>1.3838153659804313</v>
      </c>
      <c r="F294" s="84" t="s">
        <v>1437</v>
      </c>
      <c r="G294" s="84" t="b">
        <v>0</v>
      </c>
      <c r="H294" s="84" t="b">
        <v>0</v>
      </c>
      <c r="I294" s="84" t="b">
        <v>0</v>
      </c>
      <c r="J294" s="84" t="b">
        <v>0</v>
      </c>
      <c r="K294" s="84" t="b">
        <v>0</v>
      </c>
      <c r="L294" s="84" t="b">
        <v>0</v>
      </c>
    </row>
    <row r="295" spans="1:12" ht="15">
      <c r="A295" s="84" t="s">
        <v>1595</v>
      </c>
      <c r="B295" s="84" t="s">
        <v>1596</v>
      </c>
      <c r="C295" s="84">
        <v>5</v>
      </c>
      <c r="D295" s="123">
        <v>0.00981817327320408</v>
      </c>
      <c r="E295" s="123">
        <v>1.3838153659804313</v>
      </c>
      <c r="F295" s="84" t="s">
        <v>1437</v>
      </c>
      <c r="G295" s="84" t="b">
        <v>0</v>
      </c>
      <c r="H295" s="84" t="b">
        <v>0</v>
      </c>
      <c r="I295" s="84" t="b">
        <v>0</v>
      </c>
      <c r="J295" s="84" t="b">
        <v>0</v>
      </c>
      <c r="K295" s="84" t="b">
        <v>0</v>
      </c>
      <c r="L295" s="84" t="b">
        <v>0</v>
      </c>
    </row>
    <row r="296" spans="1:12" ht="15">
      <c r="A296" s="84" t="s">
        <v>1596</v>
      </c>
      <c r="B296" s="84" t="s">
        <v>1919</v>
      </c>
      <c r="C296" s="84">
        <v>5</v>
      </c>
      <c r="D296" s="123">
        <v>0.00981817327320408</v>
      </c>
      <c r="E296" s="123">
        <v>1.3838153659804313</v>
      </c>
      <c r="F296" s="84" t="s">
        <v>1437</v>
      </c>
      <c r="G296" s="84" t="b">
        <v>0</v>
      </c>
      <c r="H296" s="84" t="b">
        <v>0</v>
      </c>
      <c r="I296" s="84" t="b">
        <v>0</v>
      </c>
      <c r="J296" s="84" t="b">
        <v>0</v>
      </c>
      <c r="K296" s="84" t="b">
        <v>0</v>
      </c>
      <c r="L296" s="84" t="b">
        <v>0</v>
      </c>
    </row>
    <row r="297" spans="1:12" ht="15">
      <c r="A297" s="84" t="s">
        <v>1919</v>
      </c>
      <c r="B297" s="84" t="s">
        <v>1546</v>
      </c>
      <c r="C297" s="84">
        <v>5</v>
      </c>
      <c r="D297" s="123">
        <v>0.00981817327320408</v>
      </c>
      <c r="E297" s="123">
        <v>1.3838153659804313</v>
      </c>
      <c r="F297" s="84" t="s">
        <v>1437</v>
      </c>
      <c r="G297" s="84" t="b">
        <v>0</v>
      </c>
      <c r="H297" s="84" t="b">
        <v>0</v>
      </c>
      <c r="I297" s="84" t="b">
        <v>0</v>
      </c>
      <c r="J297" s="84" t="b">
        <v>0</v>
      </c>
      <c r="K297" s="84" t="b">
        <v>0</v>
      </c>
      <c r="L297" s="84" t="b">
        <v>0</v>
      </c>
    </row>
    <row r="298" spans="1:12" ht="15">
      <c r="A298" s="84" t="s">
        <v>1546</v>
      </c>
      <c r="B298" s="84" t="s">
        <v>1920</v>
      </c>
      <c r="C298" s="84">
        <v>5</v>
      </c>
      <c r="D298" s="123">
        <v>0.00981817327320408</v>
      </c>
      <c r="E298" s="123">
        <v>1.3838153659804313</v>
      </c>
      <c r="F298" s="84" t="s">
        <v>1437</v>
      </c>
      <c r="G298" s="84" t="b">
        <v>0</v>
      </c>
      <c r="H298" s="84" t="b">
        <v>0</v>
      </c>
      <c r="I298" s="84" t="b">
        <v>0</v>
      </c>
      <c r="J298" s="84" t="b">
        <v>1</v>
      </c>
      <c r="K298" s="84" t="b">
        <v>0</v>
      </c>
      <c r="L298" s="84" t="b">
        <v>0</v>
      </c>
    </row>
    <row r="299" spans="1:12" ht="15">
      <c r="A299" s="84" t="s">
        <v>253</v>
      </c>
      <c r="B299" s="84" t="s">
        <v>1591</v>
      </c>
      <c r="C299" s="84">
        <v>4</v>
      </c>
      <c r="D299" s="123">
        <v>0.010836385172657307</v>
      </c>
      <c r="E299" s="123">
        <v>1.2376873303021931</v>
      </c>
      <c r="F299" s="84" t="s">
        <v>1437</v>
      </c>
      <c r="G299" s="84" t="b">
        <v>0</v>
      </c>
      <c r="H299" s="84" t="b">
        <v>0</v>
      </c>
      <c r="I299" s="84" t="b">
        <v>0</v>
      </c>
      <c r="J299" s="84" t="b">
        <v>0</v>
      </c>
      <c r="K299" s="84" t="b">
        <v>0</v>
      </c>
      <c r="L299" s="84" t="b">
        <v>0</v>
      </c>
    </row>
    <row r="300" spans="1:12" ht="15">
      <c r="A300" s="84" t="s">
        <v>1920</v>
      </c>
      <c r="B300" s="84" t="s">
        <v>1926</v>
      </c>
      <c r="C300" s="84">
        <v>4</v>
      </c>
      <c r="D300" s="123">
        <v>0.010836385172657307</v>
      </c>
      <c r="E300" s="123">
        <v>1.3838153659804313</v>
      </c>
      <c r="F300" s="84" t="s">
        <v>1437</v>
      </c>
      <c r="G300" s="84" t="b">
        <v>1</v>
      </c>
      <c r="H300" s="84" t="b">
        <v>0</v>
      </c>
      <c r="I300" s="84" t="b">
        <v>0</v>
      </c>
      <c r="J300" s="84" t="b">
        <v>0</v>
      </c>
      <c r="K300" s="84" t="b">
        <v>0</v>
      </c>
      <c r="L300" s="84" t="b">
        <v>0</v>
      </c>
    </row>
    <row r="301" spans="1:12" ht="15">
      <c r="A301" s="84" t="s">
        <v>1950</v>
      </c>
      <c r="B301" s="84" t="s">
        <v>1951</v>
      </c>
      <c r="C301" s="84">
        <v>3</v>
      </c>
      <c r="D301" s="123">
        <v>0.011010490493530672</v>
      </c>
      <c r="E301" s="123">
        <v>1.6056641155967877</v>
      </c>
      <c r="F301" s="84" t="s">
        <v>1437</v>
      </c>
      <c r="G301" s="84" t="b">
        <v>0</v>
      </c>
      <c r="H301" s="84" t="b">
        <v>0</v>
      </c>
      <c r="I301" s="84" t="b">
        <v>0</v>
      </c>
      <c r="J301" s="84" t="b">
        <v>0</v>
      </c>
      <c r="K301" s="84" t="b">
        <v>0</v>
      </c>
      <c r="L301" s="84" t="b">
        <v>0</v>
      </c>
    </row>
    <row r="302" spans="1:12" ht="15">
      <c r="A302" s="84" t="s">
        <v>1951</v>
      </c>
      <c r="B302" s="84" t="s">
        <v>253</v>
      </c>
      <c r="C302" s="84">
        <v>3</v>
      </c>
      <c r="D302" s="123">
        <v>0.011010490493530672</v>
      </c>
      <c r="E302" s="123">
        <v>1.6056641155967877</v>
      </c>
      <c r="F302" s="84" t="s">
        <v>1437</v>
      </c>
      <c r="G302" s="84" t="b">
        <v>0</v>
      </c>
      <c r="H302" s="84" t="b">
        <v>0</v>
      </c>
      <c r="I302" s="84" t="b">
        <v>0</v>
      </c>
      <c r="J302" s="84" t="b">
        <v>0</v>
      </c>
      <c r="K302" s="84" t="b">
        <v>0</v>
      </c>
      <c r="L302" s="84" t="b">
        <v>0</v>
      </c>
    </row>
    <row r="303" spans="1:12" ht="15">
      <c r="A303" s="84" t="s">
        <v>253</v>
      </c>
      <c r="B303" s="84" t="s">
        <v>1544</v>
      </c>
      <c r="C303" s="84">
        <v>3</v>
      </c>
      <c r="D303" s="123">
        <v>0.011010490493530672</v>
      </c>
      <c r="E303" s="123">
        <v>1.015838580685837</v>
      </c>
      <c r="F303" s="84" t="s">
        <v>1437</v>
      </c>
      <c r="G303" s="84" t="b">
        <v>0</v>
      </c>
      <c r="H303" s="84" t="b">
        <v>0</v>
      </c>
      <c r="I303" s="84" t="b">
        <v>0</v>
      </c>
      <c r="J303" s="84" t="b">
        <v>0</v>
      </c>
      <c r="K303" s="84" t="b">
        <v>0</v>
      </c>
      <c r="L303" s="84" t="b">
        <v>0</v>
      </c>
    </row>
    <row r="304" spans="1:12" ht="15">
      <c r="A304" s="84" t="s">
        <v>1544</v>
      </c>
      <c r="B304" s="84" t="s">
        <v>1590</v>
      </c>
      <c r="C304" s="84">
        <v>3</v>
      </c>
      <c r="D304" s="123">
        <v>0.011010490493530672</v>
      </c>
      <c r="E304" s="123">
        <v>1.08278537031645</v>
      </c>
      <c r="F304" s="84" t="s">
        <v>1437</v>
      </c>
      <c r="G304" s="84" t="b">
        <v>0</v>
      </c>
      <c r="H304" s="84" t="b">
        <v>0</v>
      </c>
      <c r="I304" s="84" t="b">
        <v>0</v>
      </c>
      <c r="J304" s="84" t="b">
        <v>0</v>
      </c>
      <c r="K304" s="84" t="b">
        <v>0</v>
      </c>
      <c r="L304" s="84" t="b">
        <v>0</v>
      </c>
    </row>
    <row r="305" spans="1:12" ht="15">
      <c r="A305" s="84" t="s">
        <v>1590</v>
      </c>
      <c r="B305" s="84" t="s">
        <v>1569</v>
      </c>
      <c r="C305" s="84">
        <v>3</v>
      </c>
      <c r="D305" s="123">
        <v>0.011010490493530672</v>
      </c>
      <c r="E305" s="123">
        <v>1.3046341199328064</v>
      </c>
      <c r="F305" s="84" t="s">
        <v>1437</v>
      </c>
      <c r="G305" s="84" t="b">
        <v>0</v>
      </c>
      <c r="H305" s="84" t="b">
        <v>0</v>
      </c>
      <c r="I305" s="84" t="b">
        <v>0</v>
      </c>
      <c r="J305" s="84" t="b">
        <v>0</v>
      </c>
      <c r="K305" s="84" t="b">
        <v>0</v>
      </c>
      <c r="L305" s="84" t="b">
        <v>0</v>
      </c>
    </row>
    <row r="306" spans="1:12" ht="15">
      <c r="A306" s="84" t="s">
        <v>1569</v>
      </c>
      <c r="B306" s="84" t="s">
        <v>1915</v>
      </c>
      <c r="C306" s="84">
        <v>3</v>
      </c>
      <c r="D306" s="123">
        <v>0.011010490493530672</v>
      </c>
      <c r="E306" s="123">
        <v>1.6056641155967877</v>
      </c>
      <c r="F306" s="84" t="s">
        <v>1437</v>
      </c>
      <c r="G306" s="84" t="b">
        <v>0</v>
      </c>
      <c r="H306" s="84" t="b">
        <v>0</v>
      </c>
      <c r="I306" s="84" t="b">
        <v>0</v>
      </c>
      <c r="J306" s="84" t="b">
        <v>0</v>
      </c>
      <c r="K306" s="84" t="b">
        <v>0</v>
      </c>
      <c r="L306" s="84" t="b">
        <v>0</v>
      </c>
    </row>
    <row r="307" spans="1:12" ht="15">
      <c r="A307" s="84" t="s">
        <v>1915</v>
      </c>
      <c r="B307" s="84" t="s">
        <v>1935</v>
      </c>
      <c r="C307" s="84">
        <v>3</v>
      </c>
      <c r="D307" s="123">
        <v>0.011010490493530672</v>
      </c>
      <c r="E307" s="123">
        <v>1.6056641155967877</v>
      </c>
      <c r="F307" s="84" t="s">
        <v>1437</v>
      </c>
      <c r="G307" s="84" t="b">
        <v>0</v>
      </c>
      <c r="H307" s="84" t="b">
        <v>0</v>
      </c>
      <c r="I307" s="84" t="b">
        <v>0</v>
      </c>
      <c r="J307" s="84" t="b">
        <v>0</v>
      </c>
      <c r="K307" s="84" t="b">
        <v>0</v>
      </c>
      <c r="L307" s="84" t="b">
        <v>0</v>
      </c>
    </row>
    <row r="308" spans="1:12" ht="15">
      <c r="A308" s="84" t="s">
        <v>1935</v>
      </c>
      <c r="B308" s="84" t="s">
        <v>1952</v>
      </c>
      <c r="C308" s="84">
        <v>3</v>
      </c>
      <c r="D308" s="123">
        <v>0.011010490493530672</v>
      </c>
      <c r="E308" s="123">
        <v>1.6056641155967877</v>
      </c>
      <c r="F308" s="84" t="s">
        <v>1437</v>
      </c>
      <c r="G308" s="84" t="b">
        <v>0</v>
      </c>
      <c r="H308" s="84" t="b">
        <v>0</v>
      </c>
      <c r="I308" s="84" t="b">
        <v>0</v>
      </c>
      <c r="J308" s="84" t="b">
        <v>0</v>
      </c>
      <c r="K308" s="84" t="b">
        <v>0</v>
      </c>
      <c r="L308" s="84" t="b">
        <v>0</v>
      </c>
    </row>
    <row r="309" spans="1:12" ht="15">
      <c r="A309" s="84" t="s">
        <v>1952</v>
      </c>
      <c r="B309" s="84" t="s">
        <v>1590</v>
      </c>
      <c r="C309" s="84">
        <v>3</v>
      </c>
      <c r="D309" s="123">
        <v>0.011010490493530672</v>
      </c>
      <c r="E309" s="123">
        <v>1.3046341199328064</v>
      </c>
      <c r="F309" s="84" t="s">
        <v>1437</v>
      </c>
      <c r="G309" s="84" t="b">
        <v>0</v>
      </c>
      <c r="H309" s="84" t="b">
        <v>0</v>
      </c>
      <c r="I309" s="84" t="b">
        <v>0</v>
      </c>
      <c r="J309" s="84" t="b">
        <v>0</v>
      </c>
      <c r="K309" s="84" t="b">
        <v>0</v>
      </c>
      <c r="L309" s="84" t="b">
        <v>0</v>
      </c>
    </row>
    <row r="310" spans="1:12" ht="15">
      <c r="A310" s="84" t="s">
        <v>1590</v>
      </c>
      <c r="B310" s="84" t="s">
        <v>1953</v>
      </c>
      <c r="C310" s="84">
        <v>3</v>
      </c>
      <c r="D310" s="123">
        <v>0.011010490493530672</v>
      </c>
      <c r="E310" s="123">
        <v>1.3046341199328064</v>
      </c>
      <c r="F310" s="84" t="s">
        <v>1437</v>
      </c>
      <c r="G310" s="84" t="b">
        <v>0</v>
      </c>
      <c r="H310" s="84" t="b">
        <v>0</v>
      </c>
      <c r="I310" s="84" t="b">
        <v>0</v>
      </c>
      <c r="J310" s="84" t="b">
        <v>0</v>
      </c>
      <c r="K310" s="84" t="b">
        <v>1</v>
      </c>
      <c r="L310" s="84" t="b">
        <v>0</v>
      </c>
    </row>
    <row r="311" spans="1:12" ht="15">
      <c r="A311" s="84" t="s">
        <v>1953</v>
      </c>
      <c r="B311" s="84" t="s">
        <v>1954</v>
      </c>
      <c r="C311" s="84">
        <v>3</v>
      </c>
      <c r="D311" s="123">
        <v>0.011010490493530672</v>
      </c>
      <c r="E311" s="123">
        <v>1.6056641155967877</v>
      </c>
      <c r="F311" s="84" t="s">
        <v>1437</v>
      </c>
      <c r="G311" s="84" t="b">
        <v>0</v>
      </c>
      <c r="H311" s="84" t="b">
        <v>1</v>
      </c>
      <c r="I311" s="84" t="b">
        <v>0</v>
      </c>
      <c r="J311" s="84" t="b">
        <v>0</v>
      </c>
      <c r="K311" s="84" t="b">
        <v>0</v>
      </c>
      <c r="L311" s="84" t="b">
        <v>0</v>
      </c>
    </row>
    <row r="312" spans="1:12" ht="15">
      <c r="A312" s="84" t="s">
        <v>1954</v>
      </c>
      <c r="B312" s="84" t="s">
        <v>1955</v>
      </c>
      <c r="C312" s="84">
        <v>3</v>
      </c>
      <c r="D312" s="123">
        <v>0.011010490493530672</v>
      </c>
      <c r="E312" s="123">
        <v>1.6056641155967877</v>
      </c>
      <c r="F312" s="84" t="s">
        <v>1437</v>
      </c>
      <c r="G312" s="84" t="b">
        <v>0</v>
      </c>
      <c r="H312" s="84" t="b">
        <v>0</v>
      </c>
      <c r="I312" s="84" t="b">
        <v>0</v>
      </c>
      <c r="J312" s="84" t="b">
        <v>0</v>
      </c>
      <c r="K312" s="84" t="b">
        <v>0</v>
      </c>
      <c r="L312" s="84" t="b">
        <v>0</v>
      </c>
    </row>
    <row r="313" spans="1:12" ht="15">
      <c r="A313" s="84" t="s">
        <v>1955</v>
      </c>
      <c r="B313" s="84" t="s">
        <v>1911</v>
      </c>
      <c r="C313" s="84">
        <v>3</v>
      </c>
      <c r="D313" s="123">
        <v>0.011010490493530672</v>
      </c>
      <c r="E313" s="123">
        <v>1.6056641155967877</v>
      </c>
      <c r="F313" s="84" t="s">
        <v>1437</v>
      </c>
      <c r="G313" s="84" t="b">
        <v>0</v>
      </c>
      <c r="H313" s="84" t="b">
        <v>0</v>
      </c>
      <c r="I313" s="84" t="b">
        <v>0</v>
      </c>
      <c r="J313" s="84" t="b">
        <v>0</v>
      </c>
      <c r="K313" s="84" t="b">
        <v>0</v>
      </c>
      <c r="L313" s="84" t="b">
        <v>0</v>
      </c>
    </row>
    <row r="314" spans="1:12" ht="15">
      <c r="A314" s="84" t="s">
        <v>252</v>
      </c>
      <c r="B314" s="84" t="s">
        <v>1950</v>
      </c>
      <c r="C314" s="84">
        <v>2</v>
      </c>
      <c r="D314" s="123">
        <v>0.010049423288851443</v>
      </c>
      <c r="E314" s="123">
        <v>1.6056641155967877</v>
      </c>
      <c r="F314" s="84" t="s">
        <v>1437</v>
      </c>
      <c r="G314" s="84" t="b">
        <v>0</v>
      </c>
      <c r="H314" s="84" t="b">
        <v>0</v>
      </c>
      <c r="I314" s="84" t="b">
        <v>0</v>
      </c>
      <c r="J314" s="84" t="b">
        <v>0</v>
      </c>
      <c r="K314" s="84" t="b">
        <v>0</v>
      </c>
      <c r="L314" s="84" t="b">
        <v>0</v>
      </c>
    </row>
    <row r="315" spans="1:12" ht="15">
      <c r="A315" s="84" t="s">
        <v>1911</v>
      </c>
      <c r="B315" s="84" t="s">
        <v>2003</v>
      </c>
      <c r="C315" s="84">
        <v>2</v>
      </c>
      <c r="D315" s="123">
        <v>0.010049423288851443</v>
      </c>
      <c r="E315" s="123">
        <v>1.7817553746524688</v>
      </c>
      <c r="F315" s="84" t="s">
        <v>1437</v>
      </c>
      <c r="G315" s="84" t="b">
        <v>0</v>
      </c>
      <c r="H315" s="84" t="b">
        <v>0</v>
      </c>
      <c r="I315" s="84" t="b">
        <v>0</v>
      </c>
      <c r="J315" s="84" t="b">
        <v>0</v>
      </c>
      <c r="K315" s="84" t="b">
        <v>0</v>
      </c>
      <c r="L315" s="84" t="b">
        <v>0</v>
      </c>
    </row>
    <row r="316" spans="1:12" ht="15">
      <c r="A316" s="84" t="s">
        <v>1599</v>
      </c>
      <c r="B316" s="84" t="s">
        <v>298</v>
      </c>
      <c r="C316" s="84">
        <v>3</v>
      </c>
      <c r="D316" s="123">
        <v>0</v>
      </c>
      <c r="E316" s="123">
        <v>1.1026623418971477</v>
      </c>
      <c r="F316" s="84" t="s">
        <v>1438</v>
      </c>
      <c r="G316" s="84" t="b">
        <v>0</v>
      </c>
      <c r="H316" s="84" t="b">
        <v>0</v>
      </c>
      <c r="I316" s="84" t="b">
        <v>0</v>
      </c>
      <c r="J316" s="84" t="b">
        <v>0</v>
      </c>
      <c r="K316" s="84" t="b">
        <v>0</v>
      </c>
      <c r="L316" s="84" t="b">
        <v>0</v>
      </c>
    </row>
    <row r="317" spans="1:12" ht="15">
      <c r="A317" s="84" t="s">
        <v>298</v>
      </c>
      <c r="B317" s="84" t="s">
        <v>250</v>
      </c>
      <c r="C317" s="84">
        <v>3</v>
      </c>
      <c r="D317" s="123">
        <v>0</v>
      </c>
      <c r="E317" s="123">
        <v>1.1026623418971477</v>
      </c>
      <c r="F317" s="84" t="s">
        <v>1438</v>
      </c>
      <c r="G317" s="84" t="b">
        <v>0</v>
      </c>
      <c r="H317" s="84" t="b">
        <v>0</v>
      </c>
      <c r="I317" s="84" t="b">
        <v>0</v>
      </c>
      <c r="J317" s="84" t="b">
        <v>0</v>
      </c>
      <c r="K317" s="84" t="b">
        <v>0</v>
      </c>
      <c r="L317" s="84" t="b">
        <v>0</v>
      </c>
    </row>
    <row r="318" spans="1:12" ht="15">
      <c r="A318" s="84" t="s">
        <v>250</v>
      </c>
      <c r="B318" s="84" t="s">
        <v>251</v>
      </c>
      <c r="C318" s="84">
        <v>3</v>
      </c>
      <c r="D318" s="123">
        <v>0</v>
      </c>
      <c r="E318" s="123">
        <v>1.1026623418971477</v>
      </c>
      <c r="F318" s="84" t="s">
        <v>1438</v>
      </c>
      <c r="G318" s="84" t="b">
        <v>0</v>
      </c>
      <c r="H318" s="84" t="b">
        <v>0</v>
      </c>
      <c r="I318" s="84" t="b">
        <v>0</v>
      </c>
      <c r="J318" s="84" t="b">
        <v>0</v>
      </c>
      <c r="K318" s="84" t="b">
        <v>0</v>
      </c>
      <c r="L318" s="84" t="b">
        <v>0</v>
      </c>
    </row>
    <row r="319" spans="1:12" ht="15">
      <c r="A319" s="84" t="s">
        <v>251</v>
      </c>
      <c r="B319" s="84" t="s">
        <v>1600</v>
      </c>
      <c r="C319" s="84">
        <v>3</v>
      </c>
      <c r="D319" s="123">
        <v>0</v>
      </c>
      <c r="E319" s="123">
        <v>1.1026623418971477</v>
      </c>
      <c r="F319" s="84" t="s">
        <v>1438</v>
      </c>
      <c r="G319" s="84" t="b">
        <v>0</v>
      </c>
      <c r="H319" s="84" t="b">
        <v>0</v>
      </c>
      <c r="I319" s="84" t="b">
        <v>0</v>
      </c>
      <c r="J319" s="84" t="b">
        <v>0</v>
      </c>
      <c r="K319" s="84" t="b">
        <v>0</v>
      </c>
      <c r="L319" s="84" t="b">
        <v>0</v>
      </c>
    </row>
    <row r="320" spans="1:12" ht="15">
      <c r="A320" s="84" t="s">
        <v>1600</v>
      </c>
      <c r="B320" s="84" t="s">
        <v>1601</v>
      </c>
      <c r="C320" s="84">
        <v>3</v>
      </c>
      <c r="D320" s="123">
        <v>0</v>
      </c>
      <c r="E320" s="123">
        <v>1.1026623418971477</v>
      </c>
      <c r="F320" s="84" t="s">
        <v>1438</v>
      </c>
      <c r="G320" s="84" t="b">
        <v>0</v>
      </c>
      <c r="H320" s="84" t="b">
        <v>0</v>
      </c>
      <c r="I320" s="84" t="b">
        <v>0</v>
      </c>
      <c r="J320" s="84" t="b">
        <v>0</v>
      </c>
      <c r="K320" s="84" t="b">
        <v>0</v>
      </c>
      <c r="L320" s="84" t="b">
        <v>0</v>
      </c>
    </row>
    <row r="321" spans="1:12" ht="15">
      <c r="A321" s="84" t="s">
        <v>1601</v>
      </c>
      <c r="B321" s="84" t="s">
        <v>1598</v>
      </c>
      <c r="C321" s="84">
        <v>3</v>
      </c>
      <c r="D321" s="123">
        <v>0</v>
      </c>
      <c r="E321" s="123">
        <v>0.9777236052888478</v>
      </c>
      <c r="F321" s="84" t="s">
        <v>1438</v>
      </c>
      <c r="G321" s="84" t="b">
        <v>0</v>
      </c>
      <c r="H321" s="84" t="b">
        <v>0</v>
      </c>
      <c r="I321" s="84" t="b">
        <v>0</v>
      </c>
      <c r="J321" s="84" t="b">
        <v>0</v>
      </c>
      <c r="K321" s="84" t="b">
        <v>0</v>
      </c>
      <c r="L321" s="84" t="b">
        <v>0</v>
      </c>
    </row>
    <row r="322" spans="1:12" ht="15">
      <c r="A322" s="84" t="s">
        <v>1598</v>
      </c>
      <c r="B322" s="84" t="s">
        <v>1602</v>
      </c>
      <c r="C322" s="84">
        <v>3</v>
      </c>
      <c r="D322" s="123">
        <v>0</v>
      </c>
      <c r="E322" s="123">
        <v>0.9777236052888478</v>
      </c>
      <c r="F322" s="84" t="s">
        <v>1438</v>
      </c>
      <c r="G322" s="84" t="b">
        <v>0</v>
      </c>
      <c r="H322" s="84" t="b">
        <v>0</v>
      </c>
      <c r="I322" s="84" t="b">
        <v>0</v>
      </c>
      <c r="J322" s="84" t="b">
        <v>0</v>
      </c>
      <c r="K322" s="84" t="b">
        <v>0</v>
      </c>
      <c r="L322" s="84" t="b">
        <v>0</v>
      </c>
    </row>
    <row r="323" spans="1:12" ht="15">
      <c r="A323" s="84" t="s">
        <v>1602</v>
      </c>
      <c r="B323" s="84" t="s">
        <v>1603</v>
      </c>
      <c r="C323" s="84">
        <v>3</v>
      </c>
      <c r="D323" s="123">
        <v>0</v>
      </c>
      <c r="E323" s="123">
        <v>1.1026623418971477</v>
      </c>
      <c r="F323" s="84" t="s">
        <v>1438</v>
      </c>
      <c r="G323" s="84" t="b">
        <v>0</v>
      </c>
      <c r="H323" s="84" t="b">
        <v>0</v>
      </c>
      <c r="I323" s="84" t="b">
        <v>0</v>
      </c>
      <c r="J323" s="84" t="b">
        <v>0</v>
      </c>
      <c r="K323" s="84" t="b">
        <v>0</v>
      </c>
      <c r="L323" s="84" t="b">
        <v>0</v>
      </c>
    </row>
    <row r="324" spans="1:12" ht="15">
      <c r="A324" s="84" t="s">
        <v>248</v>
      </c>
      <c r="B324" s="84" t="s">
        <v>1599</v>
      </c>
      <c r="C324" s="84">
        <v>2</v>
      </c>
      <c r="D324" s="123">
        <v>0.00858981751491128</v>
      </c>
      <c r="E324" s="123">
        <v>1.278753600952829</v>
      </c>
      <c r="F324" s="84" t="s">
        <v>1438</v>
      </c>
      <c r="G324" s="84" t="b">
        <v>0</v>
      </c>
      <c r="H324" s="84" t="b">
        <v>0</v>
      </c>
      <c r="I324" s="84" t="b">
        <v>0</v>
      </c>
      <c r="J324" s="84" t="b">
        <v>0</v>
      </c>
      <c r="K324" s="84" t="b">
        <v>0</v>
      </c>
      <c r="L324" s="84" t="b">
        <v>0</v>
      </c>
    </row>
    <row r="325" spans="1:12" ht="15">
      <c r="A325" s="84" t="s">
        <v>1924</v>
      </c>
      <c r="B325" s="84" t="s">
        <v>1933</v>
      </c>
      <c r="C325" s="84">
        <v>3</v>
      </c>
      <c r="D325" s="123">
        <v>0</v>
      </c>
      <c r="E325" s="123">
        <v>1.1949766032160551</v>
      </c>
      <c r="F325" s="84" t="s">
        <v>1443</v>
      </c>
      <c r="G325" s="84" t="b">
        <v>0</v>
      </c>
      <c r="H325" s="84" t="b">
        <v>0</v>
      </c>
      <c r="I325" s="84" t="b">
        <v>0</v>
      </c>
      <c r="J325" s="84" t="b">
        <v>0</v>
      </c>
      <c r="K325" s="84" t="b">
        <v>0</v>
      </c>
      <c r="L325" s="84" t="b">
        <v>0</v>
      </c>
    </row>
    <row r="326" spans="1:12" ht="15">
      <c r="A326" s="84" t="s">
        <v>1544</v>
      </c>
      <c r="B326" s="84" t="s">
        <v>1988</v>
      </c>
      <c r="C326" s="84">
        <v>2</v>
      </c>
      <c r="D326" s="123">
        <v>0</v>
      </c>
      <c r="E326" s="123">
        <v>1.3710678622717363</v>
      </c>
      <c r="F326" s="84" t="s">
        <v>1443</v>
      </c>
      <c r="G326" s="84" t="b">
        <v>0</v>
      </c>
      <c r="H326" s="84" t="b">
        <v>0</v>
      </c>
      <c r="I326" s="84" t="b">
        <v>0</v>
      </c>
      <c r="J326" s="84" t="b">
        <v>0</v>
      </c>
      <c r="K326" s="84" t="b">
        <v>0</v>
      </c>
      <c r="L326" s="84" t="b">
        <v>0</v>
      </c>
    </row>
    <row r="327" spans="1:12" ht="15">
      <c r="A327" s="84" t="s">
        <v>1988</v>
      </c>
      <c r="B327" s="84" t="s">
        <v>1911</v>
      </c>
      <c r="C327" s="84">
        <v>2</v>
      </c>
      <c r="D327" s="123">
        <v>0</v>
      </c>
      <c r="E327" s="123">
        <v>1.3710678622717363</v>
      </c>
      <c r="F327" s="84" t="s">
        <v>1443</v>
      </c>
      <c r="G327" s="84" t="b">
        <v>0</v>
      </c>
      <c r="H327" s="84" t="b">
        <v>0</v>
      </c>
      <c r="I327" s="84" t="b">
        <v>0</v>
      </c>
      <c r="J327" s="84" t="b">
        <v>0</v>
      </c>
      <c r="K327" s="84" t="b">
        <v>0</v>
      </c>
      <c r="L327" s="84" t="b">
        <v>0</v>
      </c>
    </row>
    <row r="328" spans="1:12" ht="15">
      <c r="A328" s="84" t="s">
        <v>1911</v>
      </c>
      <c r="B328" s="84" t="s">
        <v>1585</v>
      </c>
      <c r="C328" s="84">
        <v>2</v>
      </c>
      <c r="D328" s="123">
        <v>0</v>
      </c>
      <c r="E328" s="123">
        <v>1.1949766032160551</v>
      </c>
      <c r="F328" s="84" t="s">
        <v>1443</v>
      </c>
      <c r="G328" s="84" t="b">
        <v>0</v>
      </c>
      <c r="H328" s="84" t="b">
        <v>0</v>
      </c>
      <c r="I328" s="84" t="b">
        <v>0</v>
      </c>
      <c r="J328" s="84" t="b">
        <v>0</v>
      </c>
      <c r="K328" s="84" t="b">
        <v>0</v>
      </c>
      <c r="L328" s="84" t="b">
        <v>0</v>
      </c>
    </row>
    <row r="329" spans="1:12" ht="15">
      <c r="A329" s="84" t="s">
        <v>1585</v>
      </c>
      <c r="B329" s="84" t="s">
        <v>1989</v>
      </c>
      <c r="C329" s="84">
        <v>2</v>
      </c>
      <c r="D329" s="123">
        <v>0</v>
      </c>
      <c r="E329" s="123">
        <v>1.1949766032160551</v>
      </c>
      <c r="F329" s="84" t="s">
        <v>1443</v>
      </c>
      <c r="G329" s="84" t="b">
        <v>0</v>
      </c>
      <c r="H329" s="84" t="b">
        <v>0</v>
      </c>
      <c r="I329" s="84" t="b">
        <v>0</v>
      </c>
      <c r="J329" s="84" t="b">
        <v>0</v>
      </c>
      <c r="K329" s="84" t="b">
        <v>0</v>
      </c>
      <c r="L329" s="84" t="b">
        <v>0</v>
      </c>
    </row>
    <row r="330" spans="1:12" ht="15">
      <c r="A330" s="84" t="s">
        <v>1989</v>
      </c>
      <c r="B330" s="84" t="s">
        <v>1990</v>
      </c>
      <c r="C330" s="84">
        <v>2</v>
      </c>
      <c r="D330" s="123">
        <v>0</v>
      </c>
      <c r="E330" s="123">
        <v>1.3710678622717363</v>
      </c>
      <c r="F330" s="84" t="s">
        <v>1443</v>
      </c>
      <c r="G330" s="84" t="b">
        <v>0</v>
      </c>
      <c r="H330" s="84" t="b">
        <v>0</v>
      </c>
      <c r="I330" s="84" t="b">
        <v>0</v>
      </c>
      <c r="J330" s="84" t="b">
        <v>0</v>
      </c>
      <c r="K330" s="84" t="b">
        <v>0</v>
      </c>
      <c r="L330" s="84" t="b">
        <v>0</v>
      </c>
    </row>
    <row r="331" spans="1:12" ht="15">
      <c r="A331" s="84" t="s">
        <v>1990</v>
      </c>
      <c r="B331" s="84" t="s">
        <v>1991</v>
      </c>
      <c r="C331" s="84">
        <v>2</v>
      </c>
      <c r="D331" s="123">
        <v>0</v>
      </c>
      <c r="E331" s="123">
        <v>1.3710678622717363</v>
      </c>
      <c r="F331" s="84" t="s">
        <v>1443</v>
      </c>
      <c r="G331" s="84" t="b">
        <v>0</v>
      </c>
      <c r="H331" s="84" t="b">
        <v>0</v>
      </c>
      <c r="I331" s="84" t="b">
        <v>0</v>
      </c>
      <c r="J331" s="84" t="b">
        <v>1</v>
      </c>
      <c r="K331" s="84" t="b">
        <v>0</v>
      </c>
      <c r="L331" s="84" t="b">
        <v>0</v>
      </c>
    </row>
    <row r="332" spans="1:12" ht="15">
      <c r="A332" s="84" t="s">
        <v>1991</v>
      </c>
      <c r="B332" s="84" t="s">
        <v>1548</v>
      </c>
      <c r="C332" s="84">
        <v>2</v>
      </c>
      <c r="D332" s="123">
        <v>0</v>
      </c>
      <c r="E332" s="123">
        <v>1.3710678622717363</v>
      </c>
      <c r="F332" s="84" t="s">
        <v>1443</v>
      </c>
      <c r="G332" s="84" t="b">
        <v>1</v>
      </c>
      <c r="H332" s="84" t="b">
        <v>0</v>
      </c>
      <c r="I332" s="84" t="b">
        <v>0</v>
      </c>
      <c r="J332" s="84" t="b">
        <v>0</v>
      </c>
      <c r="K332" s="84" t="b">
        <v>0</v>
      </c>
      <c r="L332" s="84" t="b">
        <v>0</v>
      </c>
    </row>
    <row r="333" spans="1:12" ht="15">
      <c r="A333" s="84" t="s">
        <v>1548</v>
      </c>
      <c r="B333" s="84" t="s">
        <v>1992</v>
      </c>
      <c r="C333" s="84">
        <v>2</v>
      </c>
      <c r="D333" s="123">
        <v>0</v>
      </c>
      <c r="E333" s="123">
        <v>1.3710678622717363</v>
      </c>
      <c r="F333" s="84" t="s">
        <v>1443</v>
      </c>
      <c r="G333" s="84" t="b">
        <v>0</v>
      </c>
      <c r="H333" s="84" t="b">
        <v>0</v>
      </c>
      <c r="I333" s="84" t="b">
        <v>0</v>
      </c>
      <c r="J333" s="84" t="b">
        <v>0</v>
      </c>
      <c r="K333" s="84" t="b">
        <v>0</v>
      </c>
      <c r="L333" s="84" t="b">
        <v>0</v>
      </c>
    </row>
    <row r="334" spans="1:12" ht="15">
      <c r="A334" s="84" t="s">
        <v>1992</v>
      </c>
      <c r="B334" s="84" t="s">
        <v>1993</v>
      </c>
      <c r="C334" s="84">
        <v>2</v>
      </c>
      <c r="D334" s="123">
        <v>0</v>
      </c>
      <c r="E334" s="123">
        <v>1.3710678622717363</v>
      </c>
      <c r="F334" s="84" t="s">
        <v>1443</v>
      </c>
      <c r="G334" s="84" t="b">
        <v>0</v>
      </c>
      <c r="H334" s="84" t="b">
        <v>0</v>
      </c>
      <c r="I334" s="84" t="b">
        <v>0</v>
      </c>
      <c r="J334" s="84" t="b">
        <v>0</v>
      </c>
      <c r="K334" s="84" t="b">
        <v>0</v>
      </c>
      <c r="L334" s="84" t="b">
        <v>0</v>
      </c>
    </row>
    <row r="335" spans="1:12" ht="15">
      <c r="A335" s="84" t="s">
        <v>1993</v>
      </c>
      <c r="B335" s="84" t="s">
        <v>1545</v>
      </c>
      <c r="C335" s="84">
        <v>2</v>
      </c>
      <c r="D335" s="123">
        <v>0</v>
      </c>
      <c r="E335" s="123">
        <v>1.1949766032160551</v>
      </c>
      <c r="F335" s="84" t="s">
        <v>1443</v>
      </c>
      <c r="G335" s="84" t="b">
        <v>0</v>
      </c>
      <c r="H335" s="84" t="b">
        <v>0</v>
      </c>
      <c r="I335" s="84" t="b">
        <v>0</v>
      </c>
      <c r="J335" s="84" t="b">
        <v>0</v>
      </c>
      <c r="K335" s="84" t="b">
        <v>0</v>
      </c>
      <c r="L335" s="84" t="b">
        <v>0</v>
      </c>
    </row>
    <row r="336" spans="1:12" ht="15">
      <c r="A336" s="84" t="s">
        <v>1545</v>
      </c>
      <c r="B336" s="84" t="s">
        <v>1924</v>
      </c>
      <c r="C336" s="84">
        <v>2</v>
      </c>
      <c r="D336" s="123">
        <v>0</v>
      </c>
      <c r="E336" s="123">
        <v>1.0188853441603738</v>
      </c>
      <c r="F336" s="84" t="s">
        <v>1443</v>
      </c>
      <c r="G336" s="84" t="b">
        <v>0</v>
      </c>
      <c r="H336" s="84" t="b">
        <v>0</v>
      </c>
      <c r="I336" s="84" t="b">
        <v>0</v>
      </c>
      <c r="J336" s="84" t="b">
        <v>0</v>
      </c>
      <c r="K336" s="84" t="b">
        <v>0</v>
      </c>
      <c r="L336" s="84" t="b">
        <v>0</v>
      </c>
    </row>
    <row r="337" spans="1:12" ht="15">
      <c r="A337" s="84" t="s">
        <v>1933</v>
      </c>
      <c r="B337" s="84" t="s">
        <v>1994</v>
      </c>
      <c r="C337" s="84">
        <v>2</v>
      </c>
      <c r="D337" s="123">
        <v>0</v>
      </c>
      <c r="E337" s="123">
        <v>1.1949766032160551</v>
      </c>
      <c r="F337" s="84" t="s">
        <v>1443</v>
      </c>
      <c r="G337" s="84" t="b">
        <v>0</v>
      </c>
      <c r="H337" s="84" t="b">
        <v>0</v>
      </c>
      <c r="I337" s="84" t="b">
        <v>0</v>
      </c>
      <c r="J337" s="84" t="b">
        <v>0</v>
      </c>
      <c r="K337" s="84" t="b">
        <v>0</v>
      </c>
      <c r="L337" s="84" t="b">
        <v>0</v>
      </c>
    </row>
    <row r="338" spans="1:12" ht="15">
      <c r="A338" s="84" t="s">
        <v>2034</v>
      </c>
      <c r="B338" s="84" t="s">
        <v>2035</v>
      </c>
      <c r="C338" s="84">
        <v>2</v>
      </c>
      <c r="D338" s="123">
        <v>0</v>
      </c>
      <c r="E338" s="123">
        <v>1.0969100130080565</v>
      </c>
      <c r="F338" s="84" t="s">
        <v>1445</v>
      </c>
      <c r="G338" s="84" t="b">
        <v>0</v>
      </c>
      <c r="H338" s="84" t="b">
        <v>0</v>
      </c>
      <c r="I338" s="84" t="b">
        <v>0</v>
      </c>
      <c r="J338" s="84" t="b">
        <v>0</v>
      </c>
      <c r="K338" s="84" t="b">
        <v>0</v>
      </c>
      <c r="L338" s="84" t="b">
        <v>0</v>
      </c>
    </row>
    <row r="339" spans="1:12" ht="15">
      <c r="A339" s="84" t="s">
        <v>2035</v>
      </c>
      <c r="B339" s="84" t="s">
        <v>2036</v>
      </c>
      <c r="C339" s="84">
        <v>2</v>
      </c>
      <c r="D339" s="123">
        <v>0</v>
      </c>
      <c r="E339" s="123">
        <v>1.0969100130080565</v>
      </c>
      <c r="F339" s="84" t="s">
        <v>1445</v>
      </c>
      <c r="G339" s="84" t="b">
        <v>0</v>
      </c>
      <c r="H339" s="84" t="b">
        <v>0</v>
      </c>
      <c r="I339" s="84" t="b">
        <v>0</v>
      </c>
      <c r="J339" s="84" t="b">
        <v>0</v>
      </c>
      <c r="K339" s="84" t="b">
        <v>0</v>
      </c>
      <c r="L339" s="84" t="b">
        <v>0</v>
      </c>
    </row>
    <row r="340" spans="1:12" ht="15">
      <c r="A340" s="84" t="s">
        <v>2036</v>
      </c>
      <c r="B340" s="84" t="s">
        <v>2037</v>
      </c>
      <c r="C340" s="84">
        <v>2</v>
      </c>
      <c r="D340" s="123">
        <v>0</v>
      </c>
      <c r="E340" s="123">
        <v>1.0969100130080565</v>
      </c>
      <c r="F340" s="84" t="s">
        <v>1445</v>
      </c>
      <c r="G340" s="84" t="b">
        <v>0</v>
      </c>
      <c r="H340" s="84" t="b">
        <v>0</v>
      </c>
      <c r="I340" s="84" t="b">
        <v>0</v>
      </c>
      <c r="J340" s="84" t="b">
        <v>0</v>
      </c>
      <c r="K340" s="84" t="b">
        <v>0</v>
      </c>
      <c r="L340" s="84" t="b">
        <v>0</v>
      </c>
    </row>
    <row r="341" spans="1:12" ht="15">
      <c r="A341" s="84" t="s">
        <v>2037</v>
      </c>
      <c r="B341" s="84" t="s">
        <v>2038</v>
      </c>
      <c r="C341" s="84">
        <v>2</v>
      </c>
      <c r="D341" s="123">
        <v>0</v>
      </c>
      <c r="E341" s="123">
        <v>1.0969100130080565</v>
      </c>
      <c r="F341" s="84" t="s">
        <v>1445</v>
      </c>
      <c r="G341" s="84" t="b">
        <v>0</v>
      </c>
      <c r="H341" s="84" t="b">
        <v>0</v>
      </c>
      <c r="I341" s="84" t="b">
        <v>0</v>
      </c>
      <c r="J341" s="84" t="b">
        <v>0</v>
      </c>
      <c r="K341" s="84" t="b">
        <v>0</v>
      </c>
      <c r="L341" s="84" t="b">
        <v>0</v>
      </c>
    </row>
    <row r="342" spans="1:12" ht="15">
      <c r="A342" s="84" t="s">
        <v>2038</v>
      </c>
      <c r="B342" s="84" t="s">
        <v>1552</v>
      </c>
      <c r="C342" s="84">
        <v>2</v>
      </c>
      <c r="D342" s="123">
        <v>0</v>
      </c>
      <c r="E342" s="123">
        <v>1.0969100130080565</v>
      </c>
      <c r="F342" s="84" t="s">
        <v>1445</v>
      </c>
      <c r="G342" s="84" t="b">
        <v>0</v>
      </c>
      <c r="H342" s="84" t="b">
        <v>0</v>
      </c>
      <c r="I342" s="84" t="b">
        <v>0</v>
      </c>
      <c r="J342" s="84" t="b">
        <v>0</v>
      </c>
      <c r="K342" s="84" t="b">
        <v>0</v>
      </c>
      <c r="L342" s="84" t="b">
        <v>0</v>
      </c>
    </row>
    <row r="343" spans="1:12" ht="15">
      <c r="A343" s="84" t="s">
        <v>1552</v>
      </c>
      <c r="B343" s="84" t="s">
        <v>1959</v>
      </c>
      <c r="C343" s="84">
        <v>2</v>
      </c>
      <c r="D343" s="123">
        <v>0</v>
      </c>
      <c r="E343" s="123">
        <v>1.0969100130080565</v>
      </c>
      <c r="F343" s="84" t="s">
        <v>1445</v>
      </c>
      <c r="G343" s="84" t="b">
        <v>0</v>
      </c>
      <c r="H343" s="84" t="b">
        <v>0</v>
      </c>
      <c r="I343" s="84" t="b">
        <v>0</v>
      </c>
      <c r="J343" s="84" t="b">
        <v>0</v>
      </c>
      <c r="K343" s="84" t="b">
        <v>0</v>
      </c>
      <c r="L343" s="84" t="b">
        <v>0</v>
      </c>
    </row>
    <row r="344" spans="1:12" ht="15">
      <c r="A344" s="84" t="s">
        <v>1959</v>
      </c>
      <c r="B344" s="84" t="s">
        <v>1931</v>
      </c>
      <c r="C344" s="84">
        <v>2</v>
      </c>
      <c r="D344" s="123">
        <v>0</v>
      </c>
      <c r="E344" s="123">
        <v>1.0969100130080565</v>
      </c>
      <c r="F344" s="84" t="s">
        <v>1445</v>
      </c>
      <c r="G344" s="84" t="b">
        <v>0</v>
      </c>
      <c r="H344" s="84" t="b">
        <v>0</v>
      </c>
      <c r="I344" s="84" t="b">
        <v>0</v>
      </c>
      <c r="J344" s="84" t="b">
        <v>0</v>
      </c>
      <c r="K344" s="84" t="b">
        <v>0</v>
      </c>
      <c r="L344" s="84" t="b">
        <v>0</v>
      </c>
    </row>
    <row r="345" spans="1:12" ht="15">
      <c r="A345" s="84" t="s">
        <v>1931</v>
      </c>
      <c r="B345" s="84" t="s">
        <v>1968</v>
      </c>
      <c r="C345" s="84">
        <v>2</v>
      </c>
      <c r="D345" s="123">
        <v>0</v>
      </c>
      <c r="E345" s="123">
        <v>1.0969100130080565</v>
      </c>
      <c r="F345" s="84" t="s">
        <v>1445</v>
      </c>
      <c r="G345" s="84" t="b">
        <v>0</v>
      </c>
      <c r="H345" s="84" t="b">
        <v>0</v>
      </c>
      <c r="I345" s="84" t="b">
        <v>0</v>
      </c>
      <c r="J345" s="84" t="b">
        <v>0</v>
      </c>
      <c r="K345" s="84" t="b">
        <v>0</v>
      </c>
      <c r="L345" s="84" t="b">
        <v>0</v>
      </c>
    </row>
    <row r="346" spans="1:12" ht="15">
      <c r="A346" s="84" t="s">
        <v>1968</v>
      </c>
      <c r="B346" s="84" t="s">
        <v>2039</v>
      </c>
      <c r="C346" s="84">
        <v>2</v>
      </c>
      <c r="D346" s="123">
        <v>0</v>
      </c>
      <c r="E346" s="123">
        <v>1.0969100130080565</v>
      </c>
      <c r="F346" s="84" t="s">
        <v>1445</v>
      </c>
      <c r="G346" s="84" t="b">
        <v>0</v>
      </c>
      <c r="H346" s="84" t="b">
        <v>0</v>
      </c>
      <c r="I346" s="84" t="b">
        <v>0</v>
      </c>
      <c r="J346" s="84" t="b">
        <v>0</v>
      </c>
      <c r="K346" s="84" t="b">
        <v>0</v>
      </c>
      <c r="L346"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2067</v>
      </c>
      <c r="B1" s="13" t="s">
        <v>34</v>
      </c>
    </row>
    <row r="2" spans="1:2" ht="15">
      <c r="A2" s="115" t="s">
        <v>224</v>
      </c>
      <c r="B2" s="78">
        <v>4217.333333</v>
      </c>
    </row>
    <row r="3" spans="1:2" ht="15">
      <c r="A3" s="115" t="s">
        <v>259</v>
      </c>
      <c r="B3" s="78">
        <v>1538.666667</v>
      </c>
    </row>
    <row r="4" spans="1:2" ht="15">
      <c r="A4" s="115" t="s">
        <v>241</v>
      </c>
      <c r="B4" s="78">
        <v>1298</v>
      </c>
    </row>
    <row r="5" spans="1:2" ht="15">
      <c r="A5" s="115" t="s">
        <v>243</v>
      </c>
      <c r="B5" s="78">
        <v>912</v>
      </c>
    </row>
    <row r="6" spans="1:2" ht="15">
      <c r="A6" s="115" t="s">
        <v>256</v>
      </c>
      <c r="B6" s="78">
        <v>796</v>
      </c>
    </row>
    <row r="7" spans="1:2" ht="15">
      <c r="A7" s="115" t="s">
        <v>295</v>
      </c>
      <c r="B7" s="78">
        <v>768</v>
      </c>
    </row>
    <row r="8" spans="1:2" ht="15">
      <c r="A8" s="115" t="s">
        <v>269</v>
      </c>
      <c r="B8" s="78">
        <v>670.666667</v>
      </c>
    </row>
    <row r="9" spans="1:2" ht="15">
      <c r="A9" s="115" t="s">
        <v>253</v>
      </c>
      <c r="B9" s="78">
        <v>668</v>
      </c>
    </row>
    <row r="10" spans="1:2" ht="15">
      <c r="A10" s="115" t="s">
        <v>257</v>
      </c>
      <c r="B10" s="78">
        <v>650</v>
      </c>
    </row>
    <row r="11" spans="1:2" ht="15">
      <c r="A11" s="115" t="s">
        <v>222</v>
      </c>
      <c r="B11" s="78">
        <v>408</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2086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724</v>
      </c>
      <c r="AF2" s="13" t="s">
        <v>725</v>
      </c>
      <c r="AG2" s="13" t="s">
        <v>726</v>
      </c>
      <c r="AH2" s="13" t="s">
        <v>727</v>
      </c>
      <c r="AI2" s="13" t="s">
        <v>728</v>
      </c>
      <c r="AJ2" s="13" t="s">
        <v>729</v>
      </c>
      <c r="AK2" s="13" t="s">
        <v>730</v>
      </c>
      <c r="AL2" s="13" t="s">
        <v>731</v>
      </c>
      <c r="AM2" s="13" t="s">
        <v>732</v>
      </c>
      <c r="AN2" s="13" t="s">
        <v>733</v>
      </c>
      <c r="AO2" s="13" t="s">
        <v>734</v>
      </c>
      <c r="AP2" s="13" t="s">
        <v>735</v>
      </c>
      <c r="AQ2" s="13" t="s">
        <v>736</v>
      </c>
      <c r="AR2" s="13" t="s">
        <v>737</v>
      </c>
      <c r="AS2" s="13" t="s">
        <v>738</v>
      </c>
      <c r="AT2" s="13" t="s">
        <v>192</v>
      </c>
      <c r="AU2" s="13" t="s">
        <v>739</v>
      </c>
      <c r="AV2" s="13" t="s">
        <v>740</v>
      </c>
      <c r="AW2" s="13" t="s">
        <v>741</v>
      </c>
      <c r="AX2" s="13" t="s">
        <v>742</v>
      </c>
      <c r="AY2" s="13" t="s">
        <v>743</v>
      </c>
      <c r="AZ2" s="13" t="s">
        <v>744</v>
      </c>
      <c r="BA2" s="13" t="s">
        <v>1458</v>
      </c>
      <c r="BB2" s="120" t="s">
        <v>1783</v>
      </c>
      <c r="BC2" s="120" t="s">
        <v>1785</v>
      </c>
      <c r="BD2" s="120" t="s">
        <v>1786</v>
      </c>
      <c r="BE2" s="120" t="s">
        <v>1788</v>
      </c>
      <c r="BF2" s="120" t="s">
        <v>1789</v>
      </c>
      <c r="BG2" s="120" t="s">
        <v>1792</v>
      </c>
      <c r="BH2" s="120" t="s">
        <v>1797</v>
      </c>
      <c r="BI2" s="120" t="s">
        <v>1849</v>
      </c>
      <c r="BJ2" s="120" t="s">
        <v>1860</v>
      </c>
      <c r="BK2" s="120" t="s">
        <v>1908</v>
      </c>
      <c r="BL2" s="120" t="s">
        <v>2055</v>
      </c>
      <c r="BM2" s="120" t="s">
        <v>2056</v>
      </c>
      <c r="BN2" s="120" t="s">
        <v>2057</v>
      </c>
      <c r="BO2" s="120" t="s">
        <v>2058</v>
      </c>
      <c r="BP2" s="120" t="s">
        <v>2059</v>
      </c>
      <c r="BQ2" s="120" t="s">
        <v>2060</v>
      </c>
      <c r="BR2" s="120" t="s">
        <v>2061</v>
      </c>
      <c r="BS2" s="120" t="s">
        <v>2062</v>
      </c>
      <c r="BT2" s="120" t="s">
        <v>2064</v>
      </c>
      <c r="BU2" s="3"/>
      <c r="BV2" s="3"/>
    </row>
    <row r="3" spans="1:74" ht="41.45" customHeight="1">
      <c r="A3" s="64" t="s">
        <v>212</v>
      </c>
      <c r="C3" s="65"/>
      <c r="D3" s="65" t="s">
        <v>64</v>
      </c>
      <c r="E3" s="66">
        <v>178.98534340049258</v>
      </c>
      <c r="F3" s="68">
        <v>99.9767605862011</v>
      </c>
      <c r="G3" s="100" t="s">
        <v>439</v>
      </c>
      <c r="H3" s="65"/>
      <c r="I3" s="69" t="s">
        <v>212</v>
      </c>
      <c r="J3" s="70"/>
      <c r="K3" s="70"/>
      <c r="L3" s="69" t="s">
        <v>1293</v>
      </c>
      <c r="M3" s="73">
        <v>8.744921972047893</v>
      </c>
      <c r="N3" s="74">
        <v>7045.19873046875</v>
      </c>
      <c r="O3" s="74">
        <v>8978.3798828125</v>
      </c>
      <c r="P3" s="75"/>
      <c r="Q3" s="76"/>
      <c r="R3" s="76"/>
      <c r="S3" s="48"/>
      <c r="T3" s="48">
        <v>1</v>
      </c>
      <c r="U3" s="48">
        <v>1</v>
      </c>
      <c r="V3" s="49">
        <v>138</v>
      </c>
      <c r="W3" s="49">
        <v>0.003717</v>
      </c>
      <c r="X3" s="49">
        <v>0.004047</v>
      </c>
      <c r="Y3" s="49">
        <v>0.948874</v>
      </c>
      <c r="Z3" s="49">
        <v>0</v>
      </c>
      <c r="AA3" s="49">
        <v>0</v>
      </c>
      <c r="AB3" s="71">
        <v>3</v>
      </c>
      <c r="AC3" s="71"/>
      <c r="AD3" s="72"/>
      <c r="AE3" s="78" t="s">
        <v>745</v>
      </c>
      <c r="AF3" s="78">
        <v>670</v>
      </c>
      <c r="AG3" s="78">
        <v>503</v>
      </c>
      <c r="AH3" s="78">
        <v>3860</v>
      </c>
      <c r="AI3" s="78">
        <v>1984</v>
      </c>
      <c r="AJ3" s="78"/>
      <c r="AK3" s="78" t="s">
        <v>840</v>
      </c>
      <c r="AL3" s="78" t="s">
        <v>933</v>
      </c>
      <c r="AM3" s="83" t="s">
        <v>997</v>
      </c>
      <c r="AN3" s="78"/>
      <c r="AO3" s="80">
        <v>39833.985185185185</v>
      </c>
      <c r="AP3" s="83" t="s">
        <v>1054</v>
      </c>
      <c r="AQ3" s="78" t="b">
        <v>1</v>
      </c>
      <c r="AR3" s="78" t="b">
        <v>0</v>
      </c>
      <c r="AS3" s="78" t="b">
        <v>0</v>
      </c>
      <c r="AT3" s="78" t="s">
        <v>691</v>
      </c>
      <c r="AU3" s="78">
        <v>23</v>
      </c>
      <c r="AV3" s="83" t="s">
        <v>1131</v>
      </c>
      <c r="AW3" s="78" t="b">
        <v>0</v>
      </c>
      <c r="AX3" s="78" t="s">
        <v>1194</v>
      </c>
      <c r="AY3" s="83" t="s">
        <v>1195</v>
      </c>
      <c r="AZ3" s="78" t="s">
        <v>66</v>
      </c>
      <c r="BA3" s="78" t="str">
        <f>REPLACE(INDEX(GroupVertices[Group],MATCH(Vertices[[#This Row],[Vertex]],GroupVertices[Vertex],0)),1,1,"")</f>
        <v>5</v>
      </c>
      <c r="BB3" s="48"/>
      <c r="BC3" s="48"/>
      <c r="BD3" s="48"/>
      <c r="BE3" s="48"/>
      <c r="BF3" s="48" t="s">
        <v>403</v>
      </c>
      <c r="BG3" s="48" t="s">
        <v>403</v>
      </c>
      <c r="BH3" s="121" t="s">
        <v>1798</v>
      </c>
      <c r="BI3" s="121" t="s">
        <v>1798</v>
      </c>
      <c r="BJ3" s="121" t="s">
        <v>1861</v>
      </c>
      <c r="BK3" s="121" t="s">
        <v>1861</v>
      </c>
      <c r="BL3" s="121">
        <v>0</v>
      </c>
      <c r="BM3" s="124">
        <v>0</v>
      </c>
      <c r="BN3" s="121">
        <v>0</v>
      </c>
      <c r="BO3" s="124">
        <v>0</v>
      </c>
      <c r="BP3" s="121">
        <v>0</v>
      </c>
      <c r="BQ3" s="124">
        <v>0</v>
      </c>
      <c r="BR3" s="121">
        <v>5</v>
      </c>
      <c r="BS3" s="124">
        <v>100</v>
      </c>
      <c r="BT3" s="121">
        <v>5</v>
      </c>
      <c r="BU3" s="3"/>
      <c r="BV3" s="3"/>
    </row>
    <row r="4" spans="1:77" ht="41.45" customHeight="1">
      <c r="A4" s="64" t="s">
        <v>272</v>
      </c>
      <c r="C4" s="65"/>
      <c r="D4" s="65" t="s">
        <v>64</v>
      </c>
      <c r="E4" s="66">
        <v>168.05652683005613</v>
      </c>
      <c r="F4" s="68">
        <v>99.99171343611553</v>
      </c>
      <c r="G4" s="100" t="s">
        <v>1147</v>
      </c>
      <c r="H4" s="65"/>
      <c r="I4" s="69" t="s">
        <v>272</v>
      </c>
      <c r="J4" s="70"/>
      <c r="K4" s="70"/>
      <c r="L4" s="69" t="s">
        <v>1294</v>
      </c>
      <c r="M4" s="73">
        <v>3.761635523897555</v>
      </c>
      <c r="N4" s="74">
        <v>7679.5439453125</v>
      </c>
      <c r="O4" s="74">
        <v>9646.09375</v>
      </c>
      <c r="P4" s="75"/>
      <c r="Q4" s="76"/>
      <c r="R4" s="76"/>
      <c r="S4" s="86"/>
      <c r="T4" s="48">
        <v>1</v>
      </c>
      <c r="U4" s="48">
        <v>0</v>
      </c>
      <c r="V4" s="49">
        <v>0</v>
      </c>
      <c r="W4" s="49">
        <v>0.002959</v>
      </c>
      <c r="X4" s="49">
        <v>0.000605</v>
      </c>
      <c r="Y4" s="49">
        <v>0.553271</v>
      </c>
      <c r="Z4" s="49">
        <v>0</v>
      </c>
      <c r="AA4" s="49">
        <v>0</v>
      </c>
      <c r="AB4" s="71">
        <v>4</v>
      </c>
      <c r="AC4" s="71"/>
      <c r="AD4" s="72"/>
      <c r="AE4" s="78" t="s">
        <v>746</v>
      </c>
      <c r="AF4" s="78">
        <v>591</v>
      </c>
      <c r="AG4" s="78">
        <v>180</v>
      </c>
      <c r="AH4" s="78">
        <v>849</v>
      </c>
      <c r="AI4" s="78">
        <v>1106</v>
      </c>
      <c r="AJ4" s="78"/>
      <c r="AK4" s="78" t="s">
        <v>841</v>
      </c>
      <c r="AL4" s="78"/>
      <c r="AM4" s="78"/>
      <c r="AN4" s="78"/>
      <c r="AO4" s="80">
        <v>41159.53957175926</v>
      </c>
      <c r="AP4" s="83" t="s">
        <v>1055</v>
      </c>
      <c r="AQ4" s="78" t="b">
        <v>1</v>
      </c>
      <c r="AR4" s="78" t="b">
        <v>0</v>
      </c>
      <c r="AS4" s="78" t="b">
        <v>0</v>
      </c>
      <c r="AT4" s="78" t="s">
        <v>691</v>
      </c>
      <c r="AU4" s="78">
        <v>14</v>
      </c>
      <c r="AV4" s="83" t="s">
        <v>1131</v>
      </c>
      <c r="AW4" s="78" t="b">
        <v>0</v>
      </c>
      <c r="AX4" s="78" t="s">
        <v>1194</v>
      </c>
      <c r="AY4" s="83" t="s">
        <v>1196</v>
      </c>
      <c r="AZ4" s="78" t="s">
        <v>65</v>
      </c>
      <c r="BA4" s="78" t="str">
        <f>REPLACE(INDEX(GroupVertices[Group],MATCH(Vertices[[#This Row],[Vertex]],GroupVertices[Vertex],0)),1,1,"")</f>
        <v>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190.86154964266967</v>
      </c>
      <c r="F5" s="68">
        <v>99.96051151400306</v>
      </c>
      <c r="G5" s="100" t="s">
        <v>440</v>
      </c>
      <c r="H5" s="65"/>
      <c r="I5" s="69" t="s">
        <v>213</v>
      </c>
      <c r="J5" s="70"/>
      <c r="K5" s="70"/>
      <c r="L5" s="69" t="s">
        <v>1295</v>
      </c>
      <c r="M5" s="73">
        <v>14.160196099914048</v>
      </c>
      <c r="N5" s="74">
        <v>7601.578125</v>
      </c>
      <c r="O5" s="74">
        <v>5522.97412109375</v>
      </c>
      <c r="P5" s="75"/>
      <c r="Q5" s="76"/>
      <c r="R5" s="76"/>
      <c r="S5" s="86"/>
      <c r="T5" s="48">
        <v>0</v>
      </c>
      <c r="U5" s="48">
        <v>4</v>
      </c>
      <c r="V5" s="49">
        <v>12</v>
      </c>
      <c r="W5" s="49">
        <v>0.25</v>
      </c>
      <c r="X5" s="49">
        <v>0</v>
      </c>
      <c r="Y5" s="49">
        <v>2.378365</v>
      </c>
      <c r="Z5" s="49">
        <v>0</v>
      </c>
      <c r="AA5" s="49">
        <v>0</v>
      </c>
      <c r="AB5" s="71">
        <v>5</v>
      </c>
      <c r="AC5" s="71"/>
      <c r="AD5" s="72"/>
      <c r="AE5" s="78" t="s">
        <v>747</v>
      </c>
      <c r="AF5" s="78">
        <v>1259</v>
      </c>
      <c r="AG5" s="78">
        <v>854</v>
      </c>
      <c r="AH5" s="78">
        <v>2024</v>
      </c>
      <c r="AI5" s="78">
        <v>2312</v>
      </c>
      <c r="AJ5" s="78"/>
      <c r="AK5" s="78" t="s">
        <v>842</v>
      </c>
      <c r="AL5" s="78" t="s">
        <v>934</v>
      </c>
      <c r="AM5" s="83" t="s">
        <v>998</v>
      </c>
      <c r="AN5" s="78"/>
      <c r="AO5" s="80">
        <v>39883.57129629629</v>
      </c>
      <c r="AP5" s="83" t="s">
        <v>1056</v>
      </c>
      <c r="AQ5" s="78" t="b">
        <v>0</v>
      </c>
      <c r="AR5" s="78" t="b">
        <v>0</v>
      </c>
      <c r="AS5" s="78" t="b">
        <v>0</v>
      </c>
      <c r="AT5" s="78" t="s">
        <v>691</v>
      </c>
      <c r="AU5" s="78">
        <v>60</v>
      </c>
      <c r="AV5" s="83" t="s">
        <v>1132</v>
      </c>
      <c r="AW5" s="78" t="b">
        <v>0</v>
      </c>
      <c r="AX5" s="78" t="s">
        <v>1194</v>
      </c>
      <c r="AY5" s="83" t="s">
        <v>1197</v>
      </c>
      <c r="AZ5" s="78" t="s">
        <v>66</v>
      </c>
      <c r="BA5" s="78" t="str">
        <f>REPLACE(INDEX(GroupVertices[Group],MATCH(Vertices[[#This Row],[Vertex]],GroupVertices[Vertex],0)),1,1,"")</f>
        <v>10</v>
      </c>
      <c r="BB5" s="48"/>
      <c r="BC5" s="48"/>
      <c r="BD5" s="48"/>
      <c r="BE5" s="48"/>
      <c r="BF5" s="48" t="s">
        <v>403</v>
      </c>
      <c r="BG5" s="48" t="s">
        <v>403</v>
      </c>
      <c r="BH5" s="121" t="s">
        <v>1799</v>
      </c>
      <c r="BI5" s="121" t="s">
        <v>1799</v>
      </c>
      <c r="BJ5" s="121" t="s">
        <v>1862</v>
      </c>
      <c r="BK5" s="121" t="s">
        <v>1862</v>
      </c>
      <c r="BL5" s="121">
        <v>0</v>
      </c>
      <c r="BM5" s="124">
        <v>0</v>
      </c>
      <c r="BN5" s="121">
        <v>2</v>
      </c>
      <c r="BO5" s="124">
        <v>7.142857142857143</v>
      </c>
      <c r="BP5" s="121">
        <v>0</v>
      </c>
      <c r="BQ5" s="124">
        <v>0</v>
      </c>
      <c r="BR5" s="121">
        <v>26</v>
      </c>
      <c r="BS5" s="124">
        <v>92.85714285714286</v>
      </c>
      <c r="BT5" s="121">
        <v>28</v>
      </c>
      <c r="BU5" s="2"/>
      <c r="BV5" s="3"/>
      <c r="BW5" s="3"/>
      <c r="BX5" s="3"/>
      <c r="BY5" s="3"/>
    </row>
    <row r="6" spans="1:77" ht="41.45" customHeight="1">
      <c r="A6" s="64" t="s">
        <v>273</v>
      </c>
      <c r="C6" s="65"/>
      <c r="D6" s="65" t="s">
        <v>64</v>
      </c>
      <c r="E6" s="66">
        <v>182.70723139661646</v>
      </c>
      <c r="F6" s="68">
        <v>99.97166828437265</v>
      </c>
      <c r="G6" s="100" t="s">
        <v>1148</v>
      </c>
      <c r="H6" s="65"/>
      <c r="I6" s="69" t="s">
        <v>273</v>
      </c>
      <c r="J6" s="70"/>
      <c r="K6" s="70"/>
      <c r="L6" s="69" t="s">
        <v>1296</v>
      </c>
      <c r="M6" s="73">
        <v>10.442016428074323</v>
      </c>
      <c r="N6" s="74">
        <v>7627.45947265625</v>
      </c>
      <c r="O6" s="74">
        <v>6916.955078125</v>
      </c>
      <c r="P6" s="75"/>
      <c r="Q6" s="76"/>
      <c r="R6" s="76"/>
      <c r="S6" s="86"/>
      <c r="T6" s="48">
        <v>1</v>
      </c>
      <c r="U6" s="48">
        <v>0</v>
      </c>
      <c r="V6" s="49">
        <v>0</v>
      </c>
      <c r="W6" s="49">
        <v>0.142857</v>
      </c>
      <c r="X6" s="49">
        <v>0</v>
      </c>
      <c r="Y6" s="49">
        <v>0.655402</v>
      </c>
      <c r="Z6" s="49">
        <v>0</v>
      </c>
      <c r="AA6" s="49">
        <v>0</v>
      </c>
      <c r="AB6" s="71">
        <v>6</v>
      </c>
      <c r="AC6" s="71"/>
      <c r="AD6" s="72"/>
      <c r="AE6" s="78" t="s">
        <v>748</v>
      </c>
      <c r="AF6" s="78">
        <v>427</v>
      </c>
      <c r="AG6" s="78">
        <v>613</v>
      </c>
      <c r="AH6" s="78">
        <v>2589</v>
      </c>
      <c r="AI6" s="78">
        <v>455</v>
      </c>
      <c r="AJ6" s="78"/>
      <c r="AK6" s="78" t="s">
        <v>843</v>
      </c>
      <c r="AL6" s="78" t="s">
        <v>935</v>
      </c>
      <c r="AM6" s="83" t="s">
        <v>999</v>
      </c>
      <c r="AN6" s="78"/>
      <c r="AO6" s="80">
        <v>39580.93546296296</v>
      </c>
      <c r="AP6" s="83" t="s">
        <v>1057</v>
      </c>
      <c r="AQ6" s="78" t="b">
        <v>0</v>
      </c>
      <c r="AR6" s="78" t="b">
        <v>0</v>
      </c>
      <c r="AS6" s="78" t="b">
        <v>1</v>
      </c>
      <c r="AT6" s="78" t="s">
        <v>691</v>
      </c>
      <c r="AU6" s="78">
        <v>43</v>
      </c>
      <c r="AV6" s="83" t="s">
        <v>1133</v>
      </c>
      <c r="AW6" s="78" t="b">
        <v>0</v>
      </c>
      <c r="AX6" s="78" t="s">
        <v>1194</v>
      </c>
      <c r="AY6" s="83" t="s">
        <v>1198</v>
      </c>
      <c r="AZ6" s="78" t="s">
        <v>65</v>
      </c>
      <c r="BA6" s="78" t="str">
        <f>REPLACE(INDEX(GroupVertices[Group],MATCH(Vertices[[#This Row],[Vertex]],GroupVertices[Vertex],0)),1,1,"")</f>
        <v>10</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274</v>
      </c>
      <c r="C7" s="65"/>
      <c r="D7" s="65" t="s">
        <v>64</v>
      </c>
      <c r="E7" s="66">
        <v>646.3529696773933</v>
      </c>
      <c r="F7" s="68">
        <v>99.33730635750736</v>
      </c>
      <c r="G7" s="100" t="s">
        <v>1149</v>
      </c>
      <c r="H7" s="65"/>
      <c r="I7" s="69" t="s">
        <v>274</v>
      </c>
      <c r="J7" s="70"/>
      <c r="K7" s="70"/>
      <c r="L7" s="69" t="s">
        <v>1297</v>
      </c>
      <c r="M7" s="73">
        <v>221.85370125471232</v>
      </c>
      <c r="N7" s="74">
        <v>6932.3798828125</v>
      </c>
      <c r="O7" s="74">
        <v>5576.89599609375</v>
      </c>
      <c r="P7" s="75"/>
      <c r="Q7" s="76"/>
      <c r="R7" s="76"/>
      <c r="S7" s="86"/>
      <c r="T7" s="48">
        <v>1</v>
      </c>
      <c r="U7" s="48">
        <v>0</v>
      </c>
      <c r="V7" s="49">
        <v>0</v>
      </c>
      <c r="W7" s="49">
        <v>0.142857</v>
      </c>
      <c r="X7" s="49">
        <v>0</v>
      </c>
      <c r="Y7" s="49">
        <v>0.655402</v>
      </c>
      <c r="Z7" s="49">
        <v>0</v>
      </c>
      <c r="AA7" s="49">
        <v>0</v>
      </c>
      <c r="AB7" s="71">
        <v>7</v>
      </c>
      <c r="AC7" s="71"/>
      <c r="AD7" s="72"/>
      <c r="AE7" s="78" t="s">
        <v>749</v>
      </c>
      <c r="AF7" s="78">
        <v>651</v>
      </c>
      <c r="AG7" s="78">
        <v>14316</v>
      </c>
      <c r="AH7" s="78">
        <v>47341</v>
      </c>
      <c r="AI7" s="78">
        <v>13929</v>
      </c>
      <c r="AJ7" s="78"/>
      <c r="AK7" s="78" t="s">
        <v>844</v>
      </c>
      <c r="AL7" s="78" t="s">
        <v>936</v>
      </c>
      <c r="AM7" s="83" t="s">
        <v>1000</v>
      </c>
      <c r="AN7" s="78"/>
      <c r="AO7" s="80">
        <v>40032.89701388889</v>
      </c>
      <c r="AP7" s="83" t="s">
        <v>1058</v>
      </c>
      <c r="AQ7" s="78" t="b">
        <v>0</v>
      </c>
      <c r="AR7" s="78" t="b">
        <v>0</v>
      </c>
      <c r="AS7" s="78" t="b">
        <v>1</v>
      </c>
      <c r="AT7" s="78" t="s">
        <v>691</v>
      </c>
      <c r="AU7" s="78">
        <v>1480</v>
      </c>
      <c r="AV7" s="83" t="s">
        <v>1131</v>
      </c>
      <c r="AW7" s="78" t="b">
        <v>1</v>
      </c>
      <c r="AX7" s="78" t="s">
        <v>1194</v>
      </c>
      <c r="AY7" s="83" t="s">
        <v>1199</v>
      </c>
      <c r="AZ7" s="78" t="s">
        <v>65</v>
      </c>
      <c r="BA7" s="78" t="str">
        <f>REPLACE(INDEX(GroupVertices[Group],MATCH(Vertices[[#This Row],[Vertex]],GroupVertices[Vertex],0)),1,1,"")</f>
        <v>10</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275</v>
      </c>
      <c r="C8" s="65"/>
      <c r="D8" s="65" t="s">
        <v>64</v>
      </c>
      <c r="E8" s="66">
        <v>384.26438405943395</v>
      </c>
      <c r="F8" s="68">
        <v>99.69589699353587</v>
      </c>
      <c r="G8" s="100" t="s">
        <v>1150</v>
      </c>
      <c r="H8" s="65"/>
      <c r="I8" s="69" t="s">
        <v>275</v>
      </c>
      <c r="J8" s="70"/>
      <c r="K8" s="70"/>
      <c r="L8" s="69" t="s">
        <v>1298</v>
      </c>
      <c r="M8" s="73">
        <v>102.34739528761475</v>
      </c>
      <c r="N8" s="74">
        <v>7575.69775390625</v>
      </c>
      <c r="O8" s="74">
        <v>4128.9990234375</v>
      </c>
      <c r="P8" s="75"/>
      <c r="Q8" s="76"/>
      <c r="R8" s="76"/>
      <c r="S8" s="86"/>
      <c r="T8" s="48">
        <v>1</v>
      </c>
      <c r="U8" s="48">
        <v>0</v>
      </c>
      <c r="V8" s="49">
        <v>0</v>
      </c>
      <c r="W8" s="49">
        <v>0.142857</v>
      </c>
      <c r="X8" s="49">
        <v>0</v>
      </c>
      <c r="Y8" s="49">
        <v>0.655402</v>
      </c>
      <c r="Z8" s="49">
        <v>0</v>
      </c>
      <c r="AA8" s="49">
        <v>0</v>
      </c>
      <c r="AB8" s="71">
        <v>8</v>
      </c>
      <c r="AC8" s="71"/>
      <c r="AD8" s="72"/>
      <c r="AE8" s="78" t="s">
        <v>750</v>
      </c>
      <c r="AF8" s="78">
        <v>992</v>
      </c>
      <c r="AG8" s="78">
        <v>6570</v>
      </c>
      <c r="AH8" s="78">
        <v>11625</v>
      </c>
      <c r="AI8" s="78">
        <v>11565</v>
      </c>
      <c r="AJ8" s="78"/>
      <c r="AK8" s="78" t="s">
        <v>845</v>
      </c>
      <c r="AL8" s="78" t="s">
        <v>937</v>
      </c>
      <c r="AM8" s="78"/>
      <c r="AN8" s="78"/>
      <c r="AO8" s="80">
        <v>41274.58236111111</v>
      </c>
      <c r="AP8" s="83" t="s">
        <v>1059</v>
      </c>
      <c r="AQ8" s="78" t="b">
        <v>0</v>
      </c>
      <c r="AR8" s="78" t="b">
        <v>0</v>
      </c>
      <c r="AS8" s="78" t="b">
        <v>1</v>
      </c>
      <c r="AT8" s="78" t="s">
        <v>691</v>
      </c>
      <c r="AU8" s="78">
        <v>148</v>
      </c>
      <c r="AV8" s="83" t="s">
        <v>1131</v>
      </c>
      <c r="AW8" s="78" t="b">
        <v>1</v>
      </c>
      <c r="AX8" s="78" t="s">
        <v>1194</v>
      </c>
      <c r="AY8" s="83" t="s">
        <v>1200</v>
      </c>
      <c r="AZ8" s="78" t="s">
        <v>65</v>
      </c>
      <c r="BA8" s="78" t="str">
        <f>REPLACE(INDEX(GroupVertices[Group],MATCH(Vertices[[#This Row],[Vertex]],GroupVertices[Vertex],0)),1,1,"")</f>
        <v>10</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276</v>
      </c>
      <c r="C9" s="65"/>
      <c r="D9" s="65" t="s">
        <v>64</v>
      </c>
      <c r="E9" s="66">
        <v>183.65462106835707</v>
      </c>
      <c r="F9" s="68">
        <v>99.97037206208904</v>
      </c>
      <c r="G9" s="100" t="s">
        <v>1151</v>
      </c>
      <c r="H9" s="65"/>
      <c r="I9" s="69" t="s">
        <v>276</v>
      </c>
      <c r="J9" s="70"/>
      <c r="K9" s="70"/>
      <c r="L9" s="69" t="s">
        <v>1299</v>
      </c>
      <c r="M9" s="73">
        <v>10.874004107790142</v>
      </c>
      <c r="N9" s="74">
        <v>8270.77734375</v>
      </c>
      <c r="O9" s="74">
        <v>5469.07373046875</v>
      </c>
      <c r="P9" s="75"/>
      <c r="Q9" s="76"/>
      <c r="R9" s="76"/>
      <c r="S9" s="86"/>
      <c r="T9" s="48">
        <v>1</v>
      </c>
      <c r="U9" s="48">
        <v>0</v>
      </c>
      <c r="V9" s="49">
        <v>0</v>
      </c>
      <c r="W9" s="49">
        <v>0.142857</v>
      </c>
      <c r="X9" s="49">
        <v>0</v>
      </c>
      <c r="Y9" s="49">
        <v>0.655402</v>
      </c>
      <c r="Z9" s="49">
        <v>0</v>
      </c>
      <c r="AA9" s="49">
        <v>0</v>
      </c>
      <c r="AB9" s="71">
        <v>9</v>
      </c>
      <c r="AC9" s="71"/>
      <c r="AD9" s="72"/>
      <c r="AE9" s="78" t="s">
        <v>751</v>
      </c>
      <c r="AF9" s="78">
        <v>343</v>
      </c>
      <c r="AG9" s="78">
        <v>641</v>
      </c>
      <c r="AH9" s="78">
        <v>1164</v>
      </c>
      <c r="AI9" s="78">
        <v>521</v>
      </c>
      <c r="AJ9" s="78"/>
      <c r="AK9" s="78" t="s">
        <v>846</v>
      </c>
      <c r="AL9" s="78" t="s">
        <v>938</v>
      </c>
      <c r="AM9" s="83" t="s">
        <v>1001</v>
      </c>
      <c r="AN9" s="78"/>
      <c r="AO9" s="80">
        <v>40648.71125</v>
      </c>
      <c r="AP9" s="83" t="s">
        <v>1060</v>
      </c>
      <c r="AQ9" s="78" t="b">
        <v>1</v>
      </c>
      <c r="AR9" s="78" t="b">
        <v>0</v>
      </c>
      <c r="AS9" s="78" t="b">
        <v>1</v>
      </c>
      <c r="AT9" s="78" t="s">
        <v>691</v>
      </c>
      <c r="AU9" s="78">
        <v>65</v>
      </c>
      <c r="AV9" s="83" t="s">
        <v>1131</v>
      </c>
      <c r="AW9" s="78" t="b">
        <v>0</v>
      </c>
      <c r="AX9" s="78" t="s">
        <v>1194</v>
      </c>
      <c r="AY9" s="83" t="s">
        <v>1201</v>
      </c>
      <c r="AZ9" s="78" t="s">
        <v>65</v>
      </c>
      <c r="BA9" s="78" t="str">
        <f>REPLACE(INDEX(GroupVertices[Group],MATCH(Vertices[[#This Row],[Vertex]],GroupVertices[Vertex],0)),1,1,"")</f>
        <v>10</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214</v>
      </c>
      <c r="C10" s="65"/>
      <c r="D10" s="65" t="s">
        <v>64</v>
      </c>
      <c r="E10" s="66">
        <v>340.3799410505915</v>
      </c>
      <c r="F10" s="68">
        <v>99.75593986145853</v>
      </c>
      <c r="G10" s="100" t="s">
        <v>441</v>
      </c>
      <c r="H10" s="65"/>
      <c r="I10" s="69" t="s">
        <v>214</v>
      </c>
      <c r="J10" s="70"/>
      <c r="K10" s="70"/>
      <c r="L10" s="69" t="s">
        <v>1300</v>
      </c>
      <c r="M10" s="73">
        <v>82.33710883792129</v>
      </c>
      <c r="N10" s="74">
        <v>2253.609619140625</v>
      </c>
      <c r="O10" s="74">
        <v>7814.2236328125</v>
      </c>
      <c r="P10" s="75"/>
      <c r="Q10" s="76"/>
      <c r="R10" s="76"/>
      <c r="S10" s="86"/>
      <c r="T10" s="48">
        <v>1</v>
      </c>
      <c r="U10" s="48">
        <v>3</v>
      </c>
      <c r="V10" s="49">
        <v>274</v>
      </c>
      <c r="W10" s="49">
        <v>0.004762</v>
      </c>
      <c r="X10" s="49">
        <v>0.025667</v>
      </c>
      <c r="Y10" s="49">
        <v>1.416802</v>
      </c>
      <c r="Z10" s="49">
        <v>0.16666666666666666</v>
      </c>
      <c r="AA10" s="49">
        <v>0</v>
      </c>
      <c r="AB10" s="71">
        <v>10</v>
      </c>
      <c r="AC10" s="71"/>
      <c r="AD10" s="72"/>
      <c r="AE10" s="78" t="s">
        <v>752</v>
      </c>
      <c r="AF10" s="78">
        <v>1339</v>
      </c>
      <c r="AG10" s="78">
        <v>5273</v>
      </c>
      <c r="AH10" s="78">
        <v>40769</v>
      </c>
      <c r="AI10" s="78">
        <v>2888</v>
      </c>
      <c r="AJ10" s="78"/>
      <c r="AK10" s="78" t="s">
        <v>847</v>
      </c>
      <c r="AL10" s="78" t="s">
        <v>939</v>
      </c>
      <c r="AM10" s="78"/>
      <c r="AN10" s="78"/>
      <c r="AO10" s="80">
        <v>39912.65445601852</v>
      </c>
      <c r="AP10" s="83" t="s">
        <v>1061</v>
      </c>
      <c r="AQ10" s="78" t="b">
        <v>1</v>
      </c>
      <c r="AR10" s="78" t="b">
        <v>0</v>
      </c>
      <c r="AS10" s="78" t="b">
        <v>1</v>
      </c>
      <c r="AT10" s="78" t="s">
        <v>691</v>
      </c>
      <c r="AU10" s="78">
        <v>221</v>
      </c>
      <c r="AV10" s="83" t="s">
        <v>1131</v>
      </c>
      <c r="AW10" s="78" t="b">
        <v>1</v>
      </c>
      <c r="AX10" s="78" t="s">
        <v>1194</v>
      </c>
      <c r="AY10" s="83" t="s">
        <v>1202</v>
      </c>
      <c r="AZ10" s="78" t="s">
        <v>66</v>
      </c>
      <c r="BA10" s="78" t="str">
        <f>REPLACE(INDEX(GroupVertices[Group],MATCH(Vertices[[#This Row],[Vertex]],GroupVertices[Vertex],0)),1,1,"")</f>
        <v>1</v>
      </c>
      <c r="BB10" s="48"/>
      <c r="BC10" s="48"/>
      <c r="BD10" s="48"/>
      <c r="BE10" s="48"/>
      <c r="BF10" s="48" t="s">
        <v>404</v>
      </c>
      <c r="BG10" s="48" t="s">
        <v>404</v>
      </c>
      <c r="BH10" s="121" t="s">
        <v>1800</v>
      </c>
      <c r="BI10" s="121" t="s">
        <v>1800</v>
      </c>
      <c r="BJ10" s="121" t="s">
        <v>1863</v>
      </c>
      <c r="BK10" s="121" t="s">
        <v>1863</v>
      </c>
      <c r="BL10" s="121">
        <v>2</v>
      </c>
      <c r="BM10" s="124">
        <v>4.081632653061225</v>
      </c>
      <c r="BN10" s="121">
        <v>1</v>
      </c>
      <c r="BO10" s="124">
        <v>2.0408163265306123</v>
      </c>
      <c r="BP10" s="121">
        <v>0</v>
      </c>
      <c r="BQ10" s="124">
        <v>0</v>
      </c>
      <c r="BR10" s="121">
        <v>46</v>
      </c>
      <c r="BS10" s="124">
        <v>93.87755102040816</v>
      </c>
      <c r="BT10" s="121">
        <v>49</v>
      </c>
      <c r="BU10" s="2"/>
      <c r="BV10" s="3"/>
      <c r="BW10" s="3"/>
      <c r="BX10" s="3"/>
      <c r="BY10" s="3"/>
    </row>
    <row r="11" spans="1:77" ht="41.45" customHeight="1">
      <c r="A11" s="64" t="s">
        <v>277</v>
      </c>
      <c r="C11" s="65"/>
      <c r="D11" s="65" t="s">
        <v>64</v>
      </c>
      <c r="E11" s="66">
        <v>196.4443816368555</v>
      </c>
      <c r="F11" s="68">
        <v>99.95287306126039</v>
      </c>
      <c r="G11" s="100" t="s">
        <v>1152</v>
      </c>
      <c r="H11" s="65"/>
      <c r="I11" s="69" t="s">
        <v>277</v>
      </c>
      <c r="J11" s="70"/>
      <c r="K11" s="70"/>
      <c r="L11" s="69" t="s">
        <v>1301</v>
      </c>
      <c r="M11" s="73">
        <v>16.705837783953694</v>
      </c>
      <c r="N11" s="74">
        <v>2904.19287109375</v>
      </c>
      <c r="O11" s="74">
        <v>8453.57421875</v>
      </c>
      <c r="P11" s="75"/>
      <c r="Q11" s="76"/>
      <c r="R11" s="76"/>
      <c r="S11" s="86"/>
      <c r="T11" s="48">
        <v>1</v>
      </c>
      <c r="U11" s="48">
        <v>0</v>
      </c>
      <c r="V11" s="49">
        <v>0</v>
      </c>
      <c r="W11" s="49">
        <v>0.003584</v>
      </c>
      <c r="X11" s="49">
        <v>0.003836</v>
      </c>
      <c r="Y11" s="49">
        <v>0.45107</v>
      </c>
      <c r="Z11" s="49">
        <v>0</v>
      </c>
      <c r="AA11" s="49">
        <v>0</v>
      </c>
      <c r="AB11" s="71">
        <v>11</v>
      </c>
      <c r="AC11" s="71"/>
      <c r="AD11" s="72"/>
      <c r="AE11" s="78" t="s">
        <v>277</v>
      </c>
      <c r="AF11" s="78">
        <v>260</v>
      </c>
      <c r="AG11" s="78">
        <v>1019</v>
      </c>
      <c r="AH11" s="78">
        <v>1034</v>
      </c>
      <c r="AI11" s="78">
        <v>416</v>
      </c>
      <c r="AJ11" s="78"/>
      <c r="AK11" s="78" t="s">
        <v>848</v>
      </c>
      <c r="AL11" s="78" t="s">
        <v>940</v>
      </c>
      <c r="AM11" s="78"/>
      <c r="AN11" s="78"/>
      <c r="AO11" s="80">
        <v>39647.8506712963</v>
      </c>
      <c r="AP11" s="78"/>
      <c r="AQ11" s="78" t="b">
        <v>1</v>
      </c>
      <c r="AR11" s="78" t="b">
        <v>0</v>
      </c>
      <c r="AS11" s="78" t="b">
        <v>0</v>
      </c>
      <c r="AT11" s="78" t="s">
        <v>691</v>
      </c>
      <c r="AU11" s="78">
        <v>94</v>
      </c>
      <c r="AV11" s="83" t="s">
        <v>1131</v>
      </c>
      <c r="AW11" s="78" t="b">
        <v>0</v>
      </c>
      <c r="AX11" s="78" t="s">
        <v>1194</v>
      </c>
      <c r="AY11" s="83" t="s">
        <v>1203</v>
      </c>
      <c r="AZ11" s="78" t="s">
        <v>65</v>
      </c>
      <c r="BA11" s="78" t="str">
        <f>REPLACE(INDEX(GroupVertices[Group],MATCH(Vertices[[#This Row],[Vertex]],GroupVertices[Vertex],0)),1,1,"")</f>
        <v>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278</v>
      </c>
      <c r="C12" s="65"/>
      <c r="D12" s="65" t="s">
        <v>64</v>
      </c>
      <c r="E12" s="66">
        <v>184.87269350345218</v>
      </c>
      <c r="F12" s="68">
        <v>99.96870549058156</v>
      </c>
      <c r="G12" s="100" t="s">
        <v>1153</v>
      </c>
      <c r="H12" s="65"/>
      <c r="I12" s="69" t="s">
        <v>278</v>
      </c>
      <c r="J12" s="70"/>
      <c r="K12" s="70"/>
      <c r="L12" s="69" t="s">
        <v>1302</v>
      </c>
      <c r="M12" s="73">
        <v>11.429416838853337</v>
      </c>
      <c r="N12" s="74">
        <v>2310.3857421875</v>
      </c>
      <c r="O12" s="74">
        <v>9646.09375</v>
      </c>
      <c r="P12" s="75"/>
      <c r="Q12" s="76"/>
      <c r="R12" s="76"/>
      <c r="S12" s="86"/>
      <c r="T12" s="48">
        <v>1</v>
      </c>
      <c r="U12" s="48">
        <v>0</v>
      </c>
      <c r="V12" s="49">
        <v>0</v>
      </c>
      <c r="W12" s="49">
        <v>0.003584</v>
      </c>
      <c r="X12" s="49">
        <v>0.003836</v>
      </c>
      <c r="Y12" s="49">
        <v>0.45107</v>
      </c>
      <c r="Z12" s="49">
        <v>0</v>
      </c>
      <c r="AA12" s="49">
        <v>0</v>
      </c>
      <c r="AB12" s="71">
        <v>12</v>
      </c>
      <c r="AC12" s="71"/>
      <c r="AD12" s="72"/>
      <c r="AE12" s="78" t="s">
        <v>753</v>
      </c>
      <c r="AF12" s="78">
        <v>291</v>
      </c>
      <c r="AG12" s="78">
        <v>677</v>
      </c>
      <c r="AH12" s="78">
        <v>188</v>
      </c>
      <c r="AI12" s="78">
        <v>649</v>
      </c>
      <c r="AJ12" s="78"/>
      <c r="AK12" s="78" t="s">
        <v>849</v>
      </c>
      <c r="AL12" s="78" t="s">
        <v>940</v>
      </c>
      <c r="AM12" s="78"/>
      <c r="AN12" s="78"/>
      <c r="AO12" s="80">
        <v>41599.72519675926</v>
      </c>
      <c r="AP12" s="78"/>
      <c r="AQ12" s="78" t="b">
        <v>1</v>
      </c>
      <c r="AR12" s="78" t="b">
        <v>0</v>
      </c>
      <c r="AS12" s="78" t="b">
        <v>0</v>
      </c>
      <c r="AT12" s="78" t="s">
        <v>691</v>
      </c>
      <c r="AU12" s="78">
        <v>30</v>
      </c>
      <c r="AV12" s="83" t="s">
        <v>1131</v>
      </c>
      <c r="AW12" s="78" t="b">
        <v>0</v>
      </c>
      <c r="AX12" s="78" t="s">
        <v>1194</v>
      </c>
      <c r="AY12" s="83" t="s">
        <v>1204</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215</v>
      </c>
      <c r="C13" s="65"/>
      <c r="D13" s="65" t="s">
        <v>64</v>
      </c>
      <c r="E13" s="66">
        <v>186.73363750151412</v>
      </c>
      <c r="F13" s="68">
        <v>99.96615933966733</v>
      </c>
      <c r="G13" s="100" t="s">
        <v>442</v>
      </c>
      <c r="H13" s="65"/>
      <c r="I13" s="69" t="s">
        <v>215</v>
      </c>
      <c r="J13" s="70"/>
      <c r="K13" s="70"/>
      <c r="L13" s="69" t="s">
        <v>1303</v>
      </c>
      <c r="M13" s="73">
        <v>12.277964066866552</v>
      </c>
      <c r="N13" s="74">
        <v>8751.5615234375</v>
      </c>
      <c r="O13" s="74">
        <v>3234.970703125</v>
      </c>
      <c r="P13" s="75"/>
      <c r="Q13" s="76"/>
      <c r="R13" s="76"/>
      <c r="S13" s="86"/>
      <c r="T13" s="48">
        <v>1</v>
      </c>
      <c r="U13" s="48">
        <v>1</v>
      </c>
      <c r="V13" s="49">
        <v>0</v>
      </c>
      <c r="W13" s="49">
        <v>1</v>
      </c>
      <c r="X13" s="49">
        <v>0</v>
      </c>
      <c r="Y13" s="49">
        <v>0.999995</v>
      </c>
      <c r="Z13" s="49">
        <v>0</v>
      </c>
      <c r="AA13" s="49">
        <v>1</v>
      </c>
      <c r="AB13" s="71">
        <v>13</v>
      </c>
      <c r="AC13" s="71"/>
      <c r="AD13" s="72"/>
      <c r="AE13" s="78" t="s">
        <v>754</v>
      </c>
      <c r="AF13" s="78">
        <v>1830</v>
      </c>
      <c r="AG13" s="78">
        <v>732</v>
      </c>
      <c r="AH13" s="78">
        <v>7847</v>
      </c>
      <c r="AI13" s="78">
        <v>4541</v>
      </c>
      <c r="AJ13" s="78"/>
      <c r="AK13" s="78" t="s">
        <v>850</v>
      </c>
      <c r="AL13" s="78" t="s">
        <v>941</v>
      </c>
      <c r="AM13" s="83" t="s">
        <v>1002</v>
      </c>
      <c r="AN13" s="78"/>
      <c r="AO13" s="80">
        <v>39766.785775462966</v>
      </c>
      <c r="AP13" s="83" t="s">
        <v>1062</v>
      </c>
      <c r="AQ13" s="78" t="b">
        <v>0</v>
      </c>
      <c r="AR13" s="78" t="b">
        <v>0</v>
      </c>
      <c r="AS13" s="78" t="b">
        <v>1</v>
      </c>
      <c r="AT13" s="78" t="s">
        <v>691</v>
      </c>
      <c r="AU13" s="78">
        <v>37</v>
      </c>
      <c r="AV13" s="83" t="s">
        <v>1134</v>
      </c>
      <c r="AW13" s="78" t="b">
        <v>0</v>
      </c>
      <c r="AX13" s="78" t="s">
        <v>1194</v>
      </c>
      <c r="AY13" s="83" t="s">
        <v>1205</v>
      </c>
      <c r="AZ13" s="78" t="s">
        <v>66</v>
      </c>
      <c r="BA13" s="78" t="str">
        <f>REPLACE(INDEX(GroupVertices[Group],MATCH(Vertices[[#This Row],[Vertex]],GroupVertices[Vertex],0)),1,1,"")</f>
        <v>16</v>
      </c>
      <c r="BB13" s="48" t="s">
        <v>386</v>
      </c>
      <c r="BC13" s="48" t="s">
        <v>386</v>
      </c>
      <c r="BD13" s="48" t="s">
        <v>397</v>
      </c>
      <c r="BE13" s="48" t="s">
        <v>397</v>
      </c>
      <c r="BF13" s="48" t="s">
        <v>403</v>
      </c>
      <c r="BG13" s="48" t="s">
        <v>403</v>
      </c>
      <c r="BH13" s="121" t="s">
        <v>1618</v>
      </c>
      <c r="BI13" s="121" t="s">
        <v>1618</v>
      </c>
      <c r="BJ13" s="121" t="s">
        <v>1864</v>
      </c>
      <c r="BK13" s="121" t="s">
        <v>1864</v>
      </c>
      <c r="BL13" s="121">
        <v>0</v>
      </c>
      <c r="BM13" s="124">
        <v>0</v>
      </c>
      <c r="BN13" s="121">
        <v>0</v>
      </c>
      <c r="BO13" s="124">
        <v>0</v>
      </c>
      <c r="BP13" s="121">
        <v>0</v>
      </c>
      <c r="BQ13" s="124">
        <v>0</v>
      </c>
      <c r="BR13" s="121">
        <v>28</v>
      </c>
      <c r="BS13" s="124">
        <v>100</v>
      </c>
      <c r="BT13" s="121">
        <v>28</v>
      </c>
      <c r="BU13" s="2"/>
      <c r="BV13" s="3"/>
      <c r="BW13" s="3"/>
      <c r="BX13" s="3"/>
      <c r="BY13" s="3"/>
    </row>
    <row r="14" spans="1:77" ht="41.45" customHeight="1">
      <c r="A14" s="64" t="s">
        <v>216</v>
      </c>
      <c r="C14" s="65"/>
      <c r="D14" s="65" t="s">
        <v>64</v>
      </c>
      <c r="E14" s="66">
        <v>192.89167036782817</v>
      </c>
      <c r="F14" s="68">
        <v>99.9577338948239</v>
      </c>
      <c r="G14" s="100" t="s">
        <v>443</v>
      </c>
      <c r="H14" s="65"/>
      <c r="I14" s="69" t="s">
        <v>216</v>
      </c>
      <c r="J14" s="70"/>
      <c r="K14" s="70"/>
      <c r="L14" s="69" t="s">
        <v>1304</v>
      </c>
      <c r="M14" s="73">
        <v>15.085883985019374</v>
      </c>
      <c r="N14" s="74">
        <v>8751.5615234375</v>
      </c>
      <c r="O14" s="74">
        <v>2152.725830078125</v>
      </c>
      <c r="P14" s="75"/>
      <c r="Q14" s="76"/>
      <c r="R14" s="76"/>
      <c r="S14" s="86"/>
      <c r="T14" s="48">
        <v>1</v>
      </c>
      <c r="U14" s="48">
        <v>1</v>
      </c>
      <c r="V14" s="49">
        <v>0</v>
      </c>
      <c r="W14" s="49">
        <v>1</v>
      </c>
      <c r="X14" s="49">
        <v>0</v>
      </c>
      <c r="Y14" s="49">
        <v>0.999995</v>
      </c>
      <c r="Z14" s="49">
        <v>0</v>
      </c>
      <c r="AA14" s="49">
        <v>1</v>
      </c>
      <c r="AB14" s="71">
        <v>14</v>
      </c>
      <c r="AC14" s="71"/>
      <c r="AD14" s="72"/>
      <c r="AE14" s="78" t="s">
        <v>755</v>
      </c>
      <c r="AF14" s="78">
        <v>613</v>
      </c>
      <c r="AG14" s="78">
        <v>914</v>
      </c>
      <c r="AH14" s="78">
        <v>19123</v>
      </c>
      <c r="AI14" s="78">
        <v>1468</v>
      </c>
      <c r="AJ14" s="78"/>
      <c r="AK14" s="78" t="s">
        <v>851</v>
      </c>
      <c r="AL14" s="78" t="s">
        <v>942</v>
      </c>
      <c r="AM14" s="78"/>
      <c r="AN14" s="78"/>
      <c r="AO14" s="80">
        <v>40057.87091435185</v>
      </c>
      <c r="AP14" s="78"/>
      <c r="AQ14" s="78" t="b">
        <v>0</v>
      </c>
      <c r="AR14" s="78" t="b">
        <v>0</v>
      </c>
      <c r="AS14" s="78" t="b">
        <v>1</v>
      </c>
      <c r="AT14" s="78" t="s">
        <v>691</v>
      </c>
      <c r="AU14" s="78">
        <v>34</v>
      </c>
      <c r="AV14" s="83" t="s">
        <v>1131</v>
      </c>
      <c r="AW14" s="78" t="b">
        <v>0</v>
      </c>
      <c r="AX14" s="78" t="s">
        <v>1194</v>
      </c>
      <c r="AY14" s="83" t="s">
        <v>1206</v>
      </c>
      <c r="AZ14" s="78" t="s">
        <v>66</v>
      </c>
      <c r="BA14" s="78" t="str">
        <f>REPLACE(INDEX(GroupVertices[Group],MATCH(Vertices[[#This Row],[Vertex]],GroupVertices[Vertex],0)),1,1,"")</f>
        <v>16</v>
      </c>
      <c r="BB14" s="48"/>
      <c r="BC14" s="48"/>
      <c r="BD14" s="48"/>
      <c r="BE14" s="48"/>
      <c r="BF14" s="48"/>
      <c r="BG14" s="48"/>
      <c r="BH14" s="121" t="s">
        <v>1801</v>
      </c>
      <c r="BI14" s="121" t="s">
        <v>1801</v>
      </c>
      <c r="BJ14" s="121" t="s">
        <v>1865</v>
      </c>
      <c r="BK14" s="121" t="s">
        <v>1865</v>
      </c>
      <c r="BL14" s="121">
        <v>0</v>
      </c>
      <c r="BM14" s="124">
        <v>0</v>
      </c>
      <c r="BN14" s="121">
        <v>0</v>
      </c>
      <c r="BO14" s="124">
        <v>0</v>
      </c>
      <c r="BP14" s="121">
        <v>0</v>
      </c>
      <c r="BQ14" s="124">
        <v>0</v>
      </c>
      <c r="BR14" s="121">
        <v>21</v>
      </c>
      <c r="BS14" s="124">
        <v>100</v>
      </c>
      <c r="BT14" s="121">
        <v>21</v>
      </c>
      <c r="BU14" s="2"/>
      <c r="BV14" s="3"/>
      <c r="BW14" s="3"/>
      <c r="BX14" s="3"/>
      <c r="BY14" s="3"/>
    </row>
    <row r="15" spans="1:77" ht="41.45" customHeight="1">
      <c r="A15" s="64" t="s">
        <v>217</v>
      </c>
      <c r="C15" s="65"/>
      <c r="D15" s="65" t="s">
        <v>64</v>
      </c>
      <c r="E15" s="66">
        <v>168.59789235676504</v>
      </c>
      <c r="F15" s="68">
        <v>99.99097273766776</v>
      </c>
      <c r="G15" s="100" t="s">
        <v>444</v>
      </c>
      <c r="H15" s="65"/>
      <c r="I15" s="69" t="s">
        <v>217</v>
      </c>
      <c r="J15" s="70"/>
      <c r="K15" s="70"/>
      <c r="L15" s="69" t="s">
        <v>1305</v>
      </c>
      <c r="M15" s="73">
        <v>4.008485626592309</v>
      </c>
      <c r="N15" s="74">
        <v>685.1571655273438</v>
      </c>
      <c r="O15" s="74">
        <v>562.439453125</v>
      </c>
      <c r="P15" s="75"/>
      <c r="Q15" s="76"/>
      <c r="R15" s="76"/>
      <c r="S15" s="86"/>
      <c r="T15" s="48">
        <v>0</v>
      </c>
      <c r="U15" s="48">
        <v>1</v>
      </c>
      <c r="V15" s="49">
        <v>0</v>
      </c>
      <c r="W15" s="49">
        <v>0.003704</v>
      </c>
      <c r="X15" s="49">
        <v>0.003797</v>
      </c>
      <c r="Y15" s="49">
        <v>0.469074</v>
      </c>
      <c r="Z15" s="49">
        <v>0</v>
      </c>
      <c r="AA15" s="49">
        <v>0</v>
      </c>
      <c r="AB15" s="71">
        <v>15</v>
      </c>
      <c r="AC15" s="71"/>
      <c r="AD15" s="72"/>
      <c r="AE15" s="78" t="s">
        <v>756</v>
      </c>
      <c r="AF15" s="78">
        <v>273</v>
      </c>
      <c r="AG15" s="78">
        <v>196</v>
      </c>
      <c r="AH15" s="78">
        <v>579</v>
      </c>
      <c r="AI15" s="78">
        <v>60</v>
      </c>
      <c r="AJ15" s="78"/>
      <c r="AK15" s="78" t="s">
        <v>852</v>
      </c>
      <c r="AL15" s="78"/>
      <c r="AM15" s="83" t="s">
        <v>1003</v>
      </c>
      <c r="AN15" s="78"/>
      <c r="AO15" s="80">
        <v>43363.63230324074</v>
      </c>
      <c r="AP15" s="83" t="s">
        <v>1063</v>
      </c>
      <c r="AQ15" s="78" t="b">
        <v>1</v>
      </c>
      <c r="AR15" s="78" t="b">
        <v>0</v>
      </c>
      <c r="AS15" s="78" t="b">
        <v>0</v>
      </c>
      <c r="AT15" s="78" t="s">
        <v>691</v>
      </c>
      <c r="AU15" s="78">
        <v>3</v>
      </c>
      <c r="AV15" s="78"/>
      <c r="AW15" s="78" t="b">
        <v>0</v>
      </c>
      <c r="AX15" s="78" t="s">
        <v>1194</v>
      </c>
      <c r="AY15" s="83" t="s">
        <v>1207</v>
      </c>
      <c r="AZ15" s="78" t="s">
        <v>66</v>
      </c>
      <c r="BA15" s="78" t="str">
        <f>REPLACE(INDEX(GroupVertices[Group],MATCH(Vertices[[#This Row],[Vertex]],GroupVertices[Vertex],0)),1,1,"")</f>
        <v>4</v>
      </c>
      <c r="BB15" s="48"/>
      <c r="BC15" s="48"/>
      <c r="BD15" s="48"/>
      <c r="BE15" s="48"/>
      <c r="BF15" s="48" t="s">
        <v>403</v>
      </c>
      <c r="BG15" s="48" t="s">
        <v>403</v>
      </c>
      <c r="BH15" s="121" t="s">
        <v>1802</v>
      </c>
      <c r="BI15" s="121" t="s">
        <v>1802</v>
      </c>
      <c r="BJ15" s="121" t="s">
        <v>1866</v>
      </c>
      <c r="BK15" s="121" t="s">
        <v>1866</v>
      </c>
      <c r="BL15" s="121">
        <v>0</v>
      </c>
      <c r="BM15" s="124">
        <v>0</v>
      </c>
      <c r="BN15" s="121">
        <v>0</v>
      </c>
      <c r="BO15" s="124">
        <v>0</v>
      </c>
      <c r="BP15" s="121">
        <v>0</v>
      </c>
      <c r="BQ15" s="124">
        <v>0</v>
      </c>
      <c r="BR15" s="121">
        <v>23</v>
      </c>
      <c r="BS15" s="124">
        <v>100</v>
      </c>
      <c r="BT15" s="121">
        <v>23</v>
      </c>
      <c r="BU15" s="2"/>
      <c r="BV15" s="3"/>
      <c r="BW15" s="3"/>
      <c r="BX15" s="3"/>
      <c r="BY15" s="3"/>
    </row>
    <row r="16" spans="1:77" ht="41.45" customHeight="1">
      <c r="A16" s="64" t="s">
        <v>243</v>
      </c>
      <c r="C16" s="65"/>
      <c r="D16" s="65" t="s">
        <v>64</v>
      </c>
      <c r="E16" s="66">
        <v>166.53393628618727</v>
      </c>
      <c r="F16" s="68">
        <v>99.99379665049989</v>
      </c>
      <c r="G16" s="100" t="s">
        <v>468</v>
      </c>
      <c r="H16" s="65"/>
      <c r="I16" s="69" t="s">
        <v>243</v>
      </c>
      <c r="J16" s="70"/>
      <c r="K16" s="70"/>
      <c r="L16" s="69" t="s">
        <v>1306</v>
      </c>
      <c r="M16" s="73">
        <v>3.067369610068561</v>
      </c>
      <c r="N16" s="74">
        <v>1683.5059814453125</v>
      </c>
      <c r="O16" s="74">
        <v>988.8121337890625</v>
      </c>
      <c r="P16" s="75"/>
      <c r="Q16" s="76"/>
      <c r="R16" s="76"/>
      <c r="S16" s="86"/>
      <c r="T16" s="48">
        <v>6</v>
      </c>
      <c r="U16" s="48">
        <v>2</v>
      </c>
      <c r="V16" s="49">
        <v>912</v>
      </c>
      <c r="W16" s="49">
        <v>0.004975</v>
      </c>
      <c r="X16" s="49">
        <v>0.025406</v>
      </c>
      <c r="Y16" s="49">
        <v>2.252289</v>
      </c>
      <c r="Z16" s="49">
        <v>0</v>
      </c>
      <c r="AA16" s="49">
        <v>0.2</v>
      </c>
      <c r="AB16" s="71">
        <v>16</v>
      </c>
      <c r="AC16" s="71"/>
      <c r="AD16" s="72"/>
      <c r="AE16" s="78" t="s">
        <v>757</v>
      </c>
      <c r="AF16" s="78">
        <v>38</v>
      </c>
      <c r="AG16" s="78">
        <v>135</v>
      </c>
      <c r="AH16" s="78">
        <v>314</v>
      </c>
      <c r="AI16" s="78">
        <v>170</v>
      </c>
      <c r="AJ16" s="78"/>
      <c r="AK16" s="78" t="s">
        <v>853</v>
      </c>
      <c r="AL16" s="78"/>
      <c r="AM16" s="83" t="s">
        <v>1004</v>
      </c>
      <c r="AN16" s="78"/>
      <c r="AO16" s="80">
        <v>43311.62359953704</v>
      </c>
      <c r="AP16" s="83" t="s">
        <v>1064</v>
      </c>
      <c r="AQ16" s="78" t="b">
        <v>0</v>
      </c>
      <c r="AR16" s="78" t="b">
        <v>0</v>
      </c>
      <c r="AS16" s="78" t="b">
        <v>0</v>
      </c>
      <c r="AT16" s="78" t="s">
        <v>691</v>
      </c>
      <c r="AU16" s="78">
        <v>6</v>
      </c>
      <c r="AV16" s="83" t="s">
        <v>1131</v>
      </c>
      <c r="AW16" s="78" t="b">
        <v>0</v>
      </c>
      <c r="AX16" s="78" t="s">
        <v>1194</v>
      </c>
      <c r="AY16" s="83" t="s">
        <v>1208</v>
      </c>
      <c r="AZ16" s="78" t="s">
        <v>66</v>
      </c>
      <c r="BA16" s="78" t="str">
        <f>REPLACE(INDEX(GroupVertices[Group],MATCH(Vertices[[#This Row],[Vertex]],GroupVertices[Vertex],0)),1,1,"")</f>
        <v>4</v>
      </c>
      <c r="BB16" s="48" t="s">
        <v>392</v>
      </c>
      <c r="BC16" s="48" t="s">
        <v>392</v>
      </c>
      <c r="BD16" s="48" t="s">
        <v>399</v>
      </c>
      <c r="BE16" s="48" t="s">
        <v>399</v>
      </c>
      <c r="BF16" s="48" t="s">
        <v>403</v>
      </c>
      <c r="BG16" s="48" t="s">
        <v>403</v>
      </c>
      <c r="BH16" s="121" t="s">
        <v>1803</v>
      </c>
      <c r="BI16" s="121" t="s">
        <v>1850</v>
      </c>
      <c r="BJ16" s="121" t="s">
        <v>1867</v>
      </c>
      <c r="BK16" s="121" t="s">
        <v>1867</v>
      </c>
      <c r="BL16" s="121">
        <v>4</v>
      </c>
      <c r="BM16" s="124">
        <v>6.779661016949152</v>
      </c>
      <c r="BN16" s="121">
        <v>0</v>
      </c>
      <c r="BO16" s="124">
        <v>0</v>
      </c>
      <c r="BP16" s="121">
        <v>0</v>
      </c>
      <c r="BQ16" s="124">
        <v>0</v>
      </c>
      <c r="BR16" s="121">
        <v>55</v>
      </c>
      <c r="BS16" s="124">
        <v>93.22033898305085</v>
      </c>
      <c r="BT16" s="121">
        <v>59</v>
      </c>
      <c r="BU16" s="2"/>
      <c r="BV16" s="3"/>
      <c r="BW16" s="3"/>
      <c r="BX16" s="3"/>
      <c r="BY16" s="3"/>
    </row>
    <row r="17" spans="1:77" ht="41.45" customHeight="1">
      <c r="A17" s="64" t="s">
        <v>218</v>
      </c>
      <c r="C17" s="65"/>
      <c r="D17" s="65" t="s">
        <v>64</v>
      </c>
      <c r="E17" s="66">
        <v>183.89146848629224</v>
      </c>
      <c r="F17" s="68">
        <v>99.97004800651814</v>
      </c>
      <c r="G17" s="100" t="s">
        <v>445</v>
      </c>
      <c r="H17" s="65"/>
      <c r="I17" s="69" t="s">
        <v>218</v>
      </c>
      <c r="J17" s="70"/>
      <c r="K17" s="70"/>
      <c r="L17" s="69" t="s">
        <v>1307</v>
      </c>
      <c r="M17" s="73">
        <v>10.982001027719097</v>
      </c>
      <c r="N17" s="74">
        <v>5733.669921875</v>
      </c>
      <c r="O17" s="74">
        <v>1746.8841552734375</v>
      </c>
      <c r="P17" s="75"/>
      <c r="Q17" s="76"/>
      <c r="R17" s="76"/>
      <c r="S17" s="86"/>
      <c r="T17" s="48">
        <v>1</v>
      </c>
      <c r="U17" s="48">
        <v>1</v>
      </c>
      <c r="V17" s="49">
        <v>0</v>
      </c>
      <c r="W17" s="49">
        <v>0</v>
      </c>
      <c r="X17" s="49">
        <v>0</v>
      </c>
      <c r="Y17" s="49">
        <v>0.999995</v>
      </c>
      <c r="Z17" s="49">
        <v>0</v>
      </c>
      <c r="AA17" s="49" t="s">
        <v>2066</v>
      </c>
      <c r="AB17" s="71">
        <v>17</v>
      </c>
      <c r="AC17" s="71"/>
      <c r="AD17" s="72"/>
      <c r="AE17" s="78" t="s">
        <v>758</v>
      </c>
      <c r="AF17" s="78">
        <v>772</v>
      </c>
      <c r="AG17" s="78">
        <v>648</v>
      </c>
      <c r="AH17" s="78">
        <v>2195</v>
      </c>
      <c r="AI17" s="78">
        <v>363</v>
      </c>
      <c r="AJ17" s="78"/>
      <c r="AK17" s="78" t="s">
        <v>854</v>
      </c>
      <c r="AL17" s="78" t="s">
        <v>943</v>
      </c>
      <c r="AM17" s="78"/>
      <c r="AN17" s="78"/>
      <c r="AO17" s="80">
        <v>39870.638020833336</v>
      </c>
      <c r="AP17" s="78"/>
      <c r="AQ17" s="78" t="b">
        <v>0</v>
      </c>
      <c r="AR17" s="78" t="b">
        <v>0</v>
      </c>
      <c r="AS17" s="78" t="b">
        <v>1</v>
      </c>
      <c r="AT17" s="78" t="s">
        <v>691</v>
      </c>
      <c r="AU17" s="78">
        <v>40</v>
      </c>
      <c r="AV17" s="83" t="s">
        <v>1135</v>
      </c>
      <c r="AW17" s="78" t="b">
        <v>0</v>
      </c>
      <c r="AX17" s="78" t="s">
        <v>1194</v>
      </c>
      <c r="AY17" s="83" t="s">
        <v>1209</v>
      </c>
      <c r="AZ17" s="78" t="s">
        <v>66</v>
      </c>
      <c r="BA17" s="78" t="str">
        <f>REPLACE(INDEX(GroupVertices[Group],MATCH(Vertices[[#This Row],[Vertex]],GroupVertices[Vertex],0)),1,1,"")</f>
        <v>11</v>
      </c>
      <c r="BB17" s="48" t="s">
        <v>387</v>
      </c>
      <c r="BC17" s="48" t="s">
        <v>387</v>
      </c>
      <c r="BD17" s="48" t="s">
        <v>398</v>
      </c>
      <c r="BE17" s="48" t="s">
        <v>398</v>
      </c>
      <c r="BF17" s="48" t="s">
        <v>403</v>
      </c>
      <c r="BG17" s="48" t="s">
        <v>403</v>
      </c>
      <c r="BH17" s="121" t="s">
        <v>1804</v>
      </c>
      <c r="BI17" s="121" t="s">
        <v>1804</v>
      </c>
      <c r="BJ17" s="121" t="s">
        <v>1868</v>
      </c>
      <c r="BK17" s="121" t="s">
        <v>1868</v>
      </c>
      <c r="BL17" s="121">
        <v>2</v>
      </c>
      <c r="BM17" s="124">
        <v>5</v>
      </c>
      <c r="BN17" s="121">
        <v>0</v>
      </c>
      <c r="BO17" s="124">
        <v>0</v>
      </c>
      <c r="BP17" s="121">
        <v>0</v>
      </c>
      <c r="BQ17" s="124">
        <v>0</v>
      </c>
      <c r="BR17" s="121">
        <v>38</v>
      </c>
      <c r="BS17" s="124">
        <v>95</v>
      </c>
      <c r="BT17" s="121">
        <v>40</v>
      </c>
      <c r="BU17" s="2"/>
      <c r="BV17" s="3"/>
      <c r="BW17" s="3"/>
      <c r="BX17" s="3"/>
      <c r="BY17" s="3"/>
    </row>
    <row r="18" spans="1:77" ht="41.45" customHeight="1">
      <c r="A18" s="64" t="s">
        <v>219</v>
      </c>
      <c r="C18" s="65"/>
      <c r="D18" s="65" t="s">
        <v>64</v>
      </c>
      <c r="E18" s="66">
        <v>221.71938466507854</v>
      </c>
      <c r="F18" s="68">
        <v>99.91829170247995</v>
      </c>
      <c r="G18" s="100" t="s">
        <v>446</v>
      </c>
      <c r="H18" s="65"/>
      <c r="I18" s="69" t="s">
        <v>219</v>
      </c>
      <c r="J18" s="70"/>
      <c r="K18" s="70"/>
      <c r="L18" s="69" t="s">
        <v>1308</v>
      </c>
      <c r="M18" s="73">
        <v>28.230651953515</v>
      </c>
      <c r="N18" s="74">
        <v>5204.15771484375</v>
      </c>
      <c r="O18" s="74">
        <v>2940.88232421875</v>
      </c>
      <c r="P18" s="75"/>
      <c r="Q18" s="76"/>
      <c r="R18" s="76"/>
      <c r="S18" s="86"/>
      <c r="T18" s="48">
        <v>0</v>
      </c>
      <c r="U18" s="48">
        <v>2</v>
      </c>
      <c r="V18" s="49">
        <v>0</v>
      </c>
      <c r="W18" s="49">
        <v>0.003597</v>
      </c>
      <c r="X18" s="49">
        <v>0.01212</v>
      </c>
      <c r="Y18" s="49">
        <v>0.604649</v>
      </c>
      <c r="Z18" s="49">
        <v>0.5</v>
      </c>
      <c r="AA18" s="49">
        <v>0</v>
      </c>
      <c r="AB18" s="71">
        <v>18</v>
      </c>
      <c r="AC18" s="71"/>
      <c r="AD18" s="72"/>
      <c r="AE18" s="78" t="s">
        <v>759</v>
      </c>
      <c r="AF18" s="78">
        <v>1267</v>
      </c>
      <c r="AG18" s="78">
        <v>1766</v>
      </c>
      <c r="AH18" s="78">
        <v>23969</v>
      </c>
      <c r="AI18" s="78">
        <v>9755</v>
      </c>
      <c r="AJ18" s="78"/>
      <c r="AK18" s="78" t="s">
        <v>855</v>
      </c>
      <c r="AL18" s="78" t="s">
        <v>944</v>
      </c>
      <c r="AM18" s="83" t="s">
        <v>1005</v>
      </c>
      <c r="AN18" s="78"/>
      <c r="AO18" s="80">
        <v>40123.97415509259</v>
      </c>
      <c r="AP18" s="83" t="s">
        <v>1065</v>
      </c>
      <c r="AQ18" s="78" t="b">
        <v>0</v>
      </c>
      <c r="AR18" s="78" t="b">
        <v>0</v>
      </c>
      <c r="AS18" s="78" t="b">
        <v>0</v>
      </c>
      <c r="AT18" s="78" t="s">
        <v>691</v>
      </c>
      <c r="AU18" s="78">
        <v>144</v>
      </c>
      <c r="AV18" s="83" t="s">
        <v>1136</v>
      </c>
      <c r="AW18" s="78" t="b">
        <v>0</v>
      </c>
      <c r="AX18" s="78" t="s">
        <v>1194</v>
      </c>
      <c r="AY18" s="83" t="s">
        <v>1210</v>
      </c>
      <c r="AZ18" s="78" t="s">
        <v>66</v>
      </c>
      <c r="BA18" s="78" t="str">
        <f>REPLACE(INDEX(GroupVertices[Group],MATCH(Vertices[[#This Row],[Vertex]],GroupVertices[Vertex],0)),1,1,"")</f>
        <v>6</v>
      </c>
      <c r="BB18" s="48"/>
      <c r="BC18" s="48"/>
      <c r="BD18" s="48"/>
      <c r="BE18" s="48"/>
      <c r="BF18" s="48" t="s">
        <v>403</v>
      </c>
      <c r="BG18" s="48" t="s">
        <v>403</v>
      </c>
      <c r="BH18" s="121" t="s">
        <v>1805</v>
      </c>
      <c r="BI18" s="121" t="s">
        <v>1805</v>
      </c>
      <c r="BJ18" s="121" t="s">
        <v>1869</v>
      </c>
      <c r="BK18" s="121" t="s">
        <v>1869</v>
      </c>
      <c r="BL18" s="121">
        <v>0</v>
      </c>
      <c r="BM18" s="124">
        <v>0</v>
      </c>
      <c r="BN18" s="121">
        <v>0</v>
      </c>
      <c r="BO18" s="124">
        <v>0</v>
      </c>
      <c r="BP18" s="121">
        <v>0</v>
      </c>
      <c r="BQ18" s="124">
        <v>0</v>
      </c>
      <c r="BR18" s="121">
        <v>22</v>
      </c>
      <c r="BS18" s="124">
        <v>100</v>
      </c>
      <c r="BT18" s="121">
        <v>22</v>
      </c>
      <c r="BU18" s="2"/>
      <c r="BV18" s="3"/>
      <c r="BW18" s="3"/>
      <c r="BX18" s="3"/>
      <c r="BY18" s="3"/>
    </row>
    <row r="19" spans="1:77" ht="41.45" customHeight="1">
      <c r="A19" s="64" t="s">
        <v>279</v>
      </c>
      <c r="C19" s="65"/>
      <c r="D19" s="65" t="s">
        <v>64</v>
      </c>
      <c r="E19" s="66">
        <v>164.09779141599708</v>
      </c>
      <c r="F19" s="68">
        <v>99.99712979351487</v>
      </c>
      <c r="G19" s="100" t="s">
        <v>1154</v>
      </c>
      <c r="H19" s="65"/>
      <c r="I19" s="69" t="s">
        <v>279</v>
      </c>
      <c r="J19" s="70"/>
      <c r="K19" s="70"/>
      <c r="L19" s="69" t="s">
        <v>1309</v>
      </c>
      <c r="M19" s="73">
        <v>1.9565441479421701</v>
      </c>
      <c r="N19" s="74">
        <v>4454.55615234375</v>
      </c>
      <c r="O19" s="74">
        <v>2343.406494140625</v>
      </c>
      <c r="P19" s="75"/>
      <c r="Q19" s="76"/>
      <c r="R19" s="76"/>
      <c r="S19" s="86"/>
      <c r="T19" s="48">
        <v>5</v>
      </c>
      <c r="U19" s="48">
        <v>0</v>
      </c>
      <c r="V19" s="49">
        <v>68</v>
      </c>
      <c r="W19" s="49">
        <v>0.004762</v>
      </c>
      <c r="X19" s="49">
        <v>0.040549</v>
      </c>
      <c r="Y19" s="49">
        <v>1.337205</v>
      </c>
      <c r="Z19" s="49">
        <v>0.4</v>
      </c>
      <c r="AA19" s="49">
        <v>0</v>
      </c>
      <c r="AB19" s="71">
        <v>19</v>
      </c>
      <c r="AC19" s="71"/>
      <c r="AD19" s="72"/>
      <c r="AE19" s="78" t="s">
        <v>760</v>
      </c>
      <c r="AF19" s="78">
        <v>25</v>
      </c>
      <c r="AG19" s="78">
        <v>63</v>
      </c>
      <c r="AH19" s="78">
        <v>23</v>
      </c>
      <c r="AI19" s="78">
        <v>5</v>
      </c>
      <c r="AJ19" s="78"/>
      <c r="AK19" s="78" t="s">
        <v>856</v>
      </c>
      <c r="AL19" s="78"/>
      <c r="AM19" s="83" t="s">
        <v>1006</v>
      </c>
      <c r="AN19" s="78"/>
      <c r="AO19" s="80">
        <v>41897.78113425926</v>
      </c>
      <c r="AP19" s="83" t="s">
        <v>1066</v>
      </c>
      <c r="AQ19" s="78" t="b">
        <v>1</v>
      </c>
      <c r="AR19" s="78" t="b">
        <v>0</v>
      </c>
      <c r="AS19" s="78" t="b">
        <v>0</v>
      </c>
      <c r="AT19" s="78" t="s">
        <v>691</v>
      </c>
      <c r="AU19" s="78">
        <v>7</v>
      </c>
      <c r="AV19" s="83" t="s">
        <v>1131</v>
      </c>
      <c r="AW19" s="78" t="b">
        <v>0</v>
      </c>
      <c r="AX19" s="78" t="s">
        <v>1194</v>
      </c>
      <c r="AY19" s="83" t="s">
        <v>1211</v>
      </c>
      <c r="AZ19" s="78" t="s">
        <v>65</v>
      </c>
      <c r="BA19" s="78" t="str">
        <f>REPLACE(INDEX(GroupVertices[Group],MATCH(Vertices[[#This Row],[Vertex]],GroupVertices[Vertex],0)),1,1,"")</f>
        <v>6</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231</v>
      </c>
      <c r="C20" s="65"/>
      <c r="D20" s="65" t="s">
        <v>64</v>
      </c>
      <c r="E20" s="66">
        <v>185.3463883393225</v>
      </c>
      <c r="F20" s="68">
        <v>99.96805737943976</v>
      </c>
      <c r="G20" s="100" t="s">
        <v>457</v>
      </c>
      <c r="H20" s="65"/>
      <c r="I20" s="69" t="s">
        <v>231</v>
      </c>
      <c r="J20" s="70"/>
      <c r="K20" s="70"/>
      <c r="L20" s="69" t="s">
        <v>1310</v>
      </c>
      <c r="M20" s="73">
        <v>11.645410678711247</v>
      </c>
      <c r="N20" s="74">
        <v>4918.9521484375</v>
      </c>
      <c r="O20" s="74">
        <v>1917.5982666015625</v>
      </c>
      <c r="P20" s="75"/>
      <c r="Q20" s="76"/>
      <c r="R20" s="76"/>
      <c r="S20" s="86"/>
      <c r="T20" s="48">
        <v>4</v>
      </c>
      <c r="U20" s="48">
        <v>1</v>
      </c>
      <c r="V20" s="49">
        <v>68</v>
      </c>
      <c r="W20" s="49">
        <v>0.004762</v>
      </c>
      <c r="X20" s="49">
        <v>0.040549</v>
      </c>
      <c r="Y20" s="49">
        <v>1.337205</v>
      </c>
      <c r="Z20" s="49">
        <v>0.4</v>
      </c>
      <c r="AA20" s="49">
        <v>0</v>
      </c>
      <c r="AB20" s="71">
        <v>20</v>
      </c>
      <c r="AC20" s="71"/>
      <c r="AD20" s="72"/>
      <c r="AE20" s="78" t="s">
        <v>761</v>
      </c>
      <c r="AF20" s="78">
        <v>432</v>
      </c>
      <c r="AG20" s="78">
        <v>691</v>
      </c>
      <c r="AH20" s="78">
        <v>832</v>
      </c>
      <c r="AI20" s="78">
        <v>409</v>
      </c>
      <c r="AJ20" s="78"/>
      <c r="AK20" s="78" t="s">
        <v>857</v>
      </c>
      <c r="AL20" s="78"/>
      <c r="AM20" s="83" t="s">
        <v>1007</v>
      </c>
      <c r="AN20" s="78"/>
      <c r="AO20" s="80">
        <v>41129.11167824074</v>
      </c>
      <c r="AP20" s="83" t="s">
        <v>1067</v>
      </c>
      <c r="AQ20" s="78" t="b">
        <v>0</v>
      </c>
      <c r="AR20" s="78" t="b">
        <v>0</v>
      </c>
      <c r="AS20" s="78" t="b">
        <v>0</v>
      </c>
      <c r="AT20" s="78" t="s">
        <v>691</v>
      </c>
      <c r="AU20" s="78">
        <v>32</v>
      </c>
      <c r="AV20" s="83" t="s">
        <v>1131</v>
      </c>
      <c r="AW20" s="78" t="b">
        <v>0</v>
      </c>
      <c r="AX20" s="78" t="s">
        <v>1194</v>
      </c>
      <c r="AY20" s="83" t="s">
        <v>1212</v>
      </c>
      <c r="AZ20" s="78" t="s">
        <v>66</v>
      </c>
      <c r="BA20" s="78" t="str">
        <f>REPLACE(INDEX(GroupVertices[Group],MATCH(Vertices[[#This Row],[Vertex]],GroupVertices[Vertex],0)),1,1,"")</f>
        <v>6</v>
      </c>
      <c r="BB20" s="48" t="s">
        <v>389</v>
      </c>
      <c r="BC20" s="48" t="s">
        <v>389</v>
      </c>
      <c r="BD20" s="48" t="s">
        <v>400</v>
      </c>
      <c r="BE20" s="48" t="s">
        <v>400</v>
      </c>
      <c r="BF20" s="48" t="s">
        <v>403</v>
      </c>
      <c r="BG20" s="48" t="s">
        <v>403</v>
      </c>
      <c r="BH20" s="121" t="s">
        <v>1806</v>
      </c>
      <c r="BI20" s="121" t="s">
        <v>1806</v>
      </c>
      <c r="BJ20" s="121" t="s">
        <v>1710</v>
      </c>
      <c r="BK20" s="121" t="s">
        <v>1710</v>
      </c>
      <c r="BL20" s="121">
        <v>0</v>
      </c>
      <c r="BM20" s="124">
        <v>0</v>
      </c>
      <c r="BN20" s="121">
        <v>0</v>
      </c>
      <c r="BO20" s="124">
        <v>0</v>
      </c>
      <c r="BP20" s="121">
        <v>0</v>
      </c>
      <c r="BQ20" s="124">
        <v>0</v>
      </c>
      <c r="BR20" s="121">
        <v>26</v>
      </c>
      <c r="BS20" s="124">
        <v>100</v>
      </c>
      <c r="BT20" s="121">
        <v>26</v>
      </c>
      <c r="BU20" s="2"/>
      <c r="BV20" s="3"/>
      <c r="BW20" s="3"/>
      <c r="BX20" s="3"/>
      <c r="BY20" s="3"/>
    </row>
    <row r="21" spans="1:77" ht="41.45" customHeight="1">
      <c r="A21" s="64" t="s">
        <v>220</v>
      </c>
      <c r="C21" s="65"/>
      <c r="D21" s="65" t="s">
        <v>64</v>
      </c>
      <c r="E21" s="66">
        <v>177.8011063108168</v>
      </c>
      <c r="F21" s="68">
        <v>99.9783808640556</v>
      </c>
      <c r="G21" s="100" t="s">
        <v>447</v>
      </c>
      <c r="H21" s="65"/>
      <c r="I21" s="69" t="s">
        <v>220</v>
      </c>
      <c r="J21" s="70"/>
      <c r="K21" s="70"/>
      <c r="L21" s="69" t="s">
        <v>1311</v>
      </c>
      <c r="M21" s="73">
        <v>8.20493737240312</v>
      </c>
      <c r="N21" s="74">
        <v>7266.97998046875</v>
      </c>
      <c r="O21" s="74">
        <v>3390.83740234375</v>
      </c>
      <c r="P21" s="75"/>
      <c r="Q21" s="76"/>
      <c r="R21" s="76"/>
      <c r="S21" s="86"/>
      <c r="T21" s="48">
        <v>0</v>
      </c>
      <c r="U21" s="48">
        <v>2</v>
      </c>
      <c r="V21" s="49">
        <v>2</v>
      </c>
      <c r="W21" s="49">
        <v>0.5</v>
      </c>
      <c r="X21" s="49">
        <v>0</v>
      </c>
      <c r="Y21" s="49">
        <v>1.459452</v>
      </c>
      <c r="Z21" s="49">
        <v>0</v>
      </c>
      <c r="AA21" s="49">
        <v>0</v>
      </c>
      <c r="AB21" s="71">
        <v>21</v>
      </c>
      <c r="AC21" s="71"/>
      <c r="AD21" s="72"/>
      <c r="AE21" s="78" t="s">
        <v>762</v>
      </c>
      <c r="AF21" s="78">
        <v>1148</v>
      </c>
      <c r="AG21" s="78">
        <v>468</v>
      </c>
      <c r="AH21" s="78">
        <v>2015</v>
      </c>
      <c r="AI21" s="78">
        <v>4458</v>
      </c>
      <c r="AJ21" s="78"/>
      <c r="AK21" s="78" t="s">
        <v>858</v>
      </c>
      <c r="AL21" s="78" t="s">
        <v>945</v>
      </c>
      <c r="AM21" s="78"/>
      <c r="AN21" s="78"/>
      <c r="AO21" s="80">
        <v>41211.93434027778</v>
      </c>
      <c r="AP21" s="83" t="s">
        <v>1068</v>
      </c>
      <c r="AQ21" s="78" t="b">
        <v>0</v>
      </c>
      <c r="AR21" s="78" t="b">
        <v>0</v>
      </c>
      <c r="AS21" s="78" t="b">
        <v>1</v>
      </c>
      <c r="AT21" s="78" t="s">
        <v>691</v>
      </c>
      <c r="AU21" s="78">
        <v>21</v>
      </c>
      <c r="AV21" s="83" t="s">
        <v>1131</v>
      </c>
      <c r="AW21" s="78" t="b">
        <v>0</v>
      </c>
      <c r="AX21" s="78" t="s">
        <v>1194</v>
      </c>
      <c r="AY21" s="83" t="s">
        <v>1213</v>
      </c>
      <c r="AZ21" s="78" t="s">
        <v>66</v>
      </c>
      <c r="BA21" s="78" t="str">
        <f>REPLACE(INDEX(GroupVertices[Group],MATCH(Vertices[[#This Row],[Vertex]],GroupVertices[Vertex],0)),1,1,"")</f>
        <v>13</v>
      </c>
      <c r="BB21" s="48" t="s">
        <v>388</v>
      </c>
      <c r="BC21" s="48" t="s">
        <v>388</v>
      </c>
      <c r="BD21" s="48" t="s">
        <v>399</v>
      </c>
      <c r="BE21" s="48" t="s">
        <v>399</v>
      </c>
      <c r="BF21" s="48" t="s">
        <v>403</v>
      </c>
      <c r="BG21" s="48" t="s">
        <v>403</v>
      </c>
      <c r="BH21" s="121" t="s">
        <v>1807</v>
      </c>
      <c r="BI21" s="121" t="s">
        <v>1807</v>
      </c>
      <c r="BJ21" s="121" t="s">
        <v>1870</v>
      </c>
      <c r="BK21" s="121" t="s">
        <v>1870</v>
      </c>
      <c r="BL21" s="121">
        <v>2</v>
      </c>
      <c r="BM21" s="124">
        <v>8.333333333333334</v>
      </c>
      <c r="BN21" s="121">
        <v>1</v>
      </c>
      <c r="BO21" s="124">
        <v>4.166666666666667</v>
      </c>
      <c r="BP21" s="121">
        <v>0</v>
      </c>
      <c r="BQ21" s="124">
        <v>0</v>
      </c>
      <c r="BR21" s="121">
        <v>21</v>
      </c>
      <c r="BS21" s="124">
        <v>87.5</v>
      </c>
      <c r="BT21" s="121">
        <v>24</v>
      </c>
      <c r="BU21" s="2"/>
      <c r="BV21" s="3"/>
      <c r="BW21" s="3"/>
      <c r="BX21" s="3"/>
      <c r="BY21" s="3"/>
    </row>
    <row r="22" spans="1:77" ht="41.45" customHeight="1">
      <c r="A22" s="64" t="s">
        <v>280</v>
      </c>
      <c r="C22" s="65"/>
      <c r="D22" s="65" t="s">
        <v>64</v>
      </c>
      <c r="E22" s="66">
        <v>248.3478015100739</v>
      </c>
      <c r="F22" s="68">
        <v>99.88185859758008</v>
      </c>
      <c r="G22" s="100" t="s">
        <v>1155</v>
      </c>
      <c r="H22" s="65"/>
      <c r="I22" s="69" t="s">
        <v>280</v>
      </c>
      <c r="J22" s="70"/>
      <c r="K22" s="70"/>
      <c r="L22" s="69" t="s">
        <v>1312</v>
      </c>
      <c r="M22" s="73">
        <v>40.37259137981319</v>
      </c>
      <c r="N22" s="74">
        <v>7266.97998046875</v>
      </c>
      <c r="O22" s="74">
        <v>2620.326171875</v>
      </c>
      <c r="P22" s="75"/>
      <c r="Q22" s="76"/>
      <c r="R22" s="76"/>
      <c r="S22" s="86"/>
      <c r="T22" s="48">
        <v>1</v>
      </c>
      <c r="U22" s="48">
        <v>0</v>
      </c>
      <c r="V22" s="49">
        <v>0</v>
      </c>
      <c r="W22" s="49">
        <v>0.333333</v>
      </c>
      <c r="X22" s="49">
        <v>0</v>
      </c>
      <c r="Y22" s="49">
        <v>0.770267</v>
      </c>
      <c r="Z22" s="49">
        <v>0</v>
      </c>
      <c r="AA22" s="49">
        <v>0</v>
      </c>
      <c r="AB22" s="71">
        <v>22</v>
      </c>
      <c r="AC22" s="71"/>
      <c r="AD22" s="72"/>
      <c r="AE22" s="78" t="s">
        <v>763</v>
      </c>
      <c r="AF22" s="78">
        <v>1690</v>
      </c>
      <c r="AG22" s="78">
        <v>2553</v>
      </c>
      <c r="AH22" s="78">
        <v>50099</v>
      </c>
      <c r="AI22" s="78">
        <v>24235</v>
      </c>
      <c r="AJ22" s="78"/>
      <c r="AK22" s="78" t="s">
        <v>859</v>
      </c>
      <c r="AL22" s="78" t="s">
        <v>946</v>
      </c>
      <c r="AM22" s="78"/>
      <c r="AN22" s="78"/>
      <c r="AO22" s="80">
        <v>40106.70611111111</v>
      </c>
      <c r="AP22" s="83" t="s">
        <v>1069</v>
      </c>
      <c r="AQ22" s="78" t="b">
        <v>1</v>
      </c>
      <c r="AR22" s="78" t="b">
        <v>0</v>
      </c>
      <c r="AS22" s="78" t="b">
        <v>1</v>
      </c>
      <c r="AT22" s="78" t="s">
        <v>691</v>
      </c>
      <c r="AU22" s="78">
        <v>154</v>
      </c>
      <c r="AV22" s="83" t="s">
        <v>1131</v>
      </c>
      <c r="AW22" s="78" t="b">
        <v>0</v>
      </c>
      <c r="AX22" s="78" t="s">
        <v>1194</v>
      </c>
      <c r="AY22" s="83" t="s">
        <v>1214</v>
      </c>
      <c r="AZ22" s="78" t="s">
        <v>65</v>
      </c>
      <c r="BA22" s="78" t="str">
        <f>REPLACE(INDEX(GroupVertices[Group],MATCH(Vertices[[#This Row],[Vertex]],GroupVertices[Vertex],0)),1,1,"")</f>
        <v>13</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281</v>
      </c>
      <c r="C23" s="65"/>
      <c r="D23" s="65" t="s">
        <v>64</v>
      </c>
      <c r="E23" s="66">
        <v>179.45903823636291</v>
      </c>
      <c r="F23" s="68">
        <v>99.9761124750593</v>
      </c>
      <c r="G23" s="100" t="s">
        <v>1156</v>
      </c>
      <c r="H23" s="65"/>
      <c r="I23" s="69" t="s">
        <v>281</v>
      </c>
      <c r="J23" s="70"/>
      <c r="K23" s="70"/>
      <c r="L23" s="69" t="s">
        <v>1313</v>
      </c>
      <c r="M23" s="73">
        <v>8.960915811905803</v>
      </c>
      <c r="N23" s="74">
        <v>7936.17822265625</v>
      </c>
      <c r="O23" s="74">
        <v>3390.83740234375</v>
      </c>
      <c r="P23" s="75"/>
      <c r="Q23" s="76"/>
      <c r="R23" s="76"/>
      <c r="S23" s="86"/>
      <c r="T23" s="48">
        <v>1</v>
      </c>
      <c r="U23" s="48">
        <v>0</v>
      </c>
      <c r="V23" s="49">
        <v>0</v>
      </c>
      <c r="W23" s="49">
        <v>0.333333</v>
      </c>
      <c r="X23" s="49">
        <v>0</v>
      </c>
      <c r="Y23" s="49">
        <v>0.770267</v>
      </c>
      <c r="Z23" s="49">
        <v>0</v>
      </c>
      <c r="AA23" s="49">
        <v>0</v>
      </c>
      <c r="AB23" s="71">
        <v>23</v>
      </c>
      <c r="AC23" s="71"/>
      <c r="AD23" s="72"/>
      <c r="AE23" s="78" t="s">
        <v>764</v>
      </c>
      <c r="AF23" s="78">
        <v>786</v>
      </c>
      <c r="AG23" s="78">
        <v>517</v>
      </c>
      <c r="AH23" s="78">
        <v>4937</v>
      </c>
      <c r="AI23" s="78">
        <v>3969</v>
      </c>
      <c r="AJ23" s="78"/>
      <c r="AK23" s="78" t="s">
        <v>860</v>
      </c>
      <c r="AL23" s="78"/>
      <c r="AM23" s="78"/>
      <c r="AN23" s="78"/>
      <c r="AO23" s="80">
        <v>39820.820289351854</v>
      </c>
      <c r="AP23" s="83" t="s">
        <v>1070</v>
      </c>
      <c r="AQ23" s="78" t="b">
        <v>0</v>
      </c>
      <c r="AR23" s="78" t="b">
        <v>0</v>
      </c>
      <c r="AS23" s="78" t="b">
        <v>1</v>
      </c>
      <c r="AT23" s="78" t="s">
        <v>691</v>
      </c>
      <c r="AU23" s="78">
        <v>19</v>
      </c>
      <c r="AV23" s="83" t="s">
        <v>1131</v>
      </c>
      <c r="AW23" s="78" t="b">
        <v>0</v>
      </c>
      <c r="AX23" s="78" t="s">
        <v>1194</v>
      </c>
      <c r="AY23" s="83" t="s">
        <v>1215</v>
      </c>
      <c r="AZ23" s="78" t="s">
        <v>65</v>
      </c>
      <c r="BA23" s="78" t="str">
        <f>REPLACE(INDEX(GroupVertices[Group],MATCH(Vertices[[#This Row],[Vertex]],GroupVertices[Vertex],0)),1,1,"")</f>
        <v>13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221</v>
      </c>
      <c r="C24" s="65"/>
      <c r="D24" s="65" t="s">
        <v>64</v>
      </c>
      <c r="E24" s="66">
        <v>536.7602858642549</v>
      </c>
      <c r="F24" s="68">
        <v>99.48725149952858</v>
      </c>
      <c r="G24" s="100" t="s">
        <v>448</v>
      </c>
      <c r="H24" s="65"/>
      <c r="I24" s="69" t="s">
        <v>221</v>
      </c>
      <c r="J24" s="70"/>
      <c r="K24" s="70"/>
      <c r="L24" s="69" t="s">
        <v>1314</v>
      </c>
      <c r="M24" s="73">
        <v>171.88198359044313</v>
      </c>
      <c r="N24" s="74">
        <v>2711.072998046875</v>
      </c>
      <c r="O24" s="74">
        <v>3752.8818359375</v>
      </c>
      <c r="P24" s="75"/>
      <c r="Q24" s="76"/>
      <c r="R24" s="76"/>
      <c r="S24" s="86"/>
      <c r="T24" s="48">
        <v>0</v>
      </c>
      <c r="U24" s="48">
        <v>2</v>
      </c>
      <c r="V24" s="49">
        <v>0</v>
      </c>
      <c r="W24" s="49">
        <v>0.003597</v>
      </c>
      <c r="X24" s="49">
        <v>0.008607</v>
      </c>
      <c r="Y24" s="49">
        <v>0.671751</v>
      </c>
      <c r="Z24" s="49">
        <v>1</v>
      </c>
      <c r="AA24" s="49">
        <v>0</v>
      </c>
      <c r="AB24" s="71">
        <v>24</v>
      </c>
      <c r="AC24" s="71"/>
      <c r="AD24" s="72"/>
      <c r="AE24" s="78" t="s">
        <v>765</v>
      </c>
      <c r="AF24" s="78">
        <v>10445</v>
      </c>
      <c r="AG24" s="78">
        <v>11077</v>
      </c>
      <c r="AH24" s="78">
        <v>18095</v>
      </c>
      <c r="AI24" s="78">
        <v>72</v>
      </c>
      <c r="AJ24" s="78"/>
      <c r="AK24" s="78" t="s">
        <v>861</v>
      </c>
      <c r="AL24" s="78" t="s">
        <v>947</v>
      </c>
      <c r="AM24" s="78"/>
      <c r="AN24" s="78"/>
      <c r="AO24" s="80">
        <v>41701.4321875</v>
      </c>
      <c r="AP24" s="83" t="s">
        <v>1071</v>
      </c>
      <c r="AQ24" s="78" t="b">
        <v>1</v>
      </c>
      <c r="AR24" s="78" t="b">
        <v>0</v>
      </c>
      <c r="AS24" s="78" t="b">
        <v>0</v>
      </c>
      <c r="AT24" s="78" t="s">
        <v>1129</v>
      </c>
      <c r="AU24" s="78">
        <v>341</v>
      </c>
      <c r="AV24" s="83" t="s">
        <v>1131</v>
      </c>
      <c r="AW24" s="78" t="b">
        <v>0</v>
      </c>
      <c r="AX24" s="78" t="s">
        <v>1194</v>
      </c>
      <c r="AY24" s="83" t="s">
        <v>1216</v>
      </c>
      <c r="AZ24" s="78" t="s">
        <v>66</v>
      </c>
      <c r="BA24" s="78" t="str">
        <f>REPLACE(INDEX(GroupVertices[Group],MATCH(Vertices[[#This Row],[Vertex]],GroupVertices[Vertex],0)),1,1,"")</f>
        <v>1</v>
      </c>
      <c r="BB24" s="48"/>
      <c r="BC24" s="48"/>
      <c r="BD24" s="48"/>
      <c r="BE24" s="48"/>
      <c r="BF24" s="48"/>
      <c r="BG24" s="48"/>
      <c r="BH24" s="121" t="s">
        <v>1808</v>
      </c>
      <c r="BI24" s="121" t="s">
        <v>1808</v>
      </c>
      <c r="BJ24" s="121" t="s">
        <v>1871</v>
      </c>
      <c r="BK24" s="121" t="s">
        <v>1871</v>
      </c>
      <c r="BL24" s="121">
        <v>2</v>
      </c>
      <c r="BM24" s="124">
        <v>10</v>
      </c>
      <c r="BN24" s="121">
        <v>1</v>
      </c>
      <c r="BO24" s="124">
        <v>5</v>
      </c>
      <c r="BP24" s="121">
        <v>0</v>
      </c>
      <c r="BQ24" s="124">
        <v>0</v>
      </c>
      <c r="BR24" s="121">
        <v>17</v>
      </c>
      <c r="BS24" s="124">
        <v>85</v>
      </c>
      <c r="BT24" s="121">
        <v>20</v>
      </c>
      <c r="BU24" s="2"/>
      <c r="BV24" s="3"/>
      <c r="BW24" s="3"/>
      <c r="BX24" s="3"/>
      <c r="BY24" s="3"/>
    </row>
    <row r="25" spans="1:77" ht="41.45" customHeight="1">
      <c r="A25" s="64" t="s">
        <v>230</v>
      </c>
      <c r="C25" s="65"/>
      <c r="D25" s="65" t="s">
        <v>64</v>
      </c>
      <c r="E25" s="66">
        <v>233.527920216417</v>
      </c>
      <c r="F25" s="68">
        <v>99.90213521758788</v>
      </c>
      <c r="G25" s="100" t="s">
        <v>456</v>
      </c>
      <c r="H25" s="65"/>
      <c r="I25" s="69" t="s">
        <v>230</v>
      </c>
      <c r="J25" s="70"/>
      <c r="K25" s="70"/>
      <c r="L25" s="69" t="s">
        <v>1315</v>
      </c>
      <c r="M25" s="73">
        <v>33.61506981854431</v>
      </c>
      <c r="N25" s="74">
        <v>2410.26220703125</v>
      </c>
      <c r="O25" s="74">
        <v>5199.6884765625</v>
      </c>
      <c r="P25" s="75"/>
      <c r="Q25" s="76"/>
      <c r="R25" s="76"/>
      <c r="S25" s="86"/>
      <c r="T25" s="48">
        <v>3</v>
      </c>
      <c r="U25" s="48">
        <v>1</v>
      </c>
      <c r="V25" s="49">
        <v>63.666667</v>
      </c>
      <c r="W25" s="49">
        <v>0.004717</v>
      </c>
      <c r="X25" s="49">
        <v>0.025405</v>
      </c>
      <c r="Y25" s="49">
        <v>0.93869</v>
      </c>
      <c r="Z25" s="49">
        <v>0.5</v>
      </c>
      <c r="AA25" s="49">
        <v>0.3333333333333333</v>
      </c>
      <c r="AB25" s="71">
        <v>25</v>
      </c>
      <c r="AC25" s="71"/>
      <c r="AD25" s="72"/>
      <c r="AE25" s="78" t="s">
        <v>766</v>
      </c>
      <c r="AF25" s="78">
        <v>2657</v>
      </c>
      <c r="AG25" s="78">
        <v>2115</v>
      </c>
      <c r="AH25" s="78">
        <v>23078</v>
      </c>
      <c r="AI25" s="78">
        <v>4793</v>
      </c>
      <c r="AJ25" s="78"/>
      <c r="AK25" s="78" t="s">
        <v>862</v>
      </c>
      <c r="AL25" s="78" t="s">
        <v>948</v>
      </c>
      <c r="AM25" s="83" t="s">
        <v>1008</v>
      </c>
      <c r="AN25" s="78"/>
      <c r="AO25" s="80">
        <v>39716.682488425926</v>
      </c>
      <c r="AP25" s="83" t="s">
        <v>1072</v>
      </c>
      <c r="AQ25" s="78" t="b">
        <v>0</v>
      </c>
      <c r="AR25" s="78" t="b">
        <v>0</v>
      </c>
      <c r="AS25" s="78" t="b">
        <v>1</v>
      </c>
      <c r="AT25" s="78" t="s">
        <v>691</v>
      </c>
      <c r="AU25" s="78">
        <v>76</v>
      </c>
      <c r="AV25" s="83" t="s">
        <v>1137</v>
      </c>
      <c r="AW25" s="78" t="b">
        <v>0</v>
      </c>
      <c r="AX25" s="78" t="s">
        <v>1194</v>
      </c>
      <c r="AY25" s="83" t="s">
        <v>1217</v>
      </c>
      <c r="AZ25" s="78" t="s">
        <v>66</v>
      </c>
      <c r="BA25" s="78" t="str">
        <f>REPLACE(INDEX(GroupVertices[Group],MATCH(Vertices[[#This Row],[Vertex]],GroupVertices[Vertex],0)),1,1,"")</f>
        <v>1</v>
      </c>
      <c r="BB25" s="48"/>
      <c r="BC25" s="48"/>
      <c r="BD25" s="48"/>
      <c r="BE25" s="48"/>
      <c r="BF25" s="48"/>
      <c r="BG25" s="48"/>
      <c r="BH25" s="121" t="s">
        <v>1808</v>
      </c>
      <c r="BI25" s="121" t="s">
        <v>1808</v>
      </c>
      <c r="BJ25" s="121" t="s">
        <v>1871</v>
      </c>
      <c r="BK25" s="121" t="s">
        <v>1871</v>
      </c>
      <c r="BL25" s="121">
        <v>2</v>
      </c>
      <c r="BM25" s="124">
        <v>10</v>
      </c>
      <c r="BN25" s="121">
        <v>1</v>
      </c>
      <c r="BO25" s="124">
        <v>5</v>
      </c>
      <c r="BP25" s="121">
        <v>0</v>
      </c>
      <c r="BQ25" s="124">
        <v>0</v>
      </c>
      <c r="BR25" s="121">
        <v>17</v>
      </c>
      <c r="BS25" s="124">
        <v>85</v>
      </c>
      <c r="BT25" s="121">
        <v>20</v>
      </c>
      <c r="BU25" s="2"/>
      <c r="BV25" s="3"/>
      <c r="BW25" s="3"/>
      <c r="BX25" s="3"/>
      <c r="BY25" s="3"/>
    </row>
    <row r="26" spans="1:77" ht="41.45" customHeight="1">
      <c r="A26" s="64" t="s">
        <v>229</v>
      </c>
      <c r="C26" s="65"/>
      <c r="D26" s="65" t="s">
        <v>64</v>
      </c>
      <c r="E26" s="66">
        <v>167.78584406670166</v>
      </c>
      <c r="F26" s="68">
        <v>99.99208378533942</v>
      </c>
      <c r="G26" s="100" t="s">
        <v>455</v>
      </c>
      <c r="H26" s="65"/>
      <c r="I26" s="69" t="s">
        <v>229</v>
      </c>
      <c r="J26" s="70"/>
      <c r="K26" s="70"/>
      <c r="L26" s="69" t="s">
        <v>1316</v>
      </c>
      <c r="M26" s="73">
        <v>3.6382104725501785</v>
      </c>
      <c r="N26" s="74">
        <v>2148.045654296875</v>
      </c>
      <c r="O26" s="74">
        <v>4757.8544921875</v>
      </c>
      <c r="P26" s="75"/>
      <c r="Q26" s="76"/>
      <c r="R26" s="76"/>
      <c r="S26" s="86"/>
      <c r="T26" s="48">
        <v>3</v>
      </c>
      <c r="U26" s="48">
        <v>4</v>
      </c>
      <c r="V26" s="49">
        <v>75.333333</v>
      </c>
      <c r="W26" s="49">
        <v>0.004762</v>
      </c>
      <c r="X26" s="49">
        <v>0.032191</v>
      </c>
      <c r="Y26" s="49">
        <v>1.504644</v>
      </c>
      <c r="Z26" s="49">
        <v>0.2</v>
      </c>
      <c r="AA26" s="49">
        <v>0.4</v>
      </c>
      <c r="AB26" s="71">
        <v>26</v>
      </c>
      <c r="AC26" s="71"/>
      <c r="AD26" s="72"/>
      <c r="AE26" s="78" t="s">
        <v>767</v>
      </c>
      <c r="AF26" s="78">
        <v>249</v>
      </c>
      <c r="AG26" s="78">
        <v>172</v>
      </c>
      <c r="AH26" s="78">
        <v>233</v>
      </c>
      <c r="AI26" s="78">
        <v>671</v>
      </c>
      <c r="AJ26" s="78"/>
      <c r="AK26" s="78" t="s">
        <v>863</v>
      </c>
      <c r="AL26" s="78" t="s">
        <v>949</v>
      </c>
      <c r="AM26" s="83" t="s">
        <v>1009</v>
      </c>
      <c r="AN26" s="78"/>
      <c r="AO26" s="80">
        <v>40805.81398148148</v>
      </c>
      <c r="AP26" s="78"/>
      <c r="AQ26" s="78" t="b">
        <v>0</v>
      </c>
      <c r="AR26" s="78" t="b">
        <v>0</v>
      </c>
      <c r="AS26" s="78" t="b">
        <v>1</v>
      </c>
      <c r="AT26" s="78" t="s">
        <v>691</v>
      </c>
      <c r="AU26" s="78">
        <v>8</v>
      </c>
      <c r="AV26" s="83" t="s">
        <v>1138</v>
      </c>
      <c r="AW26" s="78" t="b">
        <v>0</v>
      </c>
      <c r="AX26" s="78" t="s">
        <v>1194</v>
      </c>
      <c r="AY26" s="83" t="s">
        <v>1218</v>
      </c>
      <c r="AZ26" s="78" t="s">
        <v>66</v>
      </c>
      <c r="BA26" s="78" t="str">
        <f>REPLACE(INDEX(GroupVertices[Group],MATCH(Vertices[[#This Row],[Vertex]],GroupVertices[Vertex],0)),1,1,"")</f>
        <v>1</v>
      </c>
      <c r="BB26" s="48"/>
      <c r="BC26" s="48"/>
      <c r="BD26" s="48"/>
      <c r="BE26" s="48"/>
      <c r="BF26" s="48" t="s">
        <v>406</v>
      </c>
      <c r="BG26" s="48" t="s">
        <v>406</v>
      </c>
      <c r="BH26" s="121" t="s">
        <v>1809</v>
      </c>
      <c r="BI26" s="121" t="s">
        <v>1809</v>
      </c>
      <c r="BJ26" s="121" t="s">
        <v>1872</v>
      </c>
      <c r="BK26" s="121" t="s">
        <v>1872</v>
      </c>
      <c r="BL26" s="121">
        <v>3</v>
      </c>
      <c r="BM26" s="124">
        <v>7.6923076923076925</v>
      </c>
      <c r="BN26" s="121">
        <v>1</v>
      </c>
      <c r="BO26" s="124">
        <v>2.5641025641025643</v>
      </c>
      <c r="BP26" s="121">
        <v>0</v>
      </c>
      <c r="BQ26" s="124">
        <v>0</v>
      </c>
      <c r="BR26" s="121">
        <v>35</v>
      </c>
      <c r="BS26" s="124">
        <v>89.74358974358974</v>
      </c>
      <c r="BT26" s="121">
        <v>39</v>
      </c>
      <c r="BU26" s="2"/>
      <c r="BV26" s="3"/>
      <c r="BW26" s="3"/>
      <c r="BX26" s="3"/>
      <c r="BY26" s="3"/>
    </row>
    <row r="27" spans="1:77" ht="41.45" customHeight="1">
      <c r="A27" s="64" t="s">
        <v>222</v>
      </c>
      <c r="C27" s="65"/>
      <c r="D27" s="65" t="s">
        <v>64</v>
      </c>
      <c r="E27" s="66">
        <v>169.2745992651512</v>
      </c>
      <c r="F27" s="68">
        <v>99.99004686460803</v>
      </c>
      <c r="G27" s="100" t="s">
        <v>449</v>
      </c>
      <c r="H27" s="65"/>
      <c r="I27" s="69" t="s">
        <v>222</v>
      </c>
      <c r="J27" s="70"/>
      <c r="K27" s="70"/>
      <c r="L27" s="69" t="s">
        <v>1317</v>
      </c>
      <c r="M27" s="73">
        <v>4.317048254960751</v>
      </c>
      <c r="N27" s="74">
        <v>3991.47314453125</v>
      </c>
      <c r="O27" s="74">
        <v>8785.6337890625</v>
      </c>
      <c r="P27" s="75"/>
      <c r="Q27" s="76"/>
      <c r="R27" s="76"/>
      <c r="S27" s="86"/>
      <c r="T27" s="48">
        <v>1</v>
      </c>
      <c r="U27" s="48">
        <v>4</v>
      </c>
      <c r="V27" s="49">
        <v>408</v>
      </c>
      <c r="W27" s="49">
        <v>0.00346</v>
      </c>
      <c r="X27" s="49">
        <v>0.000662</v>
      </c>
      <c r="Y27" s="49">
        <v>2.039958</v>
      </c>
      <c r="Z27" s="49">
        <v>0.05</v>
      </c>
      <c r="AA27" s="49">
        <v>0</v>
      </c>
      <c r="AB27" s="71">
        <v>27</v>
      </c>
      <c r="AC27" s="71"/>
      <c r="AD27" s="72"/>
      <c r="AE27" s="78" t="s">
        <v>768</v>
      </c>
      <c r="AF27" s="78">
        <v>882</v>
      </c>
      <c r="AG27" s="78">
        <v>216</v>
      </c>
      <c r="AH27" s="78">
        <v>341</v>
      </c>
      <c r="AI27" s="78">
        <v>1034</v>
      </c>
      <c r="AJ27" s="78"/>
      <c r="AK27" s="78" t="s">
        <v>864</v>
      </c>
      <c r="AL27" s="78" t="s">
        <v>950</v>
      </c>
      <c r="AM27" s="78"/>
      <c r="AN27" s="78"/>
      <c r="AO27" s="80">
        <v>40748.21696759259</v>
      </c>
      <c r="AP27" s="83" t="s">
        <v>1073</v>
      </c>
      <c r="AQ27" s="78" t="b">
        <v>0</v>
      </c>
      <c r="AR27" s="78" t="b">
        <v>0</v>
      </c>
      <c r="AS27" s="78" t="b">
        <v>1</v>
      </c>
      <c r="AT27" s="78" t="s">
        <v>691</v>
      </c>
      <c r="AU27" s="78">
        <v>2</v>
      </c>
      <c r="AV27" s="83" t="s">
        <v>1131</v>
      </c>
      <c r="AW27" s="78" t="b">
        <v>0</v>
      </c>
      <c r="AX27" s="78" t="s">
        <v>1194</v>
      </c>
      <c r="AY27" s="83" t="s">
        <v>1219</v>
      </c>
      <c r="AZ27" s="78" t="s">
        <v>66</v>
      </c>
      <c r="BA27" s="78" t="str">
        <f>REPLACE(INDEX(GroupVertices[Group],MATCH(Vertices[[#This Row],[Vertex]],GroupVertices[Vertex],0)),1,1,"")</f>
        <v>3</v>
      </c>
      <c r="BB27" s="48"/>
      <c r="BC27" s="48"/>
      <c r="BD27" s="48"/>
      <c r="BE27" s="48"/>
      <c r="BF27" s="48" t="s">
        <v>403</v>
      </c>
      <c r="BG27" s="48" t="s">
        <v>403</v>
      </c>
      <c r="BH27" s="121" t="s">
        <v>1810</v>
      </c>
      <c r="BI27" s="121" t="s">
        <v>1810</v>
      </c>
      <c r="BJ27" s="121" t="s">
        <v>1708</v>
      </c>
      <c r="BK27" s="121" t="s">
        <v>1708</v>
      </c>
      <c r="BL27" s="121">
        <v>7</v>
      </c>
      <c r="BM27" s="124">
        <v>17.073170731707318</v>
      </c>
      <c r="BN27" s="121">
        <v>0</v>
      </c>
      <c r="BO27" s="124">
        <v>0</v>
      </c>
      <c r="BP27" s="121">
        <v>0</v>
      </c>
      <c r="BQ27" s="124">
        <v>0</v>
      </c>
      <c r="BR27" s="121">
        <v>34</v>
      </c>
      <c r="BS27" s="124">
        <v>82.92682926829268</v>
      </c>
      <c r="BT27" s="121">
        <v>41</v>
      </c>
      <c r="BU27" s="2"/>
      <c r="BV27" s="3"/>
      <c r="BW27" s="3"/>
      <c r="BX27" s="3"/>
      <c r="BY27" s="3"/>
    </row>
    <row r="28" spans="1:77" ht="41.45" customHeight="1">
      <c r="A28" s="64" t="s">
        <v>282</v>
      </c>
      <c r="C28" s="65"/>
      <c r="D28" s="65" t="s">
        <v>64</v>
      </c>
      <c r="E28" s="66">
        <v>165.24819316025355</v>
      </c>
      <c r="F28" s="68">
        <v>99.99555580931336</v>
      </c>
      <c r="G28" s="100" t="s">
        <v>1157</v>
      </c>
      <c r="H28" s="65"/>
      <c r="I28" s="69" t="s">
        <v>282</v>
      </c>
      <c r="J28" s="70"/>
      <c r="K28" s="70"/>
      <c r="L28" s="69" t="s">
        <v>1318</v>
      </c>
      <c r="M28" s="73">
        <v>2.481100616168521</v>
      </c>
      <c r="N28" s="74">
        <v>4421.5078125</v>
      </c>
      <c r="O28" s="74">
        <v>9646.09375</v>
      </c>
      <c r="P28" s="75"/>
      <c r="Q28" s="76"/>
      <c r="R28" s="76"/>
      <c r="S28" s="86"/>
      <c r="T28" s="48">
        <v>1</v>
      </c>
      <c r="U28" s="48">
        <v>0</v>
      </c>
      <c r="V28" s="49">
        <v>0</v>
      </c>
      <c r="W28" s="49">
        <v>0.002793</v>
      </c>
      <c r="X28" s="49">
        <v>9.9E-05</v>
      </c>
      <c r="Y28" s="49">
        <v>0.496793</v>
      </c>
      <c r="Z28" s="49">
        <v>0</v>
      </c>
      <c r="AA28" s="49">
        <v>0</v>
      </c>
      <c r="AB28" s="71">
        <v>28</v>
      </c>
      <c r="AC28" s="71"/>
      <c r="AD28" s="72"/>
      <c r="AE28" s="78" t="s">
        <v>769</v>
      </c>
      <c r="AF28" s="78">
        <v>103</v>
      </c>
      <c r="AG28" s="78">
        <v>97</v>
      </c>
      <c r="AH28" s="78">
        <v>92</v>
      </c>
      <c r="AI28" s="78">
        <v>56</v>
      </c>
      <c r="AJ28" s="78"/>
      <c r="AK28" s="78" t="s">
        <v>865</v>
      </c>
      <c r="AL28" s="78" t="s">
        <v>951</v>
      </c>
      <c r="AM28" s="83" t="s">
        <v>1010</v>
      </c>
      <c r="AN28" s="78"/>
      <c r="AO28" s="80">
        <v>40591.11570601852</v>
      </c>
      <c r="AP28" s="78"/>
      <c r="AQ28" s="78" t="b">
        <v>1</v>
      </c>
      <c r="AR28" s="78" t="b">
        <v>0</v>
      </c>
      <c r="AS28" s="78" t="b">
        <v>0</v>
      </c>
      <c r="AT28" s="78" t="s">
        <v>691</v>
      </c>
      <c r="AU28" s="78">
        <v>4</v>
      </c>
      <c r="AV28" s="83" t="s">
        <v>1131</v>
      </c>
      <c r="AW28" s="78" t="b">
        <v>0</v>
      </c>
      <c r="AX28" s="78" t="s">
        <v>1194</v>
      </c>
      <c r="AY28" s="83" t="s">
        <v>1220</v>
      </c>
      <c r="AZ28" s="78" t="s">
        <v>65</v>
      </c>
      <c r="BA28" s="78" t="str">
        <f>REPLACE(INDEX(GroupVertices[Group],MATCH(Vertices[[#This Row],[Vertex]],GroupVertices[Vertex],0)),1,1,"")</f>
        <v>3</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283</v>
      </c>
      <c r="C29" s="65"/>
      <c r="D29" s="65" t="s">
        <v>64</v>
      </c>
      <c r="E29" s="66">
        <v>205.10623006419831</v>
      </c>
      <c r="F29" s="68">
        <v>99.94102188609601</v>
      </c>
      <c r="G29" s="100" t="s">
        <v>1158</v>
      </c>
      <c r="H29" s="65"/>
      <c r="I29" s="69" t="s">
        <v>283</v>
      </c>
      <c r="J29" s="70"/>
      <c r="K29" s="70"/>
      <c r="L29" s="69" t="s">
        <v>1319</v>
      </c>
      <c r="M29" s="73">
        <v>20.65543942706975</v>
      </c>
      <c r="N29" s="74">
        <v>3401.451171875</v>
      </c>
      <c r="O29" s="74">
        <v>9397.9248046875</v>
      </c>
      <c r="P29" s="75"/>
      <c r="Q29" s="76"/>
      <c r="R29" s="76"/>
      <c r="S29" s="86"/>
      <c r="T29" s="48">
        <v>1</v>
      </c>
      <c r="U29" s="48">
        <v>0</v>
      </c>
      <c r="V29" s="49">
        <v>0</v>
      </c>
      <c r="W29" s="49">
        <v>0.002793</v>
      </c>
      <c r="X29" s="49">
        <v>9.9E-05</v>
      </c>
      <c r="Y29" s="49">
        <v>0.496793</v>
      </c>
      <c r="Z29" s="49">
        <v>0</v>
      </c>
      <c r="AA29" s="49">
        <v>0</v>
      </c>
      <c r="AB29" s="71">
        <v>29</v>
      </c>
      <c r="AC29" s="71"/>
      <c r="AD29" s="72"/>
      <c r="AE29" s="78" t="s">
        <v>770</v>
      </c>
      <c r="AF29" s="78">
        <v>1027</v>
      </c>
      <c r="AG29" s="78">
        <v>1275</v>
      </c>
      <c r="AH29" s="78">
        <v>1354</v>
      </c>
      <c r="AI29" s="78">
        <v>671</v>
      </c>
      <c r="AJ29" s="78"/>
      <c r="AK29" s="78" t="s">
        <v>866</v>
      </c>
      <c r="AL29" s="78"/>
      <c r="AM29" s="78"/>
      <c r="AN29" s="78"/>
      <c r="AO29" s="80">
        <v>39548.95570601852</v>
      </c>
      <c r="AP29" s="78"/>
      <c r="AQ29" s="78" t="b">
        <v>0</v>
      </c>
      <c r="AR29" s="78" t="b">
        <v>0</v>
      </c>
      <c r="AS29" s="78" t="b">
        <v>1</v>
      </c>
      <c r="AT29" s="78" t="s">
        <v>691</v>
      </c>
      <c r="AU29" s="78">
        <v>86</v>
      </c>
      <c r="AV29" s="83" t="s">
        <v>1131</v>
      </c>
      <c r="AW29" s="78" t="b">
        <v>0</v>
      </c>
      <c r="AX29" s="78" t="s">
        <v>1194</v>
      </c>
      <c r="AY29" s="83" t="s">
        <v>1221</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284</v>
      </c>
      <c r="C30" s="65"/>
      <c r="D30" s="65" t="s">
        <v>64</v>
      </c>
      <c r="E30" s="66">
        <v>194.21124883918117</v>
      </c>
      <c r="F30" s="68">
        <v>99.95592844235746</v>
      </c>
      <c r="G30" s="100" t="s">
        <v>1159</v>
      </c>
      <c r="H30" s="65"/>
      <c r="I30" s="69" t="s">
        <v>284</v>
      </c>
      <c r="J30" s="70"/>
      <c r="K30" s="70"/>
      <c r="L30" s="69" t="s">
        <v>1320</v>
      </c>
      <c r="M30" s="73">
        <v>15.687581110337836</v>
      </c>
      <c r="N30" s="74">
        <v>3099.105224609375</v>
      </c>
      <c r="O30" s="74">
        <v>8468.4921875</v>
      </c>
      <c r="P30" s="75"/>
      <c r="Q30" s="76"/>
      <c r="R30" s="76"/>
      <c r="S30" s="86"/>
      <c r="T30" s="48">
        <v>1</v>
      </c>
      <c r="U30" s="48">
        <v>0</v>
      </c>
      <c r="V30" s="49">
        <v>0</v>
      </c>
      <c r="W30" s="49">
        <v>0.002793</v>
      </c>
      <c r="X30" s="49">
        <v>9.9E-05</v>
      </c>
      <c r="Y30" s="49">
        <v>0.496793</v>
      </c>
      <c r="Z30" s="49">
        <v>0</v>
      </c>
      <c r="AA30" s="49">
        <v>0</v>
      </c>
      <c r="AB30" s="71">
        <v>30</v>
      </c>
      <c r="AC30" s="71"/>
      <c r="AD30" s="72"/>
      <c r="AE30" s="78" t="s">
        <v>771</v>
      </c>
      <c r="AF30" s="78">
        <v>734</v>
      </c>
      <c r="AG30" s="78">
        <v>953</v>
      </c>
      <c r="AH30" s="78">
        <v>1305</v>
      </c>
      <c r="AI30" s="78">
        <v>55</v>
      </c>
      <c r="AJ30" s="78"/>
      <c r="AK30" s="78" t="s">
        <v>867</v>
      </c>
      <c r="AL30" s="78" t="s">
        <v>950</v>
      </c>
      <c r="AM30" s="83" t="s">
        <v>1011</v>
      </c>
      <c r="AN30" s="78"/>
      <c r="AO30" s="80">
        <v>39241.69954861111</v>
      </c>
      <c r="AP30" s="78"/>
      <c r="AQ30" s="78" t="b">
        <v>0</v>
      </c>
      <c r="AR30" s="78" t="b">
        <v>0</v>
      </c>
      <c r="AS30" s="78" t="b">
        <v>1</v>
      </c>
      <c r="AT30" s="78" t="s">
        <v>691</v>
      </c>
      <c r="AU30" s="78">
        <v>111</v>
      </c>
      <c r="AV30" s="83" t="s">
        <v>1139</v>
      </c>
      <c r="AW30" s="78" t="b">
        <v>0</v>
      </c>
      <c r="AX30" s="78" t="s">
        <v>1194</v>
      </c>
      <c r="AY30" s="83" t="s">
        <v>1222</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223</v>
      </c>
      <c r="C31" s="65"/>
      <c r="D31" s="65" t="s">
        <v>64</v>
      </c>
      <c r="E31" s="66">
        <v>201.89187224936407</v>
      </c>
      <c r="F31" s="68">
        <v>99.94541978312967</v>
      </c>
      <c r="G31" s="100" t="s">
        <v>450</v>
      </c>
      <c r="H31" s="65"/>
      <c r="I31" s="69" t="s">
        <v>223</v>
      </c>
      <c r="J31" s="70"/>
      <c r="K31" s="70"/>
      <c r="L31" s="69" t="s">
        <v>1321</v>
      </c>
      <c r="M31" s="73">
        <v>19.18976694231965</v>
      </c>
      <c r="N31" s="74">
        <v>3991.397705078125</v>
      </c>
      <c r="O31" s="74">
        <v>1482.0833740234375</v>
      </c>
      <c r="P31" s="75"/>
      <c r="Q31" s="76"/>
      <c r="R31" s="76"/>
      <c r="S31" s="86"/>
      <c r="T31" s="48">
        <v>2</v>
      </c>
      <c r="U31" s="48">
        <v>7</v>
      </c>
      <c r="V31" s="49">
        <v>15</v>
      </c>
      <c r="W31" s="49">
        <v>0.004808</v>
      </c>
      <c r="X31" s="49">
        <v>0.05049</v>
      </c>
      <c r="Y31" s="49">
        <v>1.863975</v>
      </c>
      <c r="Z31" s="49">
        <v>0.23809523809523808</v>
      </c>
      <c r="AA31" s="49">
        <v>0.2857142857142857</v>
      </c>
      <c r="AB31" s="71">
        <v>31</v>
      </c>
      <c r="AC31" s="71"/>
      <c r="AD31" s="72"/>
      <c r="AE31" s="78" t="s">
        <v>772</v>
      </c>
      <c r="AF31" s="78">
        <v>3553</v>
      </c>
      <c r="AG31" s="78">
        <v>1180</v>
      </c>
      <c r="AH31" s="78">
        <v>5343</v>
      </c>
      <c r="AI31" s="78">
        <v>2532</v>
      </c>
      <c r="AJ31" s="78"/>
      <c r="AK31" s="78" t="s">
        <v>868</v>
      </c>
      <c r="AL31" s="78" t="s">
        <v>952</v>
      </c>
      <c r="AM31" s="78"/>
      <c r="AN31" s="78"/>
      <c r="AO31" s="80">
        <v>40265.806076388886</v>
      </c>
      <c r="AP31" s="83" t="s">
        <v>1074</v>
      </c>
      <c r="AQ31" s="78" t="b">
        <v>0</v>
      </c>
      <c r="AR31" s="78" t="b">
        <v>0</v>
      </c>
      <c r="AS31" s="78" t="b">
        <v>0</v>
      </c>
      <c r="AT31" s="78" t="s">
        <v>691</v>
      </c>
      <c r="AU31" s="78">
        <v>48</v>
      </c>
      <c r="AV31" s="83" t="s">
        <v>1140</v>
      </c>
      <c r="AW31" s="78" t="b">
        <v>0</v>
      </c>
      <c r="AX31" s="78" t="s">
        <v>1194</v>
      </c>
      <c r="AY31" s="83" t="s">
        <v>1223</v>
      </c>
      <c r="AZ31" s="78" t="s">
        <v>66</v>
      </c>
      <c r="BA31" s="78" t="str">
        <f>REPLACE(INDEX(GroupVertices[Group],MATCH(Vertices[[#This Row],[Vertex]],GroupVertices[Vertex],0)),1,1,"")</f>
        <v>6</v>
      </c>
      <c r="BB31" s="48"/>
      <c r="BC31" s="48"/>
      <c r="BD31" s="48"/>
      <c r="BE31" s="48"/>
      <c r="BF31" s="48" t="s">
        <v>403</v>
      </c>
      <c r="BG31" s="48" t="s">
        <v>403</v>
      </c>
      <c r="BH31" s="121" t="s">
        <v>1811</v>
      </c>
      <c r="BI31" s="121" t="s">
        <v>1851</v>
      </c>
      <c r="BJ31" s="121" t="s">
        <v>1873</v>
      </c>
      <c r="BK31" s="121" t="s">
        <v>1873</v>
      </c>
      <c r="BL31" s="121">
        <v>2</v>
      </c>
      <c r="BM31" s="124">
        <v>3.1746031746031744</v>
      </c>
      <c r="BN31" s="121">
        <v>0</v>
      </c>
      <c r="BO31" s="124">
        <v>0</v>
      </c>
      <c r="BP31" s="121">
        <v>0</v>
      </c>
      <c r="BQ31" s="124">
        <v>0</v>
      </c>
      <c r="BR31" s="121">
        <v>61</v>
      </c>
      <c r="BS31" s="124">
        <v>96.82539682539682</v>
      </c>
      <c r="BT31" s="121">
        <v>63</v>
      </c>
      <c r="BU31" s="2"/>
      <c r="BV31" s="3"/>
      <c r="BW31" s="3"/>
      <c r="BX31" s="3"/>
      <c r="BY31" s="3"/>
    </row>
    <row r="32" spans="1:77" ht="41.45" customHeight="1">
      <c r="A32" s="64" t="s">
        <v>285</v>
      </c>
      <c r="C32" s="65"/>
      <c r="D32" s="65" t="s">
        <v>64</v>
      </c>
      <c r="E32" s="66">
        <v>200.8091411959462</v>
      </c>
      <c r="F32" s="68">
        <v>99.94690118002521</v>
      </c>
      <c r="G32" s="100" t="s">
        <v>1160</v>
      </c>
      <c r="H32" s="65"/>
      <c r="I32" s="69" t="s">
        <v>285</v>
      </c>
      <c r="J32" s="70"/>
      <c r="K32" s="70"/>
      <c r="L32" s="69" t="s">
        <v>1322</v>
      </c>
      <c r="M32" s="73">
        <v>18.696066736930145</v>
      </c>
      <c r="N32" s="74">
        <v>3699.181884765625</v>
      </c>
      <c r="O32" s="74">
        <v>352.9058837890625</v>
      </c>
      <c r="P32" s="75"/>
      <c r="Q32" s="76"/>
      <c r="R32" s="76"/>
      <c r="S32" s="86"/>
      <c r="T32" s="48">
        <v>2</v>
      </c>
      <c r="U32" s="48">
        <v>0</v>
      </c>
      <c r="V32" s="49">
        <v>0</v>
      </c>
      <c r="W32" s="49">
        <v>0.004673</v>
      </c>
      <c r="X32" s="49">
        <v>0.026853</v>
      </c>
      <c r="Y32" s="49">
        <v>0.623746</v>
      </c>
      <c r="Z32" s="49">
        <v>1</v>
      </c>
      <c r="AA32" s="49">
        <v>0</v>
      </c>
      <c r="AB32" s="71">
        <v>32</v>
      </c>
      <c r="AC32" s="71"/>
      <c r="AD32" s="72"/>
      <c r="AE32" s="78" t="s">
        <v>773</v>
      </c>
      <c r="AF32" s="78">
        <v>656</v>
      </c>
      <c r="AG32" s="78">
        <v>1148</v>
      </c>
      <c r="AH32" s="78">
        <v>4262</v>
      </c>
      <c r="AI32" s="78">
        <v>3969</v>
      </c>
      <c r="AJ32" s="78"/>
      <c r="AK32" s="78" t="s">
        <v>869</v>
      </c>
      <c r="AL32" s="78" t="s">
        <v>953</v>
      </c>
      <c r="AM32" s="83" t="s">
        <v>1012</v>
      </c>
      <c r="AN32" s="78"/>
      <c r="AO32" s="80">
        <v>39900.71988425926</v>
      </c>
      <c r="AP32" s="83" t="s">
        <v>1075</v>
      </c>
      <c r="AQ32" s="78" t="b">
        <v>0</v>
      </c>
      <c r="AR32" s="78" t="b">
        <v>0</v>
      </c>
      <c r="AS32" s="78" t="b">
        <v>1</v>
      </c>
      <c r="AT32" s="78" t="s">
        <v>691</v>
      </c>
      <c r="AU32" s="78">
        <v>90</v>
      </c>
      <c r="AV32" s="83" t="s">
        <v>1141</v>
      </c>
      <c r="AW32" s="78" t="b">
        <v>0</v>
      </c>
      <c r="AX32" s="78" t="s">
        <v>1194</v>
      </c>
      <c r="AY32" s="83" t="s">
        <v>1224</v>
      </c>
      <c r="AZ32" s="78" t="s">
        <v>65</v>
      </c>
      <c r="BA32" s="78" t="str">
        <f>REPLACE(INDEX(GroupVertices[Group],MATCH(Vertices[[#This Row],[Vertex]],GroupVertices[Vertex],0)),1,1,"")</f>
        <v>6</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224</v>
      </c>
      <c r="C33" s="65"/>
      <c r="D33" s="65" t="s">
        <v>64</v>
      </c>
      <c r="E33" s="66">
        <v>531.3804659425849</v>
      </c>
      <c r="F33" s="68">
        <v>99.49461219035332</v>
      </c>
      <c r="G33" s="100" t="s">
        <v>451</v>
      </c>
      <c r="H33" s="65"/>
      <c r="I33" s="69" t="s">
        <v>224</v>
      </c>
      <c r="J33" s="70"/>
      <c r="K33" s="70"/>
      <c r="L33" s="69" t="s">
        <v>1323</v>
      </c>
      <c r="M33" s="73">
        <v>169.42891069491404</v>
      </c>
      <c r="N33" s="74">
        <v>1685.4517822265625</v>
      </c>
      <c r="O33" s="74">
        <v>6264.89111328125</v>
      </c>
      <c r="P33" s="75"/>
      <c r="Q33" s="76"/>
      <c r="R33" s="76"/>
      <c r="S33" s="86"/>
      <c r="T33" s="48">
        <v>13</v>
      </c>
      <c r="U33" s="48">
        <v>21</v>
      </c>
      <c r="V33" s="49">
        <v>4217.333333</v>
      </c>
      <c r="W33" s="49">
        <v>0.006849</v>
      </c>
      <c r="X33" s="49">
        <v>0.129198</v>
      </c>
      <c r="Y33" s="49">
        <v>8.149876</v>
      </c>
      <c r="Z33" s="49">
        <v>0.02564102564102564</v>
      </c>
      <c r="AA33" s="49">
        <v>0.18518518518518517</v>
      </c>
      <c r="AB33" s="71">
        <v>33</v>
      </c>
      <c r="AC33" s="71"/>
      <c r="AD33" s="72"/>
      <c r="AE33" s="78" t="s">
        <v>774</v>
      </c>
      <c r="AF33" s="78">
        <v>2672</v>
      </c>
      <c r="AG33" s="78">
        <v>10918</v>
      </c>
      <c r="AH33" s="78">
        <v>23275</v>
      </c>
      <c r="AI33" s="78">
        <v>14963</v>
      </c>
      <c r="AJ33" s="78"/>
      <c r="AK33" s="78" t="s">
        <v>870</v>
      </c>
      <c r="AL33" s="78" t="s">
        <v>933</v>
      </c>
      <c r="AM33" s="83" t="s">
        <v>1013</v>
      </c>
      <c r="AN33" s="78"/>
      <c r="AO33" s="80">
        <v>39320.64375</v>
      </c>
      <c r="AP33" s="83" t="s">
        <v>1076</v>
      </c>
      <c r="AQ33" s="78" t="b">
        <v>0</v>
      </c>
      <c r="AR33" s="78" t="b">
        <v>0</v>
      </c>
      <c r="AS33" s="78" t="b">
        <v>0</v>
      </c>
      <c r="AT33" s="78" t="s">
        <v>691</v>
      </c>
      <c r="AU33" s="78">
        <v>818</v>
      </c>
      <c r="AV33" s="83" t="s">
        <v>1142</v>
      </c>
      <c r="AW33" s="78" t="b">
        <v>0</v>
      </c>
      <c r="AX33" s="78" t="s">
        <v>1194</v>
      </c>
      <c r="AY33" s="83" t="s">
        <v>1225</v>
      </c>
      <c r="AZ33" s="78" t="s">
        <v>66</v>
      </c>
      <c r="BA33" s="78" t="str">
        <f>REPLACE(INDEX(GroupVertices[Group],MATCH(Vertices[[#This Row],[Vertex]],GroupVertices[Vertex],0)),1,1,"")</f>
        <v>1</v>
      </c>
      <c r="BB33" s="48" t="s">
        <v>1784</v>
      </c>
      <c r="BC33" s="48" t="s">
        <v>1784</v>
      </c>
      <c r="BD33" s="48" t="s">
        <v>1787</v>
      </c>
      <c r="BE33" s="48" t="s">
        <v>1787</v>
      </c>
      <c r="BF33" s="48" t="s">
        <v>1790</v>
      </c>
      <c r="BG33" s="48" t="s">
        <v>405</v>
      </c>
      <c r="BH33" s="121" t="s">
        <v>1812</v>
      </c>
      <c r="BI33" s="121" t="s">
        <v>1852</v>
      </c>
      <c r="BJ33" s="121" t="s">
        <v>1874</v>
      </c>
      <c r="BK33" s="121" t="s">
        <v>1874</v>
      </c>
      <c r="BL33" s="121">
        <v>9</v>
      </c>
      <c r="BM33" s="124">
        <v>4.864864864864865</v>
      </c>
      <c r="BN33" s="121">
        <v>0</v>
      </c>
      <c r="BO33" s="124">
        <v>0</v>
      </c>
      <c r="BP33" s="121">
        <v>0</v>
      </c>
      <c r="BQ33" s="124">
        <v>0</v>
      </c>
      <c r="BR33" s="121">
        <v>176</v>
      </c>
      <c r="BS33" s="124">
        <v>95.13513513513513</v>
      </c>
      <c r="BT33" s="121">
        <v>185</v>
      </c>
      <c r="BU33" s="2"/>
      <c r="BV33" s="3"/>
      <c r="BW33" s="3"/>
      <c r="BX33" s="3"/>
      <c r="BY33" s="3"/>
    </row>
    <row r="34" spans="1:77" ht="41.45" customHeight="1">
      <c r="A34" s="64" t="s">
        <v>225</v>
      </c>
      <c r="C34" s="65"/>
      <c r="D34" s="65" t="s">
        <v>64</v>
      </c>
      <c r="E34" s="66">
        <v>236.9452901037671</v>
      </c>
      <c r="F34" s="68">
        <v>99.89745955863631</v>
      </c>
      <c r="G34" s="100" t="s">
        <v>452</v>
      </c>
      <c r="H34" s="65"/>
      <c r="I34" s="69" t="s">
        <v>225</v>
      </c>
      <c r="J34" s="70"/>
      <c r="K34" s="70"/>
      <c r="L34" s="69" t="s">
        <v>1324</v>
      </c>
      <c r="M34" s="73">
        <v>35.17331109180494</v>
      </c>
      <c r="N34" s="74">
        <v>4770.06396484375</v>
      </c>
      <c r="O34" s="74">
        <v>1168.0335693359375</v>
      </c>
      <c r="P34" s="75"/>
      <c r="Q34" s="76"/>
      <c r="R34" s="76"/>
      <c r="S34" s="86"/>
      <c r="T34" s="48">
        <v>2</v>
      </c>
      <c r="U34" s="48">
        <v>2</v>
      </c>
      <c r="V34" s="49">
        <v>0</v>
      </c>
      <c r="W34" s="49">
        <v>0.004739</v>
      </c>
      <c r="X34" s="49">
        <v>0.038973</v>
      </c>
      <c r="Y34" s="49">
        <v>1.078395</v>
      </c>
      <c r="Z34" s="49">
        <v>0.5833333333333334</v>
      </c>
      <c r="AA34" s="49">
        <v>0</v>
      </c>
      <c r="AB34" s="71">
        <v>34</v>
      </c>
      <c r="AC34" s="71"/>
      <c r="AD34" s="72"/>
      <c r="AE34" s="78" t="s">
        <v>775</v>
      </c>
      <c r="AF34" s="78">
        <v>1276</v>
      </c>
      <c r="AG34" s="78">
        <v>2216</v>
      </c>
      <c r="AH34" s="78">
        <v>6349</v>
      </c>
      <c r="AI34" s="78">
        <v>8304</v>
      </c>
      <c r="AJ34" s="78"/>
      <c r="AK34" s="78" t="s">
        <v>871</v>
      </c>
      <c r="AL34" s="78" t="s">
        <v>952</v>
      </c>
      <c r="AM34" s="83" t="s">
        <v>1014</v>
      </c>
      <c r="AN34" s="78"/>
      <c r="AO34" s="80">
        <v>39981.549525462964</v>
      </c>
      <c r="AP34" s="83" t="s">
        <v>1077</v>
      </c>
      <c r="AQ34" s="78" t="b">
        <v>0</v>
      </c>
      <c r="AR34" s="78" t="b">
        <v>0</v>
      </c>
      <c r="AS34" s="78" t="b">
        <v>1</v>
      </c>
      <c r="AT34" s="78" t="s">
        <v>691</v>
      </c>
      <c r="AU34" s="78">
        <v>146</v>
      </c>
      <c r="AV34" s="83" t="s">
        <v>1140</v>
      </c>
      <c r="AW34" s="78" t="b">
        <v>0</v>
      </c>
      <c r="AX34" s="78" t="s">
        <v>1194</v>
      </c>
      <c r="AY34" s="83" t="s">
        <v>1226</v>
      </c>
      <c r="AZ34" s="78" t="s">
        <v>66</v>
      </c>
      <c r="BA34" s="78" t="str">
        <f>REPLACE(INDEX(GroupVertices[Group],MATCH(Vertices[[#This Row],[Vertex]],GroupVertices[Vertex],0)),1,1,"")</f>
        <v>6</v>
      </c>
      <c r="BB34" s="48"/>
      <c r="BC34" s="48"/>
      <c r="BD34" s="48"/>
      <c r="BE34" s="48"/>
      <c r="BF34" s="48" t="s">
        <v>403</v>
      </c>
      <c r="BG34" s="48" t="s">
        <v>403</v>
      </c>
      <c r="BH34" s="121" t="s">
        <v>1805</v>
      </c>
      <c r="BI34" s="121" t="s">
        <v>1805</v>
      </c>
      <c r="BJ34" s="121" t="s">
        <v>1869</v>
      </c>
      <c r="BK34" s="121" t="s">
        <v>1869</v>
      </c>
      <c r="BL34" s="121">
        <v>0</v>
      </c>
      <c r="BM34" s="124">
        <v>0</v>
      </c>
      <c r="BN34" s="121">
        <v>0</v>
      </c>
      <c r="BO34" s="124">
        <v>0</v>
      </c>
      <c r="BP34" s="121">
        <v>0</v>
      </c>
      <c r="BQ34" s="124">
        <v>0</v>
      </c>
      <c r="BR34" s="121">
        <v>22</v>
      </c>
      <c r="BS34" s="124">
        <v>100</v>
      </c>
      <c r="BT34" s="121">
        <v>22</v>
      </c>
      <c r="BU34" s="2"/>
      <c r="BV34" s="3"/>
      <c r="BW34" s="3"/>
      <c r="BX34" s="3"/>
      <c r="BY34" s="3"/>
    </row>
    <row r="35" spans="1:77" ht="41.45" customHeight="1">
      <c r="A35" s="64" t="s">
        <v>286</v>
      </c>
      <c r="C35" s="65"/>
      <c r="D35" s="65" t="s">
        <v>64</v>
      </c>
      <c r="E35" s="66">
        <v>207.71155166148503</v>
      </c>
      <c r="F35" s="68">
        <v>99.9374572748161</v>
      </c>
      <c r="G35" s="100" t="s">
        <v>1161</v>
      </c>
      <c r="H35" s="65"/>
      <c r="I35" s="69" t="s">
        <v>286</v>
      </c>
      <c r="J35" s="70"/>
      <c r="K35" s="70"/>
      <c r="L35" s="69" t="s">
        <v>1325</v>
      </c>
      <c r="M35" s="73">
        <v>21.843405546288253</v>
      </c>
      <c r="N35" s="74">
        <v>3099.105224609375</v>
      </c>
      <c r="O35" s="74">
        <v>1903.2239990234375</v>
      </c>
      <c r="P35" s="75"/>
      <c r="Q35" s="76"/>
      <c r="R35" s="76"/>
      <c r="S35" s="86"/>
      <c r="T35" s="48">
        <v>2</v>
      </c>
      <c r="U35" s="48">
        <v>0</v>
      </c>
      <c r="V35" s="49">
        <v>0</v>
      </c>
      <c r="W35" s="49">
        <v>0.004673</v>
      </c>
      <c r="X35" s="49">
        <v>0.026853</v>
      </c>
      <c r="Y35" s="49">
        <v>0.623746</v>
      </c>
      <c r="Z35" s="49">
        <v>1</v>
      </c>
      <c r="AA35" s="49">
        <v>0</v>
      </c>
      <c r="AB35" s="71">
        <v>35</v>
      </c>
      <c r="AC35" s="71"/>
      <c r="AD35" s="72"/>
      <c r="AE35" s="78" t="s">
        <v>776</v>
      </c>
      <c r="AF35" s="78">
        <v>977</v>
      </c>
      <c r="AG35" s="78">
        <v>1352</v>
      </c>
      <c r="AH35" s="78">
        <v>3062</v>
      </c>
      <c r="AI35" s="78">
        <v>2461</v>
      </c>
      <c r="AJ35" s="78"/>
      <c r="AK35" s="78" t="s">
        <v>872</v>
      </c>
      <c r="AL35" s="78" t="s">
        <v>954</v>
      </c>
      <c r="AM35" s="83" t="s">
        <v>1015</v>
      </c>
      <c r="AN35" s="78"/>
      <c r="AO35" s="80">
        <v>40038.95210648148</v>
      </c>
      <c r="AP35" s="83" t="s">
        <v>1078</v>
      </c>
      <c r="AQ35" s="78" t="b">
        <v>0</v>
      </c>
      <c r="AR35" s="78" t="b">
        <v>0</v>
      </c>
      <c r="AS35" s="78" t="b">
        <v>0</v>
      </c>
      <c r="AT35" s="78" t="s">
        <v>691</v>
      </c>
      <c r="AU35" s="78">
        <v>71</v>
      </c>
      <c r="AV35" s="83" t="s">
        <v>1131</v>
      </c>
      <c r="AW35" s="78" t="b">
        <v>0</v>
      </c>
      <c r="AX35" s="78" t="s">
        <v>1194</v>
      </c>
      <c r="AY35" s="83" t="s">
        <v>1227</v>
      </c>
      <c r="AZ35" s="78" t="s">
        <v>65</v>
      </c>
      <c r="BA35" s="78" t="str">
        <f>REPLACE(INDEX(GroupVertices[Group],MATCH(Vertices[[#This Row],[Vertex]],GroupVertices[Vertex],0)),1,1,"")</f>
        <v>6</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226</v>
      </c>
      <c r="C36" s="65"/>
      <c r="D36" s="65" t="s">
        <v>64</v>
      </c>
      <c r="E36" s="66">
        <v>255.11487059393548</v>
      </c>
      <c r="F36" s="68">
        <v>99.87259986698291</v>
      </c>
      <c r="G36" s="100" t="s">
        <v>453</v>
      </c>
      <c r="H36" s="65"/>
      <c r="I36" s="69" t="s">
        <v>226</v>
      </c>
      <c r="J36" s="70"/>
      <c r="K36" s="70"/>
      <c r="L36" s="69" t="s">
        <v>1326</v>
      </c>
      <c r="M36" s="73">
        <v>43.45821766349761</v>
      </c>
      <c r="N36" s="74">
        <v>1976.300537109375</v>
      </c>
      <c r="O36" s="74">
        <v>7586.59375</v>
      </c>
      <c r="P36" s="75"/>
      <c r="Q36" s="76"/>
      <c r="R36" s="76"/>
      <c r="S36" s="86"/>
      <c r="T36" s="48">
        <v>4</v>
      </c>
      <c r="U36" s="48">
        <v>2</v>
      </c>
      <c r="V36" s="49">
        <v>7</v>
      </c>
      <c r="W36" s="49">
        <v>0.004762</v>
      </c>
      <c r="X36" s="49">
        <v>0.034878</v>
      </c>
      <c r="Y36" s="49">
        <v>1.188596</v>
      </c>
      <c r="Z36" s="49">
        <v>0.4166666666666667</v>
      </c>
      <c r="AA36" s="49">
        <v>0.5</v>
      </c>
      <c r="AB36" s="71">
        <v>36</v>
      </c>
      <c r="AC36" s="71"/>
      <c r="AD36" s="72"/>
      <c r="AE36" s="78" t="s">
        <v>777</v>
      </c>
      <c r="AF36" s="78">
        <v>461</v>
      </c>
      <c r="AG36" s="78">
        <v>2753</v>
      </c>
      <c r="AH36" s="78">
        <v>3488</v>
      </c>
      <c r="AI36" s="78">
        <v>934</v>
      </c>
      <c r="AJ36" s="78"/>
      <c r="AK36" s="78" t="s">
        <v>873</v>
      </c>
      <c r="AL36" s="78" t="s">
        <v>955</v>
      </c>
      <c r="AM36" s="83" t="s">
        <v>1016</v>
      </c>
      <c r="AN36" s="78"/>
      <c r="AO36" s="80">
        <v>40043.67912037037</v>
      </c>
      <c r="AP36" s="78"/>
      <c r="AQ36" s="78" t="b">
        <v>0</v>
      </c>
      <c r="AR36" s="78" t="b">
        <v>0</v>
      </c>
      <c r="AS36" s="78" t="b">
        <v>0</v>
      </c>
      <c r="AT36" s="78" t="s">
        <v>691</v>
      </c>
      <c r="AU36" s="78">
        <v>135</v>
      </c>
      <c r="AV36" s="83" t="s">
        <v>1131</v>
      </c>
      <c r="AW36" s="78" t="b">
        <v>0</v>
      </c>
      <c r="AX36" s="78" t="s">
        <v>1194</v>
      </c>
      <c r="AY36" s="83" t="s">
        <v>1228</v>
      </c>
      <c r="AZ36" s="78" t="s">
        <v>66</v>
      </c>
      <c r="BA36" s="78" t="str">
        <f>REPLACE(INDEX(GroupVertices[Group],MATCH(Vertices[[#This Row],[Vertex]],GroupVertices[Vertex],0)),1,1,"")</f>
        <v>1</v>
      </c>
      <c r="BB36" s="48"/>
      <c r="BC36" s="48"/>
      <c r="BD36" s="48"/>
      <c r="BE36" s="48"/>
      <c r="BF36" s="48"/>
      <c r="BG36" s="48"/>
      <c r="BH36" s="121" t="s">
        <v>1813</v>
      </c>
      <c r="BI36" s="121" t="s">
        <v>1813</v>
      </c>
      <c r="BJ36" s="121" t="s">
        <v>1875</v>
      </c>
      <c r="BK36" s="121" t="s">
        <v>1875</v>
      </c>
      <c r="BL36" s="121">
        <v>1</v>
      </c>
      <c r="BM36" s="124">
        <v>4.166666666666667</v>
      </c>
      <c r="BN36" s="121">
        <v>0</v>
      </c>
      <c r="BO36" s="124">
        <v>0</v>
      </c>
      <c r="BP36" s="121">
        <v>0</v>
      </c>
      <c r="BQ36" s="124">
        <v>0</v>
      </c>
      <c r="BR36" s="121">
        <v>23</v>
      </c>
      <c r="BS36" s="124">
        <v>95.83333333333333</v>
      </c>
      <c r="BT36" s="121">
        <v>24</v>
      </c>
      <c r="BU36" s="2"/>
      <c r="BV36" s="3"/>
      <c r="BW36" s="3"/>
      <c r="BX36" s="3"/>
      <c r="BY36" s="3"/>
    </row>
    <row r="37" spans="1:77" ht="41.45" customHeight="1">
      <c r="A37" s="64" t="s">
        <v>227</v>
      </c>
      <c r="C37" s="65"/>
      <c r="D37" s="65" t="s">
        <v>64</v>
      </c>
      <c r="E37" s="66">
        <v>163.89477934348125</v>
      </c>
      <c r="F37" s="68">
        <v>99.99740755543279</v>
      </c>
      <c r="G37" s="100" t="s">
        <v>454</v>
      </c>
      <c r="H37" s="65"/>
      <c r="I37" s="69" t="s">
        <v>227</v>
      </c>
      <c r="J37" s="70"/>
      <c r="K37" s="70"/>
      <c r="L37" s="69" t="s">
        <v>1327</v>
      </c>
      <c r="M37" s="73">
        <v>1.8639753594316373</v>
      </c>
      <c r="N37" s="74">
        <v>1640.7557373046875</v>
      </c>
      <c r="O37" s="74">
        <v>7641.65869140625</v>
      </c>
      <c r="P37" s="75"/>
      <c r="Q37" s="76"/>
      <c r="R37" s="76"/>
      <c r="S37" s="86"/>
      <c r="T37" s="48">
        <v>1</v>
      </c>
      <c r="U37" s="48">
        <v>3</v>
      </c>
      <c r="V37" s="49">
        <v>1</v>
      </c>
      <c r="W37" s="49">
        <v>0.004695</v>
      </c>
      <c r="X37" s="49">
        <v>0.028032</v>
      </c>
      <c r="Y37" s="49">
        <v>0.930987</v>
      </c>
      <c r="Z37" s="49">
        <v>0.5</v>
      </c>
      <c r="AA37" s="49">
        <v>0.3333333333333333</v>
      </c>
      <c r="AB37" s="71">
        <v>37</v>
      </c>
      <c r="AC37" s="71"/>
      <c r="AD37" s="72"/>
      <c r="AE37" s="78" t="s">
        <v>778</v>
      </c>
      <c r="AF37" s="78">
        <v>97</v>
      </c>
      <c r="AG37" s="78">
        <v>57</v>
      </c>
      <c r="AH37" s="78">
        <v>178</v>
      </c>
      <c r="AI37" s="78">
        <v>226</v>
      </c>
      <c r="AJ37" s="78"/>
      <c r="AK37" s="78" t="s">
        <v>874</v>
      </c>
      <c r="AL37" s="78" t="s">
        <v>956</v>
      </c>
      <c r="AM37" s="83" t="s">
        <v>1017</v>
      </c>
      <c r="AN37" s="78"/>
      <c r="AO37" s="80">
        <v>40877.57435185185</v>
      </c>
      <c r="AP37" s="83" t="s">
        <v>1079</v>
      </c>
      <c r="AQ37" s="78" t="b">
        <v>0</v>
      </c>
      <c r="AR37" s="78" t="b">
        <v>0</v>
      </c>
      <c r="AS37" s="78" t="b">
        <v>0</v>
      </c>
      <c r="AT37" s="78" t="s">
        <v>691</v>
      </c>
      <c r="AU37" s="78">
        <v>2</v>
      </c>
      <c r="AV37" s="83" t="s">
        <v>1134</v>
      </c>
      <c r="AW37" s="78" t="b">
        <v>0</v>
      </c>
      <c r="AX37" s="78" t="s">
        <v>1194</v>
      </c>
      <c r="AY37" s="83" t="s">
        <v>1229</v>
      </c>
      <c r="AZ37" s="78" t="s">
        <v>66</v>
      </c>
      <c r="BA37" s="78" t="str">
        <f>REPLACE(INDEX(GroupVertices[Group],MATCH(Vertices[[#This Row],[Vertex]],GroupVertices[Vertex],0)),1,1,"")</f>
        <v>1</v>
      </c>
      <c r="BB37" s="48"/>
      <c r="BC37" s="48"/>
      <c r="BD37" s="48"/>
      <c r="BE37" s="48"/>
      <c r="BF37" s="48" t="s">
        <v>403</v>
      </c>
      <c r="BG37" s="48" t="s">
        <v>403</v>
      </c>
      <c r="BH37" s="121" t="s">
        <v>1814</v>
      </c>
      <c r="BI37" s="121" t="s">
        <v>1814</v>
      </c>
      <c r="BJ37" s="121" t="s">
        <v>1876</v>
      </c>
      <c r="BK37" s="121" t="s">
        <v>1876</v>
      </c>
      <c r="BL37" s="121">
        <v>4</v>
      </c>
      <c r="BM37" s="124">
        <v>10.256410256410257</v>
      </c>
      <c r="BN37" s="121">
        <v>1</v>
      </c>
      <c r="BO37" s="124">
        <v>2.5641025641025643</v>
      </c>
      <c r="BP37" s="121">
        <v>0</v>
      </c>
      <c r="BQ37" s="124">
        <v>0</v>
      </c>
      <c r="BR37" s="121">
        <v>34</v>
      </c>
      <c r="BS37" s="124">
        <v>87.17948717948718</v>
      </c>
      <c r="BT37" s="121">
        <v>39</v>
      </c>
      <c r="BU37" s="2"/>
      <c r="BV37" s="3"/>
      <c r="BW37" s="3"/>
      <c r="BX37" s="3"/>
      <c r="BY37" s="3"/>
    </row>
    <row r="38" spans="1:77" ht="41.45" customHeight="1">
      <c r="A38" s="64" t="s">
        <v>228</v>
      </c>
      <c r="C38" s="65"/>
      <c r="D38" s="65" t="s">
        <v>64</v>
      </c>
      <c r="E38" s="66">
        <v>162.67670690838617</v>
      </c>
      <c r="F38" s="68">
        <v>99.99907412694029</v>
      </c>
      <c r="G38" s="100" t="s">
        <v>1162</v>
      </c>
      <c r="H38" s="65"/>
      <c r="I38" s="69" t="s">
        <v>228</v>
      </c>
      <c r="J38" s="70"/>
      <c r="K38" s="70"/>
      <c r="L38" s="69" t="s">
        <v>1328</v>
      </c>
      <c r="M38" s="73">
        <v>1.308562628368442</v>
      </c>
      <c r="N38" s="74">
        <v>1222.5875244140625</v>
      </c>
      <c r="O38" s="74">
        <v>6307.05126953125</v>
      </c>
      <c r="P38" s="75"/>
      <c r="Q38" s="76"/>
      <c r="R38" s="76"/>
      <c r="S38" s="86"/>
      <c r="T38" s="48">
        <v>2</v>
      </c>
      <c r="U38" s="48">
        <v>1</v>
      </c>
      <c r="V38" s="49">
        <v>0</v>
      </c>
      <c r="W38" s="49">
        <v>0.004651</v>
      </c>
      <c r="X38" s="49">
        <v>0.0227</v>
      </c>
      <c r="Y38" s="49">
        <v>0.691142</v>
      </c>
      <c r="Z38" s="49">
        <v>0</v>
      </c>
      <c r="AA38" s="49">
        <v>0</v>
      </c>
      <c r="AB38" s="71">
        <v>38</v>
      </c>
      <c r="AC38" s="71"/>
      <c r="AD38" s="72"/>
      <c r="AE38" s="78" t="s">
        <v>779</v>
      </c>
      <c r="AF38" s="78">
        <v>61</v>
      </c>
      <c r="AG38" s="78">
        <v>21</v>
      </c>
      <c r="AH38" s="78">
        <v>8</v>
      </c>
      <c r="AI38" s="78">
        <v>64</v>
      </c>
      <c r="AJ38" s="78"/>
      <c r="AK38" s="78" t="s">
        <v>875</v>
      </c>
      <c r="AL38" s="78" t="s">
        <v>957</v>
      </c>
      <c r="AM38" s="78"/>
      <c r="AN38" s="78"/>
      <c r="AO38" s="80">
        <v>43120.08862268519</v>
      </c>
      <c r="AP38" s="78"/>
      <c r="AQ38" s="78" t="b">
        <v>1</v>
      </c>
      <c r="AR38" s="78" t="b">
        <v>0</v>
      </c>
      <c r="AS38" s="78" t="b">
        <v>0</v>
      </c>
      <c r="AT38" s="78" t="s">
        <v>691</v>
      </c>
      <c r="AU38" s="78">
        <v>2</v>
      </c>
      <c r="AV38" s="78"/>
      <c r="AW38" s="78" t="b">
        <v>0</v>
      </c>
      <c r="AX38" s="78" t="s">
        <v>1194</v>
      </c>
      <c r="AY38" s="83" t="s">
        <v>1230</v>
      </c>
      <c r="AZ38" s="78" t="s">
        <v>66</v>
      </c>
      <c r="BA38" s="78" t="str">
        <f>REPLACE(INDEX(GroupVertices[Group],MATCH(Vertices[[#This Row],[Vertex]],GroupVertices[Vertex],0)),1,1,"")</f>
        <v>1</v>
      </c>
      <c r="BB38" s="48"/>
      <c r="BC38" s="48"/>
      <c r="BD38" s="48"/>
      <c r="BE38" s="48"/>
      <c r="BF38" s="48" t="s">
        <v>403</v>
      </c>
      <c r="BG38" s="48" t="s">
        <v>403</v>
      </c>
      <c r="BH38" s="121" t="s">
        <v>1815</v>
      </c>
      <c r="BI38" s="121" t="s">
        <v>1815</v>
      </c>
      <c r="BJ38" s="121" t="s">
        <v>1877</v>
      </c>
      <c r="BK38" s="121" t="s">
        <v>1877</v>
      </c>
      <c r="BL38" s="121">
        <v>1</v>
      </c>
      <c r="BM38" s="124">
        <v>12.5</v>
      </c>
      <c r="BN38" s="121">
        <v>0</v>
      </c>
      <c r="BO38" s="124">
        <v>0</v>
      </c>
      <c r="BP38" s="121">
        <v>0</v>
      </c>
      <c r="BQ38" s="124">
        <v>0</v>
      </c>
      <c r="BR38" s="121">
        <v>7</v>
      </c>
      <c r="BS38" s="124">
        <v>87.5</v>
      </c>
      <c r="BT38" s="121">
        <v>8</v>
      </c>
      <c r="BU38" s="2"/>
      <c r="BV38" s="3"/>
      <c r="BW38" s="3"/>
      <c r="BX38" s="3"/>
      <c r="BY38" s="3"/>
    </row>
    <row r="39" spans="1:77" ht="41.45" customHeight="1">
      <c r="A39" s="64" t="s">
        <v>287</v>
      </c>
      <c r="C39" s="65"/>
      <c r="D39" s="65" t="s">
        <v>64</v>
      </c>
      <c r="E39" s="66">
        <v>162.879718980902</v>
      </c>
      <c r="F39" s="68">
        <v>99.99879636502237</v>
      </c>
      <c r="G39" s="100" t="s">
        <v>1163</v>
      </c>
      <c r="H39" s="65"/>
      <c r="I39" s="69" t="s">
        <v>287</v>
      </c>
      <c r="J39" s="70"/>
      <c r="K39" s="70"/>
      <c r="L39" s="69" t="s">
        <v>1329</v>
      </c>
      <c r="M39" s="73">
        <v>1.4011314168789746</v>
      </c>
      <c r="N39" s="74">
        <v>996.5679931640625</v>
      </c>
      <c r="O39" s="74">
        <v>5539.20751953125</v>
      </c>
      <c r="P39" s="75"/>
      <c r="Q39" s="76"/>
      <c r="R39" s="76"/>
      <c r="S39" s="86"/>
      <c r="T39" s="48">
        <v>1</v>
      </c>
      <c r="U39" s="48">
        <v>0</v>
      </c>
      <c r="V39" s="49">
        <v>0</v>
      </c>
      <c r="W39" s="49">
        <v>0.004651</v>
      </c>
      <c r="X39" s="49">
        <v>0.019308</v>
      </c>
      <c r="Y39" s="49">
        <v>0.397407</v>
      </c>
      <c r="Z39" s="49">
        <v>0</v>
      </c>
      <c r="AA39" s="49">
        <v>0</v>
      </c>
      <c r="AB39" s="71">
        <v>39</v>
      </c>
      <c r="AC39" s="71"/>
      <c r="AD39" s="72"/>
      <c r="AE39" s="78" t="s">
        <v>780</v>
      </c>
      <c r="AF39" s="78">
        <v>40</v>
      </c>
      <c r="AG39" s="78">
        <v>27</v>
      </c>
      <c r="AH39" s="78">
        <v>4</v>
      </c>
      <c r="AI39" s="78">
        <v>0</v>
      </c>
      <c r="AJ39" s="78"/>
      <c r="AK39" s="78" t="s">
        <v>876</v>
      </c>
      <c r="AL39" s="78"/>
      <c r="AM39" s="78"/>
      <c r="AN39" s="78"/>
      <c r="AO39" s="80">
        <v>42992.82766203704</v>
      </c>
      <c r="AP39" s="83" t="s">
        <v>1080</v>
      </c>
      <c r="AQ39" s="78" t="b">
        <v>1</v>
      </c>
      <c r="AR39" s="78" t="b">
        <v>0</v>
      </c>
      <c r="AS39" s="78" t="b">
        <v>0</v>
      </c>
      <c r="AT39" s="78" t="s">
        <v>691</v>
      </c>
      <c r="AU39" s="78">
        <v>1</v>
      </c>
      <c r="AV39" s="78"/>
      <c r="AW39" s="78" t="b">
        <v>0</v>
      </c>
      <c r="AX39" s="78" t="s">
        <v>1194</v>
      </c>
      <c r="AY39" s="83" t="s">
        <v>1231</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288</v>
      </c>
      <c r="C40" s="65"/>
      <c r="D40" s="65" t="s">
        <v>64</v>
      </c>
      <c r="E40" s="66">
        <v>186.46295473815965</v>
      </c>
      <c r="F40" s="68">
        <v>99.96652968889121</v>
      </c>
      <c r="G40" s="100" t="s">
        <v>1164</v>
      </c>
      <c r="H40" s="65"/>
      <c r="I40" s="69" t="s">
        <v>288</v>
      </c>
      <c r="J40" s="70"/>
      <c r="K40" s="70"/>
      <c r="L40" s="69" t="s">
        <v>1330</v>
      </c>
      <c r="M40" s="73">
        <v>12.154539015519175</v>
      </c>
      <c r="N40" s="74">
        <v>2363.064208984375</v>
      </c>
      <c r="O40" s="74">
        <v>6509.64892578125</v>
      </c>
      <c r="P40" s="75"/>
      <c r="Q40" s="76"/>
      <c r="R40" s="76"/>
      <c r="S40" s="86"/>
      <c r="T40" s="48">
        <v>1</v>
      </c>
      <c r="U40" s="48">
        <v>0</v>
      </c>
      <c r="V40" s="49">
        <v>0</v>
      </c>
      <c r="W40" s="49">
        <v>0.004651</v>
      </c>
      <c r="X40" s="49">
        <v>0.019308</v>
      </c>
      <c r="Y40" s="49">
        <v>0.397407</v>
      </c>
      <c r="Z40" s="49">
        <v>0</v>
      </c>
      <c r="AA40" s="49">
        <v>0</v>
      </c>
      <c r="AB40" s="71">
        <v>40</v>
      </c>
      <c r="AC40" s="71"/>
      <c r="AD40" s="72"/>
      <c r="AE40" s="78" t="s">
        <v>781</v>
      </c>
      <c r="AF40" s="78">
        <v>1113</v>
      </c>
      <c r="AG40" s="78">
        <v>724</v>
      </c>
      <c r="AH40" s="78">
        <v>1894</v>
      </c>
      <c r="AI40" s="78">
        <v>1765</v>
      </c>
      <c r="AJ40" s="78"/>
      <c r="AK40" s="78" t="s">
        <v>877</v>
      </c>
      <c r="AL40" s="78" t="s">
        <v>712</v>
      </c>
      <c r="AM40" s="78"/>
      <c r="AN40" s="78"/>
      <c r="AO40" s="80">
        <v>42275.89368055556</v>
      </c>
      <c r="AP40" s="83" t="s">
        <v>1081</v>
      </c>
      <c r="AQ40" s="78" t="b">
        <v>0</v>
      </c>
      <c r="AR40" s="78" t="b">
        <v>0</v>
      </c>
      <c r="AS40" s="78" t="b">
        <v>0</v>
      </c>
      <c r="AT40" s="78" t="s">
        <v>691</v>
      </c>
      <c r="AU40" s="78">
        <v>26</v>
      </c>
      <c r="AV40" s="83" t="s">
        <v>1132</v>
      </c>
      <c r="AW40" s="78" t="b">
        <v>0</v>
      </c>
      <c r="AX40" s="78" t="s">
        <v>1194</v>
      </c>
      <c r="AY40" s="83" t="s">
        <v>1232</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289</v>
      </c>
      <c r="C41" s="65"/>
      <c r="D41" s="65" t="s">
        <v>64</v>
      </c>
      <c r="E41" s="66">
        <v>172.75963984333993</v>
      </c>
      <c r="F41" s="68">
        <v>99.98527861835049</v>
      </c>
      <c r="G41" s="100" t="s">
        <v>1165</v>
      </c>
      <c r="H41" s="65"/>
      <c r="I41" s="69" t="s">
        <v>289</v>
      </c>
      <c r="J41" s="70"/>
      <c r="K41" s="70"/>
      <c r="L41" s="69" t="s">
        <v>1331</v>
      </c>
      <c r="M41" s="73">
        <v>5.9061457910582265</v>
      </c>
      <c r="N41" s="74">
        <v>1416.91552734375</v>
      </c>
      <c r="O41" s="74">
        <v>8080.91748046875</v>
      </c>
      <c r="P41" s="75"/>
      <c r="Q41" s="76"/>
      <c r="R41" s="76"/>
      <c r="S41" s="86"/>
      <c r="T41" s="48">
        <v>2</v>
      </c>
      <c r="U41" s="48">
        <v>0</v>
      </c>
      <c r="V41" s="49">
        <v>0</v>
      </c>
      <c r="W41" s="49">
        <v>0.004673</v>
      </c>
      <c r="X41" s="49">
        <v>0.023497</v>
      </c>
      <c r="Y41" s="49">
        <v>0.661186</v>
      </c>
      <c r="Z41" s="49">
        <v>1</v>
      </c>
      <c r="AA41" s="49">
        <v>0</v>
      </c>
      <c r="AB41" s="71">
        <v>41</v>
      </c>
      <c r="AC41" s="71"/>
      <c r="AD41" s="72"/>
      <c r="AE41" s="78" t="s">
        <v>782</v>
      </c>
      <c r="AF41" s="78">
        <v>205</v>
      </c>
      <c r="AG41" s="78">
        <v>319</v>
      </c>
      <c r="AH41" s="78">
        <v>492</v>
      </c>
      <c r="AI41" s="78">
        <v>31</v>
      </c>
      <c r="AJ41" s="78"/>
      <c r="AK41" s="78" t="s">
        <v>878</v>
      </c>
      <c r="AL41" s="78"/>
      <c r="AM41" s="83" t="s">
        <v>1018</v>
      </c>
      <c r="AN41" s="78"/>
      <c r="AO41" s="80">
        <v>40177.889444444445</v>
      </c>
      <c r="AP41" s="78"/>
      <c r="AQ41" s="78" t="b">
        <v>0</v>
      </c>
      <c r="AR41" s="78" t="b">
        <v>0</v>
      </c>
      <c r="AS41" s="78" t="b">
        <v>0</v>
      </c>
      <c r="AT41" s="78" t="s">
        <v>691</v>
      </c>
      <c r="AU41" s="78">
        <v>22</v>
      </c>
      <c r="AV41" s="83" t="s">
        <v>1138</v>
      </c>
      <c r="AW41" s="78" t="b">
        <v>0</v>
      </c>
      <c r="AX41" s="78" t="s">
        <v>1194</v>
      </c>
      <c r="AY41" s="83" t="s">
        <v>1233</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290</v>
      </c>
      <c r="C42" s="65"/>
      <c r="D42" s="65" t="s">
        <v>64</v>
      </c>
      <c r="E42" s="66">
        <v>170.72951911818146</v>
      </c>
      <c r="F42" s="68">
        <v>99.98805623752965</v>
      </c>
      <c r="G42" s="100" t="s">
        <v>1166</v>
      </c>
      <c r="H42" s="65"/>
      <c r="I42" s="69" t="s">
        <v>290</v>
      </c>
      <c r="J42" s="70"/>
      <c r="K42" s="70"/>
      <c r="L42" s="69" t="s">
        <v>1332</v>
      </c>
      <c r="M42" s="73">
        <v>4.9804579059529015</v>
      </c>
      <c r="N42" s="74">
        <v>1464.60693359375</v>
      </c>
      <c r="O42" s="74">
        <v>5163.60693359375</v>
      </c>
      <c r="P42" s="75"/>
      <c r="Q42" s="76"/>
      <c r="R42" s="76"/>
      <c r="S42" s="86"/>
      <c r="T42" s="48">
        <v>1</v>
      </c>
      <c r="U42" s="48">
        <v>0</v>
      </c>
      <c r="V42" s="49">
        <v>0</v>
      </c>
      <c r="W42" s="49">
        <v>0.004651</v>
      </c>
      <c r="X42" s="49">
        <v>0.019308</v>
      </c>
      <c r="Y42" s="49">
        <v>0.397407</v>
      </c>
      <c r="Z42" s="49">
        <v>0</v>
      </c>
      <c r="AA42" s="49">
        <v>0</v>
      </c>
      <c r="AB42" s="71">
        <v>42</v>
      </c>
      <c r="AC42" s="71"/>
      <c r="AD42" s="72"/>
      <c r="AE42" s="78" t="s">
        <v>783</v>
      </c>
      <c r="AF42" s="78">
        <v>558</v>
      </c>
      <c r="AG42" s="78">
        <v>259</v>
      </c>
      <c r="AH42" s="78">
        <v>2176</v>
      </c>
      <c r="AI42" s="78">
        <v>1736</v>
      </c>
      <c r="AJ42" s="78"/>
      <c r="AK42" s="78" t="s">
        <v>879</v>
      </c>
      <c r="AL42" s="78"/>
      <c r="AM42" s="83" t="s">
        <v>1019</v>
      </c>
      <c r="AN42" s="78"/>
      <c r="AO42" s="80">
        <v>40430.20633101852</v>
      </c>
      <c r="AP42" s="83" t="s">
        <v>1082</v>
      </c>
      <c r="AQ42" s="78" t="b">
        <v>0</v>
      </c>
      <c r="AR42" s="78" t="b">
        <v>0</v>
      </c>
      <c r="AS42" s="78" t="b">
        <v>1</v>
      </c>
      <c r="AT42" s="78" t="s">
        <v>691</v>
      </c>
      <c r="AU42" s="78">
        <v>2</v>
      </c>
      <c r="AV42" s="83" t="s">
        <v>1143</v>
      </c>
      <c r="AW42" s="78" t="b">
        <v>0</v>
      </c>
      <c r="AX42" s="78" t="s">
        <v>1194</v>
      </c>
      <c r="AY42" s="83" t="s">
        <v>1234</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291</v>
      </c>
      <c r="C43" s="65"/>
      <c r="D43" s="65" t="s">
        <v>64</v>
      </c>
      <c r="E43" s="66">
        <v>1000</v>
      </c>
      <c r="F43" s="68">
        <v>70</v>
      </c>
      <c r="G43" s="100" t="s">
        <v>1167</v>
      </c>
      <c r="H43" s="65"/>
      <c r="I43" s="69" t="s">
        <v>291</v>
      </c>
      <c r="J43" s="70"/>
      <c r="K43" s="70"/>
      <c r="L43" s="69" t="s">
        <v>1333</v>
      </c>
      <c r="M43" s="73">
        <v>9999</v>
      </c>
      <c r="N43" s="74">
        <v>2098.292724609375</v>
      </c>
      <c r="O43" s="74">
        <v>5635.25</v>
      </c>
      <c r="P43" s="75"/>
      <c r="Q43" s="76"/>
      <c r="R43" s="76"/>
      <c r="S43" s="86"/>
      <c r="T43" s="48">
        <v>2</v>
      </c>
      <c r="U43" s="48">
        <v>0</v>
      </c>
      <c r="V43" s="49">
        <v>0</v>
      </c>
      <c r="W43" s="49">
        <v>0.004695</v>
      </c>
      <c r="X43" s="49">
        <v>0.024119</v>
      </c>
      <c r="Y43" s="49">
        <v>0.653196</v>
      </c>
      <c r="Z43" s="49">
        <v>1</v>
      </c>
      <c r="AA43" s="49">
        <v>0</v>
      </c>
      <c r="AB43" s="71">
        <v>43</v>
      </c>
      <c r="AC43" s="71"/>
      <c r="AD43" s="72"/>
      <c r="AE43" s="78" t="s">
        <v>784</v>
      </c>
      <c r="AF43" s="78">
        <v>5139</v>
      </c>
      <c r="AG43" s="78">
        <v>648038</v>
      </c>
      <c r="AH43" s="78">
        <v>71187</v>
      </c>
      <c r="AI43" s="78">
        <v>16352</v>
      </c>
      <c r="AJ43" s="78"/>
      <c r="AK43" s="78" t="s">
        <v>880</v>
      </c>
      <c r="AL43" s="78" t="s">
        <v>958</v>
      </c>
      <c r="AM43" s="83" t="s">
        <v>1020</v>
      </c>
      <c r="AN43" s="78"/>
      <c r="AO43" s="80">
        <v>40815.686006944445</v>
      </c>
      <c r="AP43" s="83" t="s">
        <v>1083</v>
      </c>
      <c r="AQ43" s="78" t="b">
        <v>0</v>
      </c>
      <c r="AR43" s="78" t="b">
        <v>0</v>
      </c>
      <c r="AS43" s="78" t="b">
        <v>1</v>
      </c>
      <c r="AT43" s="78" t="s">
        <v>691</v>
      </c>
      <c r="AU43" s="78">
        <v>1206</v>
      </c>
      <c r="AV43" s="83" t="s">
        <v>1131</v>
      </c>
      <c r="AW43" s="78" t="b">
        <v>1</v>
      </c>
      <c r="AX43" s="78" t="s">
        <v>1194</v>
      </c>
      <c r="AY43" s="83" t="s">
        <v>1235</v>
      </c>
      <c r="AZ43" s="78" t="s">
        <v>65</v>
      </c>
      <c r="BA43" s="78"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292</v>
      </c>
      <c r="C44" s="65"/>
      <c r="D44" s="65" t="s">
        <v>64</v>
      </c>
      <c r="E44" s="66">
        <v>169.74829410102151</v>
      </c>
      <c r="F44" s="68">
        <v>99.98939875346623</v>
      </c>
      <c r="G44" s="100" t="s">
        <v>1168</v>
      </c>
      <c r="H44" s="65"/>
      <c r="I44" s="69" t="s">
        <v>292</v>
      </c>
      <c r="J44" s="70"/>
      <c r="K44" s="70"/>
      <c r="L44" s="69" t="s">
        <v>1334</v>
      </c>
      <c r="M44" s="73">
        <v>4.53304209481866</v>
      </c>
      <c r="N44" s="74">
        <v>1820.8380126953125</v>
      </c>
      <c r="O44" s="74">
        <v>4470.962890625</v>
      </c>
      <c r="P44" s="75"/>
      <c r="Q44" s="76"/>
      <c r="R44" s="76"/>
      <c r="S44" s="86"/>
      <c r="T44" s="48">
        <v>3</v>
      </c>
      <c r="U44" s="48">
        <v>0</v>
      </c>
      <c r="V44" s="49">
        <v>11.666667</v>
      </c>
      <c r="W44" s="49">
        <v>0.004854</v>
      </c>
      <c r="X44" s="49">
        <v>0.028075</v>
      </c>
      <c r="Y44" s="49">
        <v>0.98179</v>
      </c>
      <c r="Z44" s="49">
        <v>0.5</v>
      </c>
      <c r="AA44" s="49">
        <v>0</v>
      </c>
      <c r="AB44" s="71">
        <v>44</v>
      </c>
      <c r="AC44" s="71"/>
      <c r="AD44" s="72"/>
      <c r="AE44" s="78" t="s">
        <v>785</v>
      </c>
      <c r="AF44" s="78">
        <v>559</v>
      </c>
      <c r="AG44" s="78">
        <v>230</v>
      </c>
      <c r="AH44" s="78">
        <v>161</v>
      </c>
      <c r="AI44" s="78">
        <v>8</v>
      </c>
      <c r="AJ44" s="78"/>
      <c r="AK44" s="78" t="s">
        <v>881</v>
      </c>
      <c r="AL44" s="78" t="s">
        <v>709</v>
      </c>
      <c r="AM44" s="83" t="s">
        <v>1021</v>
      </c>
      <c r="AN44" s="78"/>
      <c r="AO44" s="80">
        <v>43359.929814814815</v>
      </c>
      <c r="AP44" s="83" t="s">
        <v>1084</v>
      </c>
      <c r="AQ44" s="78" t="b">
        <v>1</v>
      </c>
      <c r="AR44" s="78" t="b">
        <v>0</v>
      </c>
      <c r="AS44" s="78" t="b">
        <v>0</v>
      </c>
      <c r="AT44" s="78" t="s">
        <v>691</v>
      </c>
      <c r="AU44" s="78">
        <v>2</v>
      </c>
      <c r="AV44" s="78"/>
      <c r="AW44" s="78" t="b">
        <v>0</v>
      </c>
      <c r="AX44" s="78" t="s">
        <v>1194</v>
      </c>
      <c r="AY44" s="83" t="s">
        <v>1236</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232</v>
      </c>
      <c r="C45" s="65"/>
      <c r="D45" s="65" t="s">
        <v>64</v>
      </c>
      <c r="E45" s="66">
        <v>323.2254209230024</v>
      </c>
      <c r="F45" s="68">
        <v>99.77941074352236</v>
      </c>
      <c r="G45" s="100" t="s">
        <v>458</v>
      </c>
      <c r="H45" s="65"/>
      <c r="I45" s="69" t="s">
        <v>232</v>
      </c>
      <c r="J45" s="70"/>
      <c r="K45" s="70"/>
      <c r="L45" s="69" t="s">
        <v>1335</v>
      </c>
      <c r="M45" s="73">
        <v>74.51504620878129</v>
      </c>
      <c r="N45" s="74">
        <v>1160.8326416015625</v>
      </c>
      <c r="O45" s="74">
        <v>7465.19580078125</v>
      </c>
      <c r="P45" s="75"/>
      <c r="Q45" s="76"/>
      <c r="R45" s="76"/>
      <c r="S45" s="86"/>
      <c r="T45" s="48">
        <v>0</v>
      </c>
      <c r="U45" s="48">
        <v>1</v>
      </c>
      <c r="V45" s="49">
        <v>0</v>
      </c>
      <c r="W45" s="49">
        <v>0.004651</v>
      </c>
      <c r="X45" s="49">
        <v>0.019308</v>
      </c>
      <c r="Y45" s="49">
        <v>0.397407</v>
      </c>
      <c r="Z45" s="49">
        <v>0</v>
      </c>
      <c r="AA45" s="49">
        <v>0</v>
      </c>
      <c r="AB45" s="71">
        <v>45</v>
      </c>
      <c r="AC45" s="71"/>
      <c r="AD45" s="72"/>
      <c r="AE45" s="78" t="s">
        <v>786</v>
      </c>
      <c r="AF45" s="78">
        <v>2347</v>
      </c>
      <c r="AG45" s="78">
        <v>4766</v>
      </c>
      <c r="AH45" s="78">
        <v>24376</v>
      </c>
      <c r="AI45" s="78">
        <v>15396</v>
      </c>
      <c r="AJ45" s="78"/>
      <c r="AK45" s="78" t="s">
        <v>882</v>
      </c>
      <c r="AL45" s="78" t="s">
        <v>959</v>
      </c>
      <c r="AM45" s="83" t="s">
        <v>1022</v>
      </c>
      <c r="AN45" s="78"/>
      <c r="AO45" s="80">
        <v>39276.67212962963</v>
      </c>
      <c r="AP45" s="83" t="s">
        <v>1085</v>
      </c>
      <c r="AQ45" s="78" t="b">
        <v>0</v>
      </c>
      <c r="AR45" s="78" t="b">
        <v>0</v>
      </c>
      <c r="AS45" s="78" t="b">
        <v>1</v>
      </c>
      <c r="AT45" s="78" t="s">
        <v>691</v>
      </c>
      <c r="AU45" s="78">
        <v>664</v>
      </c>
      <c r="AV45" s="83" t="s">
        <v>1141</v>
      </c>
      <c r="AW45" s="78" t="b">
        <v>0</v>
      </c>
      <c r="AX45" s="78" t="s">
        <v>1194</v>
      </c>
      <c r="AY45" s="83" t="s">
        <v>1237</v>
      </c>
      <c r="AZ45" s="78" t="s">
        <v>66</v>
      </c>
      <c r="BA45" s="78" t="str">
        <f>REPLACE(INDEX(GroupVertices[Group],MATCH(Vertices[[#This Row],[Vertex]],GroupVertices[Vertex],0)),1,1,"")</f>
        <v>1</v>
      </c>
      <c r="BB45" s="48" t="s">
        <v>390</v>
      </c>
      <c r="BC45" s="48" t="s">
        <v>390</v>
      </c>
      <c r="BD45" s="48" t="s">
        <v>399</v>
      </c>
      <c r="BE45" s="48" t="s">
        <v>399</v>
      </c>
      <c r="BF45" s="48" t="s">
        <v>403</v>
      </c>
      <c r="BG45" s="48" t="s">
        <v>403</v>
      </c>
      <c r="BH45" s="121" t="s">
        <v>224</v>
      </c>
      <c r="BI45" s="121" t="s">
        <v>224</v>
      </c>
      <c r="BJ45" s="121" t="s">
        <v>1878</v>
      </c>
      <c r="BK45" s="121" t="s">
        <v>1878</v>
      </c>
      <c r="BL45" s="121">
        <v>0</v>
      </c>
      <c r="BM45" s="124">
        <v>0</v>
      </c>
      <c r="BN45" s="121">
        <v>0</v>
      </c>
      <c r="BO45" s="124">
        <v>0</v>
      </c>
      <c r="BP45" s="121">
        <v>0</v>
      </c>
      <c r="BQ45" s="124">
        <v>0</v>
      </c>
      <c r="BR45" s="121">
        <v>3</v>
      </c>
      <c r="BS45" s="124">
        <v>100</v>
      </c>
      <c r="BT45" s="121">
        <v>3</v>
      </c>
      <c r="BU45" s="2"/>
      <c r="BV45" s="3"/>
      <c r="BW45" s="3"/>
      <c r="BX45" s="3"/>
      <c r="BY45" s="3"/>
    </row>
    <row r="46" spans="1:77" ht="41.45" customHeight="1">
      <c r="A46" s="64" t="s">
        <v>233</v>
      </c>
      <c r="C46" s="65"/>
      <c r="D46" s="65" t="s">
        <v>64</v>
      </c>
      <c r="E46" s="66">
        <v>164.9775103968991</v>
      </c>
      <c r="F46" s="68">
        <v>99.99592615853724</v>
      </c>
      <c r="G46" s="100" t="s">
        <v>459</v>
      </c>
      <c r="H46" s="65"/>
      <c r="I46" s="69" t="s">
        <v>233</v>
      </c>
      <c r="J46" s="70"/>
      <c r="K46" s="70"/>
      <c r="L46" s="69" t="s">
        <v>1336</v>
      </c>
      <c r="M46" s="73">
        <v>2.3576755648211445</v>
      </c>
      <c r="N46" s="74">
        <v>841.9473876953125</v>
      </c>
      <c r="O46" s="74">
        <v>6805.529296875</v>
      </c>
      <c r="P46" s="75"/>
      <c r="Q46" s="76"/>
      <c r="R46" s="76"/>
      <c r="S46" s="86"/>
      <c r="T46" s="48">
        <v>2</v>
      </c>
      <c r="U46" s="48">
        <v>2</v>
      </c>
      <c r="V46" s="49">
        <v>138</v>
      </c>
      <c r="W46" s="49">
        <v>0.004695</v>
      </c>
      <c r="X46" s="49">
        <v>0.023313</v>
      </c>
      <c r="Y46" s="49">
        <v>1.10313</v>
      </c>
      <c r="Z46" s="49">
        <v>0</v>
      </c>
      <c r="AA46" s="49">
        <v>0</v>
      </c>
      <c r="AB46" s="71">
        <v>46</v>
      </c>
      <c r="AC46" s="71"/>
      <c r="AD46" s="72"/>
      <c r="AE46" s="78" t="s">
        <v>787</v>
      </c>
      <c r="AF46" s="78">
        <v>76</v>
      </c>
      <c r="AG46" s="78">
        <v>89</v>
      </c>
      <c r="AH46" s="78">
        <v>4652</v>
      </c>
      <c r="AI46" s="78">
        <v>5292</v>
      </c>
      <c r="AJ46" s="78"/>
      <c r="AK46" s="78" t="s">
        <v>883</v>
      </c>
      <c r="AL46" s="78" t="s">
        <v>960</v>
      </c>
      <c r="AM46" s="78"/>
      <c r="AN46" s="78"/>
      <c r="AO46" s="80">
        <v>41213.89114583333</v>
      </c>
      <c r="AP46" s="83" t="s">
        <v>1086</v>
      </c>
      <c r="AQ46" s="78" t="b">
        <v>1</v>
      </c>
      <c r="AR46" s="78" t="b">
        <v>0</v>
      </c>
      <c r="AS46" s="78" t="b">
        <v>0</v>
      </c>
      <c r="AT46" s="78" t="s">
        <v>691</v>
      </c>
      <c r="AU46" s="78">
        <v>33</v>
      </c>
      <c r="AV46" s="83" t="s">
        <v>1131</v>
      </c>
      <c r="AW46" s="78" t="b">
        <v>0</v>
      </c>
      <c r="AX46" s="78" t="s">
        <v>1194</v>
      </c>
      <c r="AY46" s="83" t="s">
        <v>1238</v>
      </c>
      <c r="AZ46" s="78" t="s">
        <v>66</v>
      </c>
      <c r="BA46" s="78" t="str">
        <f>REPLACE(INDEX(GroupVertices[Group],MATCH(Vertices[[#This Row],[Vertex]],GroupVertices[Vertex],0)),1,1,"")</f>
        <v>1</v>
      </c>
      <c r="BB46" s="48" t="s">
        <v>391</v>
      </c>
      <c r="BC46" s="48" t="s">
        <v>391</v>
      </c>
      <c r="BD46" s="48" t="s">
        <v>401</v>
      </c>
      <c r="BE46" s="48" t="s">
        <v>401</v>
      </c>
      <c r="BF46" s="48" t="s">
        <v>1791</v>
      </c>
      <c r="BG46" s="48" t="s">
        <v>1793</v>
      </c>
      <c r="BH46" s="121" t="s">
        <v>1816</v>
      </c>
      <c r="BI46" s="121" t="s">
        <v>1853</v>
      </c>
      <c r="BJ46" s="121" t="s">
        <v>1879</v>
      </c>
      <c r="BK46" s="121" t="s">
        <v>1879</v>
      </c>
      <c r="BL46" s="121">
        <v>4</v>
      </c>
      <c r="BM46" s="124">
        <v>8.51063829787234</v>
      </c>
      <c r="BN46" s="121">
        <v>0</v>
      </c>
      <c r="BO46" s="124">
        <v>0</v>
      </c>
      <c r="BP46" s="121">
        <v>0</v>
      </c>
      <c r="BQ46" s="124">
        <v>0</v>
      </c>
      <c r="BR46" s="121">
        <v>43</v>
      </c>
      <c r="BS46" s="124">
        <v>91.48936170212765</v>
      </c>
      <c r="BT46" s="121">
        <v>47</v>
      </c>
      <c r="BU46" s="2"/>
      <c r="BV46" s="3"/>
      <c r="BW46" s="3"/>
      <c r="BX46" s="3"/>
      <c r="BY46" s="3"/>
    </row>
    <row r="47" spans="1:77" ht="41.45" customHeight="1">
      <c r="A47" s="64" t="s">
        <v>234</v>
      </c>
      <c r="C47" s="65"/>
      <c r="D47" s="65" t="s">
        <v>64</v>
      </c>
      <c r="E47" s="66">
        <v>219.8922760124359</v>
      </c>
      <c r="F47" s="68">
        <v>99.92079155974119</v>
      </c>
      <c r="G47" s="100" t="s">
        <v>460</v>
      </c>
      <c r="H47" s="65"/>
      <c r="I47" s="69" t="s">
        <v>234</v>
      </c>
      <c r="J47" s="70"/>
      <c r="K47" s="70"/>
      <c r="L47" s="69" t="s">
        <v>1337</v>
      </c>
      <c r="M47" s="73">
        <v>27.397532856920208</v>
      </c>
      <c r="N47" s="74">
        <v>194.9122772216797</v>
      </c>
      <c r="O47" s="74">
        <v>7503.26611328125</v>
      </c>
      <c r="P47" s="75"/>
      <c r="Q47" s="76"/>
      <c r="R47" s="76"/>
      <c r="S47" s="86"/>
      <c r="T47" s="48">
        <v>0</v>
      </c>
      <c r="U47" s="48">
        <v>1</v>
      </c>
      <c r="V47" s="49">
        <v>0</v>
      </c>
      <c r="W47" s="49">
        <v>0.003546</v>
      </c>
      <c r="X47" s="49">
        <v>0.003484</v>
      </c>
      <c r="Y47" s="49">
        <v>0.462553</v>
      </c>
      <c r="Z47" s="49">
        <v>0</v>
      </c>
      <c r="AA47" s="49">
        <v>0</v>
      </c>
      <c r="AB47" s="71">
        <v>47</v>
      </c>
      <c r="AC47" s="71"/>
      <c r="AD47" s="72"/>
      <c r="AE47" s="78" t="s">
        <v>703</v>
      </c>
      <c r="AF47" s="78">
        <v>26</v>
      </c>
      <c r="AG47" s="78">
        <v>1712</v>
      </c>
      <c r="AH47" s="78">
        <v>42135</v>
      </c>
      <c r="AI47" s="78">
        <v>111</v>
      </c>
      <c r="AJ47" s="78"/>
      <c r="AK47" s="78"/>
      <c r="AL47" s="78" t="s">
        <v>961</v>
      </c>
      <c r="AM47" s="78"/>
      <c r="AN47" s="78"/>
      <c r="AO47" s="80">
        <v>43173.625231481485</v>
      </c>
      <c r="AP47" s="83" t="s">
        <v>1087</v>
      </c>
      <c r="AQ47" s="78" t="b">
        <v>1</v>
      </c>
      <c r="AR47" s="78" t="b">
        <v>0</v>
      </c>
      <c r="AS47" s="78" t="b">
        <v>0</v>
      </c>
      <c r="AT47" s="78" t="s">
        <v>691</v>
      </c>
      <c r="AU47" s="78">
        <v>24</v>
      </c>
      <c r="AV47" s="78"/>
      <c r="AW47" s="78" t="b">
        <v>0</v>
      </c>
      <c r="AX47" s="78" t="s">
        <v>1194</v>
      </c>
      <c r="AY47" s="83" t="s">
        <v>1239</v>
      </c>
      <c r="AZ47" s="78" t="s">
        <v>66</v>
      </c>
      <c r="BA47" s="78" t="str">
        <f>REPLACE(INDEX(GroupVertices[Group],MATCH(Vertices[[#This Row],[Vertex]],GroupVertices[Vertex],0)),1,1,"")</f>
        <v>1</v>
      </c>
      <c r="BB47" s="48" t="s">
        <v>391</v>
      </c>
      <c r="BC47" s="48" t="s">
        <v>391</v>
      </c>
      <c r="BD47" s="48" t="s">
        <v>401</v>
      </c>
      <c r="BE47" s="48" t="s">
        <v>401</v>
      </c>
      <c r="BF47" s="48" t="s">
        <v>408</v>
      </c>
      <c r="BG47" s="48" t="s">
        <v>408</v>
      </c>
      <c r="BH47" s="121" t="s">
        <v>1817</v>
      </c>
      <c r="BI47" s="121" t="s">
        <v>1817</v>
      </c>
      <c r="BJ47" s="121" t="s">
        <v>1880</v>
      </c>
      <c r="BK47" s="121" t="s">
        <v>1880</v>
      </c>
      <c r="BL47" s="121">
        <v>0</v>
      </c>
      <c r="BM47" s="124">
        <v>0</v>
      </c>
      <c r="BN47" s="121">
        <v>0</v>
      </c>
      <c r="BO47" s="124">
        <v>0</v>
      </c>
      <c r="BP47" s="121">
        <v>0</v>
      </c>
      <c r="BQ47" s="124">
        <v>0</v>
      </c>
      <c r="BR47" s="121">
        <v>10</v>
      </c>
      <c r="BS47" s="124">
        <v>100</v>
      </c>
      <c r="BT47" s="121">
        <v>10</v>
      </c>
      <c r="BU47" s="2"/>
      <c r="BV47" s="3"/>
      <c r="BW47" s="3"/>
      <c r="BX47" s="3"/>
      <c r="BY47" s="3"/>
    </row>
    <row r="48" spans="1:77" ht="41.45" customHeight="1">
      <c r="A48" s="64" t="s">
        <v>235</v>
      </c>
      <c r="C48" s="65"/>
      <c r="D48" s="65" t="s">
        <v>64</v>
      </c>
      <c r="E48" s="66">
        <v>180.7109460168773</v>
      </c>
      <c r="F48" s="68">
        <v>99.97439960989881</v>
      </c>
      <c r="G48" s="100" t="s">
        <v>461</v>
      </c>
      <c r="H48" s="65"/>
      <c r="I48" s="69" t="s">
        <v>235</v>
      </c>
      <c r="J48" s="70"/>
      <c r="K48" s="70"/>
      <c r="L48" s="69" t="s">
        <v>1338</v>
      </c>
      <c r="M48" s="73">
        <v>9.531756674387418</v>
      </c>
      <c r="N48" s="74">
        <v>9758.6767578125</v>
      </c>
      <c r="O48" s="74">
        <v>7417.60302734375</v>
      </c>
      <c r="P48" s="75"/>
      <c r="Q48" s="76"/>
      <c r="R48" s="76"/>
      <c r="S48" s="86"/>
      <c r="T48" s="48">
        <v>1</v>
      </c>
      <c r="U48" s="48">
        <v>2</v>
      </c>
      <c r="V48" s="49">
        <v>0</v>
      </c>
      <c r="W48" s="49">
        <v>0.00365</v>
      </c>
      <c r="X48" s="49">
        <v>0.00387</v>
      </c>
      <c r="Y48" s="49">
        <v>0.806182</v>
      </c>
      <c r="Z48" s="49">
        <v>0</v>
      </c>
      <c r="AA48" s="49">
        <v>0</v>
      </c>
      <c r="AB48" s="71">
        <v>48</v>
      </c>
      <c r="AC48" s="71"/>
      <c r="AD48" s="72"/>
      <c r="AE48" s="78" t="s">
        <v>788</v>
      </c>
      <c r="AF48" s="78">
        <v>1183</v>
      </c>
      <c r="AG48" s="78">
        <v>554</v>
      </c>
      <c r="AH48" s="78">
        <v>1228</v>
      </c>
      <c r="AI48" s="78">
        <v>227</v>
      </c>
      <c r="AJ48" s="78"/>
      <c r="AK48" s="78" t="s">
        <v>884</v>
      </c>
      <c r="AL48" s="78" t="s">
        <v>962</v>
      </c>
      <c r="AM48" s="83" t="s">
        <v>1023</v>
      </c>
      <c r="AN48" s="78"/>
      <c r="AO48" s="80">
        <v>40945.02196759259</v>
      </c>
      <c r="AP48" s="83" t="s">
        <v>1088</v>
      </c>
      <c r="AQ48" s="78" t="b">
        <v>1</v>
      </c>
      <c r="AR48" s="78" t="b">
        <v>0</v>
      </c>
      <c r="AS48" s="78" t="b">
        <v>1</v>
      </c>
      <c r="AT48" s="78" t="s">
        <v>691</v>
      </c>
      <c r="AU48" s="78">
        <v>22</v>
      </c>
      <c r="AV48" s="83" t="s">
        <v>1131</v>
      </c>
      <c r="AW48" s="78" t="b">
        <v>0</v>
      </c>
      <c r="AX48" s="78" t="s">
        <v>1194</v>
      </c>
      <c r="AY48" s="83" t="s">
        <v>1240</v>
      </c>
      <c r="AZ48" s="78" t="s">
        <v>66</v>
      </c>
      <c r="BA48" s="78" t="str">
        <f>REPLACE(INDEX(GroupVertices[Group],MATCH(Vertices[[#This Row],[Vertex]],GroupVertices[Vertex],0)),1,1,"")</f>
        <v>8</v>
      </c>
      <c r="BB48" s="48"/>
      <c r="BC48" s="48"/>
      <c r="BD48" s="48"/>
      <c r="BE48" s="48"/>
      <c r="BF48" s="48" t="s">
        <v>409</v>
      </c>
      <c r="BG48" s="48" t="s">
        <v>409</v>
      </c>
      <c r="BH48" s="121" t="s">
        <v>1818</v>
      </c>
      <c r="BI48" s="121" t="s">
        <v>1818</v>
      </c>
      <c r="BJ48" s="121" t="s">
        <v>1881</v>
      </c>
      <c r="BK48" s="121" t="s">
        <v>1881</v>
      </c>
      <c r="BL48" s="121">
        <v>4</v>
      </c>
      <c r="BM48" s="124">
        <v>8</v>
      </c>
      <c r="BN48" s="121">
        <v>0</v>
      </c>
      <c r="BO48" s="124">
        <v>0</v>
      </c>
      <c r="BP48" s="121">
        <v>0</v>
      </c>
      <c r="BQ48" s="124">
        <v>0</v>
      </c>
      <c r="BR48" s="121">
        <v>46</v>
      </c>
      <c r="BS48" s="124">
        <v>92</v>
      </c>
      <c r="BT48" s="121">
        <v>50</v>
      </c>
      <c r="BU48" s="2"/>
      <c r="BV48" s="3"/>
      <c r="BW48" s="3"/>
      <c r="BX48" s="3"/>
      <c r="BY48" s="3"/>
    </row>
    <row r="49" spans="1:77" ht="41.45" customHeight="1">
      <c r="A49" s="64" t="s">
        <v>253</v>
      </c>
      <c r="C49" s="65"/>
      <c r="D49" s="65" t="s">
        <v>64</v>
      </c>
      <c r="E49" s="66">
        <v>169.6467880647636</v>
      </c>
      <c r="F49" s="68">
        <v>99.98953763442519</v>
      </c>
      <c r="G49" s="100" t="s">
        <v>474</v>
      </c>
      <c r="H49" s="65"/>
      <c r="I49" s="69" t="s">
        <v>253</v>
      </c>
      <c r="J49" s="70"/>
      <c r="K49" s="70"/>
      <c r="L49" s="69" t="s">
        <v>1339</v>
      </c>
      <c r="M49" s="73">
        <v>4.486757700563394</v>
      </c>
      <c r="N49" s="74">
        <v>8948.6552734375</v>
      </c>
      <c r="O49" s="74">
        <v>8380.2255859375</v>
      </c>
      <c r="P49" s="75"/>
      <c r="Q49" s="76"/>
      <c r="R49" s="76"/>
      <c r="S49" s="86"/>
      <c r="T49" s="48">
        <v>6</v>
      </c>
      <c r="U49" s="48">
        <v>1</v>
      </c>
      <c r="V49" s="49">
        <v>668</v>
      </c>
      <c r="W49" s="49">
        <v>0.004878</v>
      </c>
      <c r="X49" s="49">
        <v>0.022027</v>
      </c>
      <c r="Y49" s="49">
        <v>2.213331</v>
      </c>
      <c r="Z49" s="49">
        <v>0.03333333333333333</v>
      </c>
      <c r="AA49" s="49">
        <v>0.16666666666666666</v>
      </c>
      <c r="AB49" s="71">
        <v>49</v>
      </c>
      <c r="AC49" s="71"/>
      <c r="AD49" s="72"/>
      <c r="AE49" s="78" t="s">
        <v>789</v>
      </c>
      <c r="AF49" s="78">
        <v>376</v>
      </c>
      <c r="AG49" s="78">
        <v>227</v>
      </c>
      <c r="AH49" s="78">
        <v>354</v>
      </c>
      <c r="AI49" s="78">
        <v>139</v>
      </c>
      <c r="AJ49" s="78"/>
      <c r="AK49" s="78" t="s">
        <v>885</v>
      </c>
      <c r="AL49" s="78"/>
      <c r="AM49" s="83" t="s">
        <v>1024</v>
      </c>
      <c r="AN49" s="78"/>
      <c r="AO49" s="80">
        <v>41864.8225</v>
      </c>
      <c r="AP49" s="78"/>
      <c r="AQ49" s="78" t="b">
        <v>1</v>
      </c>
      <c r="AR49" s="78" t="b">
        <v>0</v>
      </c>
      <c r="AS49" s="78" t="b">
        <v>0</v>
      </c>
      <c r="AT49" s="78" t="s">
        <v>691</v>
      </c>
      <c r="AU49" s="78">
        <v>9</v>
      </c>
      <c r="AV49" s="83" t="s">
        <v>1131</v>
      </c>
      <c r="AW49" s="78" t="b">
        <v>0</v>
      </c>
      <c r="AX49" s="78" t="s">
        <v>1194</v>
      </c>
      <c r="AY49" s="83" t="s">
        <v>1241</v>
      </c>
      <c r="AZ49" s="78" t="s">
        <v>66</v>
      </c>
      <c r="BA49" s="78" t="str">
        <f>REPLACE(INDEX(GroupVertices[Group],MATCH(Vertices[[#This Row],[Vertex]],GroupVertices[Vertex],0)),1,1,"")</f>
        <v>8</v>
      </c>
      <c r="BB49" s="48"/>
      <c r="BC49" s="48"/>
      <c r="BD49" s="48"/>
      <c r="BE49" s="48"/>
      <c r="BF49" s="48" t="s">
        <v>412</v>
      </c>
      <c r="BG49" s="48" t="s">
        <v>1794</v>
      </c>
      <c r="BH49" s="121" t="s">
        <v>1819</v>
      </c>
      <c r="BI49" s="121" t="s">
        <v>1832</v>
      </c>
      <c r="BJ49" s="121" t="s">
        <v>1882</v>
      </c>
      <c r="BK49" s="121" t="s">
        <v>1882</v>
      </c>
      <c r="BL49" s="121">
        <v>2</v>
      </c>
      <c r="BM49" s="124">
        <v>3.9215686274509802</v>
      </c>
      <c r="BN49" s="121">
        <v>1</v>
      </c>
      <c r="BO49" s="124">
        <v>1.9607843137254901</v>
      </c>
      <c r="BP49" s="121">
        <v>0</v>
      </c>
      <c r="BQ49" s="124">
        <v>0</v>
      </c>
      <c r="BR49" s="121">
        <v>48</v>
      </c>
      <c r="BS49" s="124">
        <v>94.11764705882354</v>
      </c>
      <c r="BT49" s="121">
        <v>51</v>
      </c>
      <c r="BU49" s="2"/>
      <c r="BV49" s="3"/>
      <c r="BW49" s="3"/>
      <c r="BX49" s="3"/>
      <c r="BY49" s="3"/>
    </row>
    <row r="50" spans="1:77" ht="41.45" customHeight="1">
      <c r="A50" s="64" t="s">
        <v>236</v>
      </c>
      <c r="C50" s="65"/>
      <c r="D50" s="65" t="s">
        <v>64</v>
      </c>
      <c r="E50" s="66">
        <v>178.37630718294506</v>
      </c>
      <c r="F50" s="68">
        <v>99.97759387195484</v>
      </c>
      <c r="G50" s="100" t="s">
        <v>462</v>
      </c>
      <c r="H50" s="65"/>
      <c r="I50" s="69" t="s">
        <v>236</v>
      </c>
      <c r="J50" s="70"/>
      <c r="K50" s="70"/>
      <c r="L50" s="69" t="s">
        <v>1340</v>
      </c>
      <c r="M50" s="73">
        <v>8.467215606516294</v>
      </c>
      <c r="N50" s="74">
        <v>7874.4560546875</v>
      </c>
      <c r="O50" s="74">
        <v>8832.2080078125</v>
      </c>
      <c r="P50" s="75"/>
      <c r="Q50" s="76"/>
      <c r="R50" s="76"/>
      <c r="S50" s="86"/>
      <c r="T50" s="48">
        <v>0</v>
      </c>
      <c r="U50" s="48">
        <v>1</v>
      </c>
      <c r="V50" s="49">
        <v>0</v>
      </c>
      <c r="W50" s="49">
        <v>0.00365</v>
      </c>
      <c r="X50" s="49">
        <v>0.003292</v>
      </c>
      <c r="Y50" s="49">
        <v>0.463555</v>
      </c>
      <c r="Z50" s="49">
        <v>0</v>
      </c>
      <c r="AA50" s="49">
        <v>0</v>
      </c>
      <c r="AB50" s="71">
        <v>50</v>
      </c>
      <c r="AC50" s="71"/>
      <c r="AD50" s="72"/>
      <c r="AE50" s="78" t="s">
        <v>790</v>
      </c>
      <c r="AF50" s="78">
        <v>169</v>
      </c>
      <c r="AG50" s="78">
        <v>485</v>
      </c>
      <c r="AH50" s="78">
        <v>1790</v>
      </c>
      <c r="AI50" s="78">
        <v>60</v>
      </c>
      <c r="AJ50" s="78"/>
      <c r="AK50" s="78" t="s">
        <v>886</v>
      </c>
      <c r="AL50" s="78" t="s">
        <v>963</v>
      </c>
      <c r="AM50" s="83" t="s">
        <v>1025</v>
      </c>
      <c r="AN50" s="78"/>
      <c r="AO50" s="80">
        <v>39788.32461805556</v>
      </c>
      <c r="AP50" s="83" t="s">
        <v>1089</v>
      </c>
      <c r="AQ50" s="78" t="b">
        <v>0</v>
      </c>
      <c r="AR50" s="78" t="b">
        <v>0</v>
      </c>
      <c r="AS50" s="78" t="b">
        <v>1</v>
      </c>
      <c r="AT50" s="78" t="s">
        <v>691</v>
      </c>
      <c r="AU50" s="78">
        <v>23</v>
      </c>
      <c r="AV50" s="83" t="s">
        <v>1132</v>
      </c>
      <c r="AW50" s="78" t="b">
        <v>0</v>
      </c>
      <c r="AX50" s="78" t="s">
        <v>1194</v>
      </c>
      <c r="AY50" s="83" t="s">
        <v>1242</v>
      </c>
      <c r="AZ50" s="78" t="s">
        <v>66</v>
      </c>
      <c r="BA50" s="78" t="str">
        <f>REPLACE(INDEX(GroupVertices[Group],MATCH(Vertices[[#This Row],[Vertex]],GroupVertices[Vertex],0)),1,1,"")</f>
        <v>8</v>
      </c>
      <c r="BB50" s="48"/>
      <c r="BC50" s="48"/>
      <c r="BD50" s="48"/>
      <c r="BE50" s="48"/>
      <c r="BF50" s="48"/>
      <c r="BG50" s="48"/>
      <c r="BH50" s="121" t="s">
        <v>1820</v>
      </c>
      <c r="BI50" s="121" t="s">
        <v>1820</v>
      </c>
      <c r="BJ50" s="121" t="s">
        <v>1881</v>
      </c>
      <c r="BK50" s="121" t="s">
        <v>1881</v>
      </c>
      <c r="BL50" s="121">
        <v>1</v>
      </c>
      <c r="BM50" s="124">
        <v>4</v>
      </c>
      <c r="BN50" s="121">
        <v>0</v>
      </c>
      <c r="BO50" s="124">
        <v>0</v>
      </c>
      <c r="BP50" s="121">
        <v>0</v>
      </c>
      <c r="BQ50" s="124">
        <v>0</v>
      </c>
      <c r="BR50" s="121">
        <v>24</v>
      </c>
      <c r="BS50" s="124">
        <v>96</v>
      </c>
      <c r="BT50" s="121">
        <v>25</v>
      </c>
      <c r="BU50" s="2"/>
      <c r="BV50" s="3"/>
      <c r="BW50" s="3"/>
      <c r="BX50" s="3"/>
      <c r="BY50" s="3"/>
    </row>
    <row r="51" spans="1:77" ht="41.45" customHeight="1">
      <c r="A51" s="64" t="s">
        <v>237</v>
      </c>
      <c r="C51" s="65"/>
      <c r="D51" s="65" t="s">
        <v>64</v>
      </c>
      <c r="E51" s="66">
        <v>177.90261234707475</v>
      </c>
      <c r="F51" s="68">
        <v>99.97824198309664</v>
      </c>
      <c r="G51" s="100" t="s">
        <v>463</v>
      </c>
      <c r="H51" s="65"/>
      <c r="I51" s="69" t="s">
        <v>237</v>
      </c>
      <c r="J51" s="70"/>
      <c r="K51" s="70"/>
      <c r="L51" s="69" t="s">
        <v>1341</v>
      </c>
      <c r="M51" s="73">
        <v>8.251221766658386</v>
      </c>
      <c r="N51" s="74">
        <v>892.9066162109375</v>
      </c>
      <c r="O51" s="74">
        <v>2182.470703125</v>
      </c>
      <c r="P51" s="75"/>
      <c r="Q51" s="76"/>
      <c r="R51" s="76"/>
      <c r="S51" s="86"/>
      <c r="T51" s="48">
        <v>1</v>
      </c>
      <c r="U51" s="48">
        <v>3</v>
      </c>
      <c r="V51" s="49">
        <v>138</v>
      </c>
      <c r="W51" s="49">
        <v>0.00303</v>
      </c>
      <c r="X51" s="49">
        <v>0.000721</v>
      </c>
      <c r="Y51" s="49">
        <v>1.292022</v>
      </c>
      <c r="Z51" s="49">
        <v>0.16666666666666666</v>
      </c>
      <c r="AA51" s="49">
        <v>0.3333333333333333</v>
      </c>
      <c r="AB51" s="71">
        <v>51</v>
      </c>
      <c r="AC51" s="71"/>
      <c r="AD51" s="72"/>
      <c r="AE51" s="78" t="s">
        <v>791</v>
      </c>
      <c r="AF51" s="78">
        <v>106</v>
      </c>
      <c r="AG51" s="78">
        <v>471</v>
      </c>
      <c r="AH51" s="78">
        <v>1571</v>
      </c>
      <c r="AI51" s="78">
        <v>880</v>
      </c>
      <c r="AJ51" s="78"/>
      <c r="AK51" s="78" t="s">
        <v>887</v>
      </c>
      <c r="AL51" s="78" t="s">
        <v>964</v>
      </c>
      <c r="AM51" s="83" t="s">
        <v>1026</v>
      </c>
      <c r="AN51" s="78"/>
      <c r="AO51" s="80">
        <v>41838.852743055555</v>
      </c>
      <c r="AP51" s="83" t="s">
        <v>1090</v>
      </c>
      <c r="AQ51" s="78" t="b">
        <v>0</v>
      </c>
      <c r="AR51" s="78" t="b">
        <v>0</v>
      </c>
      <c r="AS51" s="78" t="b">
        <v>0</v>
      </c>
      <c r="AT51" s="78" t="s">
        <v>691</v>
      </c>
      <c r="AU51" s="78">
        <v>4</v>
      </c>
      <c r="AV51" s="83" t="s">
        <v>1131</v>
      </c>
      <c r="AW51" s="78" t="b">
        <v>0</v>
      </c>
      <c r="AX51" s="78" t="s">
        <v>1194</v>
      </c>
      <c r="AY51" s="83" t="s">
        <v>1243</v>
      </c>
      <c r="AZ51" s="78" t="s">
        <v>66</v>
      </c>
      <c r="BA51" s="78" t="str">
        <f>REPLACE(INDEX(GroupVertices[Group],MATCH(Vertices[[#This Row],[Vertex]],GroupVertices[Vertex],0)),1,1,"")</f>
        <v>4</v>
      </c>
      <c r="BB51" s="48"/>
      <c r="BC51" s="48"/>
      <c r="BD51" s="48"/>
      <c r="BE51" s="48"/>
      <c r="BF51" s="48" t="s">
        <v>403</v>
      </c>
      <c r="BG51" s="48" t="s">
        <v>403</v>
      </c>
      <c r="BH51" s="121" t="s">
        <v>1821</v>
      </c>
      <c r="BI51" s="121" t="s">
        <v>1821</v>
      </c>
      <c r="BJ51" s="121" t="s">
        <v>1883</v>
      </c>
      <c r="BK51" s="121" t="s">
        <v>1883</v>
      </c>
      <c r="BL51" s="121">
        <v>0</v>
      </c>
      <c r="BM51" s="124">
        <v>0</v>
      </c>
      <c r="BN51" s="121">
        <v>0</v>
      </c>
      <c r="BO51" s="124">
        <v>0</v>
      </c>
      <c r="BP51" s="121">
        <v>0</v>
      </c>
      <c r="BQ51" s="124">
        <v>0</v>
      </c>
      <c r="BR51" s="121">
        <v>19</v>
      </c>
      <c r="BS51" s="124">
        <v>100</v>
      </c>
      <c r="BT51" s="121">
        <v>19</v>
      </c>
      <c r="BU51" s="2"/>
      <c r="BV51" s="3"/>
      <c r="BW51" s="3"/>
      <c r="BX51" s="3"/>
      <c r="BY51" s="3"/>
    </row>
    <row r="52" spans="1:77" ht="41.45" customHeight="1">
      <c r="A52" s="64" t="s">
        <v>293</v>
      </c>
      <c r="C52" s="65"/>
      <c r="D52" s="65" t="s">
        <v>64</v>
      </c>
      <c r="E52" s="66">
        <v>162</v>
      </c>
      <c r="F52" s="68">
        <v>100</v>
      </c>
      <c r="G52" s="100" t="s">
        <v>1169</v>
      </c>
      <c r="H52" s="65"/>
      <c r="I52" s="69" t="s">
        <v>293</v>
      </c>
      <c r="J52" s="70"/>
      <c r="K52" s="70"/>
      <c r="L52" s="69" t="s">
        <v>1342</v>
      </c>
      <c r="M52" s="73">
        <v>1</v>
      </c>
      <c r="N52" s="74">
        <v>194.9122772216797</v>
      </c>
      <c r="O52" s="74">
        <v>2658.5576171875</v>
      </c>
      <c r="P52" s="75"/>
      <c r="Q52" s="76"/>
      <c r="R52" s="76"/>
      <c r="S52" s="86"/>
      <c r="T52" s="48">
        <v>1</v>
      </c>
      <c r="U52" s="48">
        <v>0</v>
      </c>
      <c r="V52" s="49">
        <v>0</v>
      </c>
      <c r="W52" s="49">
        <v>0.002506</v>
      </c>
      <c r="X52" s="49">
        <v>0.000108</v>
      </c>
      <c r="Y52" s="49">
        <v>0.516073</v>
      </c>
      <c r="Z52" s="49">
        <v>0</v>
      </c>
      <c r="AA52" s="49">
        <v>0</v>
      </c>
      <c r="AB52" s="71">
        <v>52</v>
      </c>
      <c r="AC52" s="71"/>
      <c r="AD52" s="72"/>
      <c r="AE52" s="78" t="s">
        <v>293</v>
      </c>
      <c r="AF52" s="78">
        <v>1</v>
      </c>
      <c r="AG52" s="78">
        <v>1</v>
      </c>
      <c r="AH52" s="78">
        <v>2</v>
      </c>
      <c r="AI52" s="78">
        <v>1</v>
      </c>
      <c r="AJ52" s="78"/>
      <c r="AK52" s="78"/>
      <c r="AL52" s="78"/>
      <c r="AM52" s="78"/>
      <c r="AN52" s="78"/>
      <c r="AO52" s="80">
        <v>42170.65079861111</v>
      </c>
      <c r="AP52" s="78"/>
      <c r="AQ52" s="78" t="b">
        <v>0</v>
      </c>
      <c r="AR52" s="78" t="b">
        <v>0</v>
      </c>
      <c r="AS52" s="78" t="b">
        <v>0</v>
      </c>
      <c r="AT52" s="78" t="s">
        <v>691</v>
      </c>
      <c r="AU52" s="78">
        <v>53</v>
      </c>
      <c r="AV52" s="83" t="s">
        <v>1144</v>
      </c>
      <c r="AW52" s="78" t="b">
        <v>0</v>
      </c>
      <c r="AX52" s="78" t="s">
        <v>1194</v>
      </c>
      <c r="AY52" s="83" t="s">
        <v>1244</v>
      </c>
      <c r="AZ52" s="78" t="s">
        <v>65</v>
      </c>
      <c r="BA52" s="78" t="str">
        <f>REPLACE(INDEX(GroupVertices[Group],MATCH(Vertices[[#This Row],[Vertex]],GroupVertices[Vertex],0)),1,1,"")</f>
        <v>4</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238</v>
      </c>
      <c r="C53" s="65"/>
      <c r="D53" s="65" t="s">
        <v>64</v>
      </c>
      <c r="E53" s="66">
        <v>171.87992086243793</v>
      </c>
      <c r="F53" s="68">
        <v>99.98648225332813</v>
      </c>
      <c r="G53" s="100" t="s">
        <v>464</v>
      </c>
      <c r="H53" s="65"/>
      <c r="I53" s="69" t="s">
        <v>238</v>
      </c>
      <c r="J53" s="70"/>
      <c r="K53" s="70"/>
      <c r="L53" s="69" t="s">
        <v>1343</v>
      </c>
      <c r="M53" s="73">
        <v>5.505014374179252</v>
      </c>
      <c r="N53" s="74">
        <v>1435.0484619140625</v>
      </c>
      <c r="O53" s="74">
        <v>1641.9090576171875</v>
      </c>
      <c r="P53" s="75"/>
      <c r="Q53" s="76"/>
      <c r="R53" s="76"/>
      <c r="S53" s="86"/>
      <c r="T53" s="48">
        <v>1</v>
      </c>
      <c r="U53" s="48">
        <v>3</v>
      </c>
      <c r="V53" s="49">
        <v>402</v>
      </c>
      <c r="W53" s="49">
        <v>0.003788</v>
      </c>
      <c r="X53" s="49">
        <v>0.00401</v>
      </c>
      <c r="Y53" s="49">
        <v>1.198837</v>
      </c>
      <c r="Z53" s="49">
        <v>0.16666666666666666</v>
      </c>
      <c r="AA53" s="49">
        <v>0.3333333333333333</v>
      </c>
      <c r="AB53" s="71">
        <v>53</v>
      </c>
      <c r="AC53" s="71"/>
      <c r="AD53" s="72"/>
      <c r="AE53" s="78" t="s">
        <v>792</v>
      </c>
      <c r="AF53" s="78">
        <v>599</v>
      </c>
      <c r="AG53" s="78">
        <v>293</v>
      </c>
      <c r="AH53" s="78">
        <v>2145</v>
      </c>
      <c r="AI53" s="78">
        <v>294</v>
      </c>
      <c r="AJ53" s="78"/>
      <c r="AK53" s="78" t="s">
        <v>888</v>
      </c>
      <c r="AL53" s="78" t="s">
        <v>965</v>
      </c>
      <c r="AM53" s="78"/>
      <c r="AN53" s="78"/>
      <c r="AO53" s="80">
        <v>42177.1128125</v>
      </c>
      <c r="AP53" s="78"/>
      <c r="AQ53" s="78" t="b">
        <v>1</v>
      </c>
      <c r="AR53" s="78" t="b">
        <v>0</v>
      </c>
      <c r="AS53" s="78" t="b">
        <v>0</v>
      </c>
      <c r="AT53" s="78" t="s">
        <v>691</v>
      </c>
      <c r="AU53" s="78">
        <v>29</v>
      </c>
      <c r="AV53" s="83" t="s">
        <v>1131</v>
      </c>
      <c r="AW53" s="78" t="b">
        <v>0</v>
      </c>
      <c r="AX53" s="78" t="s">
        <v>1194</v>
      </c>
      <c r="AY53" s="83" t="s">
        <v>1245</v>
      </c>
      <c r="AZ53" s="78" t="s">
        <v>66</v>
      </c>
      <c r="BA53" s="78" t="str">
        <f>REPLACE(INDEX(GroupVertices[Group],MATCH(Vertices[[#This Row],[Vertex]],GroupVertices[Vertex],0)),1,1,"")</f>
        <v>4</v>
      </c>
      <c r="BB53" s="48"/>
      <c r="BC53" s="48"/>
      <c r="BD53" s="48"/>
      <c r="BE53" s="48"/>
      <c r="BF53" s="48" t="s">
        <v>403</v>
      </c>
      <c r="BG53" s="48" t="s">
        <v>403</v>
      </c>
      <c r="BH53" s="121" t="s">
        <v>1822</v>
      </c>
      <c r="BI53" s="121" t="s">
        <v>1822</v>
      </c>
      <c r="BJ53" s="121" t="s">
        <v>1884</v>
      </c>
      <c r="BK53" s="121" t="s">
        <v>1884</v>
      </c>
      <c r="BL53" s="121">
        <v>0</v>
      </c>
      <c r="BM53" s="124">
        <v>0</v>
      </c>
      <c r="BN53" s="121">
        <v>0</v>
      </c>
      <c r="BO53" s="124">
        <v>0</v>
      </c>
      <c r="BP53" s="121">
        <v>0</v>
      </c>
      <c r="BQ53" s="124">
        <v>0</v>
      </c>
      <c r="BR53" s="121">
        <v>18</v>
      </c>
      <c r="BS53" s="124">
        <v>100</v>
      </c>
      <c r="BT53" s="121">
        <v>18</v>
      </c>
      <c r="BU53" s="2"/>
      <c r="BV53" s="3"/>
      <c r="BW53" s="3"/>
      <c r="BX53" s="3"/>
      <c r="BY53" s="3"/>
    </row>
    <row r="54" spans="1:77" ht="41.45" customHeight="1">
      <c r="A54" s="64" t="s">
        <v>294</v>
      </c>
      <c r="C54" s="65"/>
      <c r="D54" s="65" t="s">
        <v>64</v>
      </c>
      <c r="E54" s="66">
        <v>165.58654661444663</v>
      </c>
      <c r="F54" s="68">
        <v>99.9950928727835</v>
      </c>
      <c r="G54" s="100" t="s">
        <v>1170</v>
      </c>
      <c r="H54" s="65"/>
      <c r="I54" s="69" t="s">
        <v>294</v>
      </c>
      <c r="J54" s="70"/>
      <c r="K54" s="70"/>
      <c r="L54" s="69" t="s">
        <v>1344</v>
      </c>
      <c r="M54" s="73">
        <v>2.635381930352742</v>
      </c>
      <c r="N54" s="74">
        <v>1859.1973876953125</v>
      </c>
      <c r="O54" s="74">
        <v>2234.357666015625</v>
      </c>
      <c r="P54" s="75"/>
      <c r="Q54" s="76"/>
      <c r="R54" s="76"/>
      <c r="S54" s="86"/>
      <c r="T54" s="48">
        <v>2</v>
      </c>
      <c r="U54" s="48">
        <v>0</v>
      </c>
      <c r="V54" s="49">
        <v>0</v>
      </c>
      <c r="W54" s="49">
        <v>0.003021</v>
      </c>
      <c r="X54" s="49">
        <v>0.000707</v>
      </c>
      <c r="Y54" s="49">
        <v>0.855743</v>
      </c>
      <c r="Z54" s="49">
        <v>1</v>
      </c>
      <c r="AA54" s="49">
        <v>0</v>
      </c>
      <c r="AB54" s="71">
        <v>54</v>
      </c>
      <c r="AC54" s="71"/>
      <c r="AD54" s="72"/>
      <c r="AE54" s="78" t="s">
        <v>793</v>
      </c>
      <c r="AF54" s="78">
        <v>313</v>
      </c>
      <c r="AG54" s="78">
        <v>107</v>
      </c>
      <c r="AH54" s="78">
        <v>1176</v>
      </c>
      <c r="AI54" s="78">
        <v>7423</v>
      </c>
      <c r="AJ54" s="78"/>
      <c r="AK54" s="78" t="s">
        <v>889</v>
      </c>
      <c r="AL54" s="78" t="s">
        <v>965</v>
      </c>
      <c r="AM54" s="78"/>
      <c r="AN54" s="78"/>
      <c r="AO54" s="80">
        <v>41658.641805555555</v>
      </c>
      <c r="AP54" s="83" t="s">
        <v>1091</v>
      </c>
      <c r="AQ54" s="78" t="b">
        <v>1</v>
      </c>
      <c r="AR54" s="78" t="b">
        <v>0</v>
      </c>
      <c r="AS54" s="78" t="b">
        <v>0</v>
      </c>
      <c r="AT54" s="78" t="s">
        <v>691</v>
      </c>
      <c r="AU54" s="78">
        <v>1</v>
      </c>
      <c r="AV54" s="83" t="s">
        <v>1131</v>
      </c>
      <c r="AW54" s="78" t="b">
        <v>0</v>
      </c>
      <c r="AX54" s="78" t="s">
        <v>1194</v>
      </c>
      <c r="AY54" s="83" t="s">
        <v>1246</v>
      </c>
      <c r="AZ54" s="78" t="s">
        <v>65</v>
      </c>
      <c r="BA54" s="78" t="str">
        <f>REPLACE(INDEX(GroupVertices[Group],MATCH(Vertices[[#This Row],[Vertex]],GroupVertices[Vertex],0)),1,1,"")</f>
        <v>4</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239</v>
      </c>
      <c r="C55" s="65"/>
      <c r="D55" s="65" t="s">
        <v>64</v>
      </c>
      <c r="E55" s="66">
        <v>162.27068276335447</v>
      </c>
      <c r="F55" s="68">
        <v>99.99962965077611</v>
      </c>
      <c r="G55" s="100" t="s">
        <v>1171</v>
      </c>
      <c r="H55" s="65"/>
      <c r="I55" s="69" t="s">
        <v>239</v>
      </c>
      <c r="J55" s="70"/>
      <c r="K55" s="70"/>
      <c r="L55" s="69" t="s">
        <v>1345</v>
      </c>
      <c r="M55" s="73">
        <v>1.1234250513473767</v>
      </c>
      <c r="N55" s="74">
        <v>3114.482177734375</v>
      </c>
      <c r="O55" s="74">
        <v>4629.88818359375</v>
      </c>
      <c r="P55" s="75"/>
      <c r="Q55" s="76"/>
      <c r="R55" s="76"/>
      <c r="S55" s="86"/>
      <c r="T55" s="48">
        <v>0</v>
      </c>
      <c r="U55" s="48">
        <v>1</v>
      </c>
      <c r="V55" s="49">
        <v>0</v>
      </c>
      <c r="W55" s="49">
        <v>0.003676</v>
      </c>
      <c r="X55" s="49">
        <v>0.00435</v>
      </c>
      <c r="Y55" s="49">
        <v>0.443088</v>
      </c>
      <c r="Z55" s="49">
        <v>0</v>
      </c>
      <c r="AA55" s="49">
        <v>0</v>
      </c>
      <c r="AB55" s="71">
        <v>55</v>
      </c>
      <c r="AC55" s="71"/>
      <c r="AD55" s="72"/>
      <c r="AE55" s="78" t="s">
        <v>794</v>
      </c>
      <c r="AF55" s="78">
        <v>9</v>
      </c>
      <c r="AG55" s="78">
        <v>9</v>
      </c>
      <c r="AH55" s="78">
        <v>1</v>
      </c>
      <c r="AI55" s="78">
        <v>0</v>
      </c>
      <c r="AJ55" s="78"/>
      <c r="AK55" s="78" t="s">
        <v>890</v>
      </c>
      <c r="AL55" s="78" t="s">
        <v>966</v>
      </c>
      <c r="AM55" s="78"/>
      <c r="AN55" s="78"/>
      <c r="AO55" s="80">
        <v>43482.727858796294</v>
      </c>
      <c r="AP55" s="78"/>
      <c r="AQ55" s="78" t="b">
        <v>1</v>
      </c>
      <c r="AR55" s="78" t="b">
        <v>0</v>
      </c>
      <c r="AS55" s="78" t="b">
        <v>0</v>
      </c>
      <c r="AT55" s="78" t="s">
        <v>691</v>
      </c>
      <c r="AU55" s="78">
        <v>0</v>
      </c>
      <c r="AV55" s="78"/>
      <c r="AW55" s="78" t="b">
        <v>0</v>
      </c>
      <c r="AX55" s="78" t="s">
        <v>1194</v>
      </c>
      <c r="AY55" s="83" t="s">
        <v>1247</v>
      </c>
      <c r="AZ55" s="78" t="s">
        <v>66</v>
      </c>
      <c r="BA55" s="78" t="str">
        <f>REPLACE(INDEX(GroupVertices[Group],MATCH(Vertices[[#This Row],[Vertex]],GroupVertices[Vertex],0)),1,1,"")</f>
        <v>2</v>
      </c>
      <c r="BB55" s="48"/>
      <c r="BC55" s="48"/>
      <c r="BD55" s="48"/>
      <c r="BE55" s="48"/>
      <c r="BF55" s="48" t="s">
        <v>403</v>
      </c>
      <c r="BG55" s="48" t="s">
        <v>403</v>
      </c>
      <c r="BH55" s="121" t="s">
        <v>1823</v>
      </c>
      <c r="BI55" s="121" t="s">
        <v>1823</v>
      </c>
      <c r="BJ55" s="121" t="s">
        <v>1885</v>
      </c>
      <c r="BK55" s="121" t="s">
        <v>1885</v>
      </c>
      <c r="BL55" s="121">
        <v>1</v>
      </c>
      <c r="BM55" s="124">
        <v>10</v>
      </c>
      <c r="BN55" s="121">
        <v>0</v>
      </c>
      <c r="BO55" s="124">
        <v>0</v>
      </c>
      <c r="BP55" s="121">
        <v>0</v>
      </c>
      <c r="BQ55" s="124">
        <v>0</v>
      </c>
      <c r="BR55" s="121">
        <v>9</v>
      </c>
      <c r="BS55" s="124">
        <v>90</v>
      </c>
      <c r="BT55" s="121">
        <v>10</v>
      </c>
      <c r="BU55" s="2"/>
      <c r="BV55" s="3"/>
      <c r="BW55" s="3"/>
      <c r="BX55" s="3"/>
      <c r="BY55" s="3"/>
    </row>
    <row r="56" spans="1:77" ht="41.45" customHeight="1">
      <c r="A56" s="64" t="s">
        <v>269</v>
      </c>
      <c r="C56" s="65"/>
      <c r="D56" s="65" t="s">
        <v>64</v>
      </c>
      <c r="E56" s="66">
        <v>185.27871764848388</v>
      </c>
      <c r="F56" s="68">
        <v>99.96814996674573</v>
      </c>
      <c r="G56" s="100" t="s">
        <v>488</v>
      </c>
      <c r="H56" s="65"/>
      <c r="I56" s="69" t="s">
        <v>269</v>
      </c>
      <c r="J56" s="70"/>
      <c r="K56" s="70"/>
      <c r="L56" s="69" t="s">
        <v>1346</v>
      </c>
      <c r="M56" s="73">
        <v>11.614554415874402</v>
      </c>
      <c r="N56" s="74">
        <v>4198.005859375</v>
      </c>
      <c r="O56" s="74">
        <v>5223.052734375</v>
      </c>
      <c r="P56" s="75"/>
      <c r="Q56" s="76"/>
      <c r="R56" s="76"/>
      <c r="S56" s="86"/>
      <c r="T56" s="48">
        <v>4</v>
      </c>
      <c r="U56" s="48">
        <v>6</v>
      </c>
      <c r="V56" s="49">
        <v>670.666667</v>
      </c>
      <c r="W56" s="49">
        <v>0.004926</v>
      </c>
      <c r="X56" s="49">
        <v>0.029111</v>
      </c>
      <c r="Y56" s="49">
        <v>2.758482</v>
      </c>
      <c r="Z56" s="49">
        <v>0.023809523809523808</v>
      </c>
      <c r="AA56" s="49">
        <v>0.14285714285714285</v>
      </c>
      <c r="AB56" s="71">
        <v>56</v>
      </c>
      <c r="AC56" s="71"/>
      <c r="AD56" s="72"/>
      <c r="AE56" s="78" t="s">
        <v>795</v>
      </c>
      <c r="AF56" s="78">
        <v>924</v>
      </c>
      <c r="AG56" s="78">
        <v>689</v>
      </c>
      <c r="AH56" s="78">
        <v>1269</v>
      </c>
      <c r="AI56" s="78">
        <v>1066</v>
      </c>
      <c r="AJ56" s="78"/>
      <c r="AK56" s="78" t="s">
        <v>891</v>
      </c>
      <c r="AL56" s="78" t="s">
        <v>966</v>
      </c>
      <c r="AM56" s="83" t="s">
        <v>1027</v>
      </c>
      <c r="AN56" s="78"/>
      <c r="AO56" s="80">
        <v>40291.609189814815</v>
      </c>
      <c r="AP56" s="83" t="s">
        <v>1092</v>
      </c>
      <c r="AQ56" s="78" t="b">
        <v>0</v>
      </c>
      <c r="AR56" s="78" t="b">
        <v>0</v>
      </c>
      <c r="AS56" s="78" t="b">
        <v>1</v>
      </c>
      <c r="AT56" s="78" t="s">
        <v>691</v>
      </c>
      <c r="AU56" s="78">
        <v>17</v>
      </c>
      <c r="AV56" s="83" t="s">
        <v>1145</v>
      </c>
      <c r="AW56" s="78" t="b">
        <v>0</v>
      </c>
      <c r="AX56" s="78" t="s">
        <v>1194</v>
      </c>
      <c r="AY56" s="83" t="s">
        <v>1248</v>
      </c>
      <c r="AZ56" s="78" t="s">
        <v>66</v>
      </c>
      <c r="BA56" s="78" t="str">
        <f>REPLACE(INDEX(GroupVertices[Group],MATCH(Vertices[[#This Row],[Vertex]],GroupVertices[Vertex],0)),1,1,"")</f>
        <v>2</v>
      </c>
      <c r="BB56" s="48"/>
      <c r="BC56" s="48"/>
      <c r="BD56" s="48"/>
      <c r="BE56" s="48"/>
      <c r="BF56" s="48" t="s">
        <v>416</v>
      </c>
      <c r="BG56" s="48" t="s">
        <v>1795</v>
      </c>
      <c r="BH56" s="121" t="s">
        <v>1824</v>
      </c>
      <c r="BI56" s="121" t="s">
        <v>1854</v>
      </c>
      <c r="BJ56" s="121" t="s">
        <v>1886</v>
      </c>
      <c r="BK56" s="121" t="s">
        <v>1886</v>
      </c>
      <c r="BL56" s="121">
        <v>8</v>
      </c>
      <c r="BM56" s="124">
        <v>7.207207207207207</v>
      </c>
      <c r="BN56" s="121">
        <v>2</v>
      </c>
      <c r="BO56" s="124">
        <v>1.8018018018018018</v>
      </c>
      <c r="BP56" s="121">
        <v>0</v>
      </c>
      <c r="BQ56" s="124">
        <v>0</v>
      </c>
      <c r="BR56" s="121">
        <v>101</v>
      </c>
      <c r="BS56" s="124">
        <v>90.990990990991</v>
      </c>
      <c r="BT56" s="121">
        <v>111</v>
      </c>
      <c r="BU56" s="2"/>
      <c r="BV56" s="3"/>
      <c r="BW56" s="3"/>
      <c r="BX56" s="3"/>
      <c r="BY56" s="3"/>
    </row>
    <row r="57" spans="1:77" ht="41.45" customHeight="1">
      <c r="A57" s="64" t="s">
        <v>240</v>
      </c>
      <c r="C57" s="65"/>
      <c r="D57" s="65" t="s">
        <v>64</v>
      </c>
      <c r="E57" s="66">
        <v>162.4060241450317</v>
      </c>
      <c r="F57" s="68">
        <v>99.99944447616417</v>
      </c>
      <c r="G57" s="100" t="s">
        <v>465</v>
      </c>
      <c r="H57" s="65"/>
      <c r="I57" s="69" t="s">
        <v>240</v>
      </c>
      <c r="J57" s="70"/>
      <c r="K57" s="70"/>
      <c r="L57" s="69" t="s">
        <v>1347</v>
      </c>
      <c r="M57" s="73">
        <v>1.1851375770210653</v>
      </c>
      <c r="N57" s="74">
        <v>1946.866455078125</v>
      </c>
      <c r="O57" s="74">
        <v>352.9058837890625</v>
      </c>
      <c r="P57" s="75"/>
      <c r="Q57" s="76"/>
      <c r="R57" s="76"/>
      <c r="S57" s="86"/>
      <c r="T57" s="48">
        <v>0</v>
      </c>
      <c r="U57" s="48">
        <v>1</v>
      </c>
      <c r="V57" s="49">
        <v>0</v>
      </c>
      <c r="W57" s="49">
        <v>0.003704</v>
      </c>
      <c r="X57" s="49">
        <v>0.003797</v>
      </c>
      <c r="Y57" s="49">
        <v>0.469074</v>
      </c>
      <c r="Z57" s="49">
        <v>0</v>
      </c>
      <c r="AA57" s="49">
        <v>0</v>
      </c>
      <c r="AB57" s="71">
        <v>57</v>
      </c>
      <c r="AC57" s="71"/>
      <c r="AD57" s="72"/>
      <c r="AE57" s="78" t="s">
        <v>796</v>
      </c>
      <c r="AF57" s="78">
        <v>94</v>
      </c>
      <c r="AG57" s="78">
        <v>13</v>
      </c>
      <c r="AH57" s="78">
        <v>59</v>
      </c>
      <c r="AI57" s="78">
        <v>111</v>
      </c>
      <c r="AJ57" s="78"/>
      <c r="AK57" s="78" t="s">
        <v>892</v>
      </c>
      <c r="AL57" s="78"/>
      <c r="AM57" s="78"/>
      <c r="AN57" s="78"/>
      <c r="AO57" s="80">
        <v>40824.626296296294</v>
      </c>
      <c r="AP57" s="83" t="s">
        <v>1093</v>
      </c>
      <c r="AQ57" s="78" t="b">
        <v>0</v>
      </c>
      <c r="AR57" s="78" t="b">
        <v>0</v>
      </c>
      <c r="AS57" s="78" t="b">
        <v>1</v>
      </c>
      <c r="AT57" s="78" t="s">
        <v>1130</v>
      </c>
      <c r="AU57" s="78">
        <v>2</v>
      </c>
      <c r="AV57" s="83" t="s">
        <v>1131</v>
      </c>
      <c r="AW57" s="78" t="b">
        <v>0</v>
      </c>
      <c r="AX57" s="78" t="s">
        <v>1194</v>
      </c>
      <c r="AY57" s="83" t="s">
        <v>1249</v>
      </c>
      <c r="AZ57" s="78" t="s">
        <v>66</v>
      </c>
      <c r="BA57" s="78" t="str">
        <f>REPLACE(INDEX(GroupVertices[Group],MATCH(Vertices[[#This Row],[Vertex]],GroupVertices[Vertex],0)),1,1,"")</f>
        <v>4</v>
      </c>
      <c r="BB57" s="48"/>
      <c r="BC57" s="48"/>
      <c r="BD57" s="48"/>
      <c r="BE57" s="48"/>
      <c r="BF57" s="48" t="s">
        <v>403</v>
      </c>
      <c r="BG57" s="48" t="s">
        <v>403</v>
      </c>
      <c r="BH57" s="121" t="s">
        <v>1825</v>
      </c>
      <c r="BI57" s="121" t="s">
        <v>1825</v>
      </c>
      <c r="BJ57" s="121" t="s">
        <v>1887</v>
      </c>
      <c r="BK57" s="121" t="s">
        <v>1887</v>
      </c>
      <c r="BL57" s="121">
        <v>1</v>
      </c>
      <c r="BM57" s="124">
        <v>5</v>
      </c>
      <c r="BN57" s="121">
        <v>0</v>
      </c>
      <c r="BO57" s="124">
        <v>0</v>
      </c>
      <c r="BP57" s="121">
        <v>0</v>
      </c>
      <c r="BQ57" s="124">
        <v>0</v>
      </c>
      <c r="BR57" s="121">
        <v>19</v>
      </c>
      <c r="BS57" s="124">
        <v>95</v>
      </c>
      <c r="BT57" s="121">
        <v>20</v>
      </c>
      <c r="BU57" s="2"/>
      <c r="BV57" s="3"/>
      <c r="BW57" s="3"/>
      <c r="BX57" s="3"/>
      <c r="BY57" s="3"/>
    </row>
    <row r="58" spans="1:77" ht="41.45" customHeight="1">
      <c r="A58" s="64" t="s">
        <v>295</v>
      </c>
      <c r="C58" s="65"/>
      <c r="D58" s="65" t="s">
        <v>64</v>
      </c>
      <c r="E58" s="66">
        <v>224.69689506197764</v>
      </c>
      <c r="F58" s="68">
        <v>99.91421786101719</v>
      </c>
      <c r="G58" s="100" t="s">
        <v>1172</v>
      </c>
      <c r="H58" s="65"/>
      <c r="I58" s="69" t="s">
        <v>295</v>
      </c>
      <c r="J58" s="70"/>
      <c r="K58" s="70"/>
      <c r="L58" s="69" t="s">
        <v>1348</v>
      </c>
      <c r="M58" s="73">
        <v>29.588327518336143</v>
      </c>
      <c r="N58" s="74">
        <v>4793.33349609375</v>
      </c>
      <c r="O58" s="74">
        <v>8666.45703125</v>
      </c>
      <c r="P58" s="75"/>
      <c r="Q58" s="76"/>
      <c r="R58" s="76"/>
      <c r="S58" s="86"/>
      <c r="T58" s="48">
        <v>3</v>
      </c>
      <c r="U58" s="48">
        <v>0</v>
      </c>
      <c r="V58" s="49">
        <v>768</v>
      </c>
      <c r="W58" s="49">
        <v>0.003497</v>
      </c>
      <c r="X58" s="49">
        <v>0.000637</v>
      </c>
      <c r="Y58" s="49">
        <v>1.10177</v>
      </c>
      <c r="Z58" s="49">
        <v>0.16666666666666666</v>
      </c>
      <c r="AA58" s="49">
        <v>0</v>
      </c>
      <c r="AB58" s="71">
        <v>58</v>
      </c>
      <c r="AC58" s="71"/>
      <c r="AD58" s="72"/>
      <c r="AE58" s="78" t="s">
        <v>797</v>
      </c>
      <c r="AF58" s="78">
        <v>1033</v>
      </c>
      <c r="AG58" s="78">
        <v>1854</v>
      </c>
      <c r="AH58" s="78">
        <v>4725</v>
      </c>
      <c r="AI58" s="78">
        <v>1922</v>
      </c>
      <c r="AJ58" s="78"/>
      <c r="AK58" s="78" t="s">
        <v>893</v>
      </c>
      <c r="AL58" s="78" t="s">
        <v>967</v>
      </c>
      <c r="AM58" s="83" t="s">
        <v>1028</v>
      </c>
      <c r="AN58" s="78"/>
      <c r="AO58" s="80">
        <v>39983.58056712963</v>
      </c>
      <c r="AP58" s="83" t="s">
        <v>1094</v>
      </c>
      <c r="AQ58" s="78" t="b">
        <v>0</v>
      </c>
      <c r="AR58" s="78" t="b">
        <v>0</v>
      </c>
      <c r="AS58" s="78" t="b">
        <v>1</v>
      </c>
      <c r="AT58" s="78" t="s">
        <v>691</v>
      </c>
      <c r="AU58" s="78">
        <v>107</v>
      </c>
      <c r="AV58" s="83" t="s">
        <v>1131</v>
      </c>
      <c r="AW58" s="78" t="b">
        <v>0</v>
      </c>
      <c r="AX58" s="78" t="s">
        <v>1194</v>
      </c>
      <c r="AY58" s="83" t="s">
        <v>1250</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241</v>
      </c>
      <c r="C59" s="65"/>
      <c r="D59" s="65" t="s">
        <v>64</v>
      </c>
      <c r="E59" s="66">
        <v>166.56777163160658</v>
      </c>
      <c r="F59" s="68">
        <v>99.9937503568469</v>
      </c>
      <c r="G59" s="100" t="s">
        <v>466</v>
      </c>
      <c r="H59" s="65"/>
      <c r="I59" s="69" t="s">
        <v>241</v>
      </c>
      <c r="J59" s="70"/>
      <c r="K59" s="70"/>
      <c r="L59" s="69" t="s">
        <v>1349</v>
      </c>
      <c r="M59" s="73">
        <v>3.082797741486983</v>
      </c>
      <c r="N59" s="74">
        <v>4432.1025390625</v>
      </c>
      <c r="O59" s="74">
        <v>8056.986328125</v>
      </c>
      <c r="P59" s="75"/>
      <c r="Q59" s="76"/>
      <c r="R59" s="76"/>
      <c r="S59" s="86"/>
      <c r="T59" s="48">
        <v>1</v>
      </c>
      <c r="U59" s="48">
        <v>2</v>
      </c>
      <c r="V59" s="49">
        <v>1298</v>
      </c>
      <c r="W59" s="49">
        <v>0.004292</v>
      </c>
      <c r="X59" s="49">
        <v>0.003497</v>
      </c>
      <c r="Y59" s="49">
        <v>1.097541</v>
      </c>
      <c r="Z59" s="49">
        <v>0.16666666666666666</v>
      </c>
      <c r="AA59" s="49">
        <v>0</v>
      </c>
      <c r="AB59" s="71">
        <v>59</v>
      </c>
      <c r="AC59" s="71"/>
      <c r="AD59" s="72"/>
      <c r="AE59" s="78" t="s">
        <v>798</v>
      </c>
      <c r="AF59" s="78">
        <v>53</v>
      </c>
      <c r="AG59" s="78">
        <v>136</v>
      </c>
      <c r="AH59" s="78">
        <v>1127</v>
      </c>
      <c r="AI59" s="78">
        <v>862</v>
      </c>
      <c r="AJ59" s="78"/>
      <c r="AK59" s="78" t="s">
        <v>894</v>
      </c>
      <c r="AL59" s="78" t="s">
        <v>950</v>
      </c>
      <c r="AM59" s="78"/>
      <c r="AN59" s="78"/>
      <c r="AO59" s="80">
        <v>42971.507418981484</v>
      </c>
      <c r="AP59" s="78"/>
      <c r="AQ59" s="78" t="b">
        <v>1</v>
      </c>
      <c r="AR59" s="78" t="b">
        <v>0</v>
      </c>
      <c r="AS59" s="78" t="b">
        <v>0</v>
      </c>
      <c r="AT59" s="78" t="s">
        <v>691</v>
      </c>
      <c r="AU59" s="78">
        <v>9</v>
      </c>
      <c r="AV59" s="78"/>
      <c r="AW59" s="78" t="b">
        <v>0</v>
      </c>
      <c r="AX59" s="78" t="s">
        <v>1194</v>
      </c>
      <c r="AY59" s="83" t="s">
        <v>1251</v>
      </c>
      <c r="AZ59" s="78" t="s">
        <v>66</v>
      </c>
      <c r="BA59" s="78" t="str">
        <f>REPLACE(INDEX(GroupVertices[Group],MATCH(Vertices[[#This Row],[Vertex]],GroupVertices[Vertex],0)),1,1,"")</f>
        <v>3</v>
      </c>
      <c r="BB59" s="48"/>
      <c r="BC59" s="48"/>
      <c r="BD59" s="48"/>
      <c r="BE59" s="48"/>
      <c r="BF59" s="48" t="s">
        <v>403</v>
      </c>
      <c r="BG59" s="48" t="s">
        <v>403</v>
      </c>
      <c r="BH59" s="121" t="s">
        <v>1826</v>
      </c>
      <c r="BI59" s="121" t="s">
        <v>1826</v>
      </c>
      <c r="BJ59" s="121" t="s">
        <v>1888</v>
      </c>
      <c r="BK59" s="121" t="s">
        <v>1888</v>
      </c>
      <c r="BL59" s="121">
        <v>3</v>
      </c>
      <c r="BM59" s="124">
        <v>12.5</v>
      </c>
      <c r="BN59" s="121">
        <v>0</v>
      </c>
      <c r="BO59" s="124">
        <v>0</v>
      </c>
      <c r="BP59" s="121">
        <v>0</v>
      </c>
      <c r="BQ59" s="124">
        <v>0</v>
      </c>
      <c r="BR59" s="121">
        <v>21</v>
      </c>
      <c r="BS59" s="124">
        <v>87.5</v>
      </c>
      <c r="BT59" s="121">
        <v>24</v>
      </c>
      <c r="BU59" s="2"/>
      <c r="BV59" s="3"/>
      <c r="BW59" s="3"/>
      <c r="BX59" s="3"/>
      <c r="BY59" s="3"/>
    </row>
    <row r="60" spans="1:77" ht="41.45" customHeight="1">
      <c r="A60" s="64" t="s">
        <v>242</v>
      </c>
      <c r="C60" s="65"/>
      <c r="D60" s="65" t="s">
        <v>64</v>
      </c>
      <c r="E60" s="66">
        <v>174.48524245972465</v>
      </c>
      <c r="F60" s="68">
        <v>99.98291764204822</v>
      </c>
      <c r="G60" s="100" t="s">
        <v>467</v>
      </c>
      <c r="H60" s="65"/>
      <c r="I60" s="69" t="s">
        <v>242</v>
      </c>
      <c r="J60" s="70"/>
      <c r="K60" s="70"/>
      <c r="L60" s="69" t="s">
        <v>1350</v>
      </c>
      <c r="M60" s="73">
        <v>6.692980493397753</v>
      </c>
      <c r="N60" s="74">
        <v>6402.8681640625</v>
      </c>
      <c r="O60" s="74">
        <v>2676.202880859375</v>
      </c>
      <c r="P60" s="75"/>
      <c r="Q60" s="76"/>
      <c r="R60" s="76"/>
      <c r="S60" s="86"/>
      <c r="T60" s="48">
        <v>1</v>
      </c>
      <c r="U60" s="48">
        <v>1</v>
      </c>
      <c r="V60" s="49">
        <v>0</v>
      </c>
      <c r="W60" s="49">
        <v>0</v>
      </c>
      <c r="X60" s="49">
        <v>0</v>
      </c>
      <c r="Y60" s="49">
        <v>0.999995</v>
      </c>
      <c r="Z60" s="49">
        <v>0</v>
      </c>
      <c r="AA60" s="49" t="s">
        <v>2066</v>
      </c>
      <c r="AB60" s="71">
        <v>60</v>
      </c>
      <c r="AC60" s="71"/>
      <c r="AD60" s="72"/>
      <c r="AE60" s="78" t="s">
        <v>799</v>
      </c>
      <c r="AF60" s="78">
        <v>113</v>
      </c>
      <c r="AG60" s="78">
        <v>370</v>
      </c>
      <c r="AH60" s="78">
        <v>8183</v>
      </c>
      <c r="AI60" s="78">
        <v>3625</v>
      </c>
      <c r="AJ60" s="78"/>
      <c r="AK60" s="78" t="s">
        <v>895</v>
      </c>
      <c r="AL60" s="78" t="s">
        <v>968</v>
      </c>
      <c r="AM60" s="78"/>
      <c r="AN60" s="78"/>
      <c r="AO60" s="80">
        <v>40761.10234953704</v>
      </c>
      <c r="AP60" s="83" t="s">
        <v>1095</v>
      </c>
      <c r="AQ60" s="78" t="b">
        <v>0</v>
      </c>
      <c r="AR60" s="78" t="b">
        <v>0</v>
      </c>
      <c r="AS60" s="78" t="b">
        <v>1</v>
      </c>
      <c r="AT60" s="78" t="s">
        <v>691</v>
      </c>
      <c r="AU60" s="78">
        <v>7</v>
      </c>
      <c r="AV60" s="83" t="s">
        <v>1136</v>
      </c>
      <c r="AW60" s="78" t="b">
        <v>0</v>
      </c>
      <c r="AX60" s="78" t="s">
        <v>1194</v>
      </c>
      <c r="AY60" s="83" t="s">
        <v>1252</v>
      </c>
      <c r="AZ60" s="78" t="s">
        <v>66</v>
      </c>
      <c r="BA60" s="78" t="str">
        <f>REPLACE(INDEX(GroupVertices[Group],MATCH(Vertices[[#This Row],[Vertex]],GroupVertices[Vertex],0)),1,1,"")</f>
        <v>11</v>
      </c>
      <c r="BB60" s="48"/>
      <c r="BC60" s="48"/>
      <c r="BD60" s="48"/>
      <c r="BE60" s="48"/>
      <c r="BF60" s="48" t="s">
        <v>403</v>
      </c>
      <c r="BG60" s="48" t="s">
        <v>403</v>
      </c>
      <c r="BH60" s="121" t="s">
        <v>1827</v>
      </c>
      <c r="BI60" s="121" t="s">
        <v>1827</v>
      </c>
      <c r="BJ60" s="121" t="s">
        <v>1889</v>
      </c>
      <c r="BK60" s="121" t="s">
        <v>1889</v>
      </c>
      <c r="BL60" s="121">
        <v>1</v>
      </c>
      <c r="BM60" s="124">
        <v>5</v>
      </c>
      <c r="BN60" s="121">
        <v>0</v>
      </c>
      <c r="BO60" s="124">
        <v>0</v>
      </c>
      <c r="BP60" s="121">
        <v>0</v>
      </c>
      <c r="BQ60" s="124">
        <v>0</v>
      </c>
      <c r="BR60" s="121">
        <v>19</v>
      </c>
      <c r="BS60" s="124">
        <v>95</v>
      </c>
      <c r="BT60" s="121">
        <v>20</v>
      </c>
      <c r="BU60" s="2"/>
      <c r="BV60" s="3"/>
      <c r="BW60" s="3"/>
      <c r="BX60" s="3"/>
      <c r="BY60" s="3"/>
    </row>
    <row r="61" spans="1:77" ht="41.45" customHeight="1">
      <c r="A61" s="64" t="s">
        <v>244</v>
      </c>
      <c r="C61" s="65"/>
      <c r="D61" s="65" t="s">
        <v>64</v>
      </c>
      <c r="E61" s="66">
        <v>169.84980013727943</v>
      </c>
      <c r="F61" s="68">
        <v>99.98925987250728</v>
      </c>
      <c r="G61" s="100" t="s">
        <v>469</v>
      </c>
      <c r="H61" s="65"/>
      <c r="I61" s="69" t="s">
        <v>244</v>
      </c>
      <c r="J61" s="70"/>
      <c r="K61" s="70"/>
      <c r="L61" s="69" t="s">
        <v>1351</v>
      </c>
      <c r="M61" s="73">
        <v>4.579326489073926</v>
      </c>
      <c r="N61" s="74">
        <v>2904.19287109375</v>
      </c>
      <c r="O61" s="74">
        <v>907.833740234375</v>
      </c>
      <c r="P61" s="75"/>
      <c r="Q61" s="76"/>
      <c r="R61" s="76"/>
      <c r="S61" s="86"/>
      <c r="T61" s="48">
        <v>0</v>
      </c>
      <c r="U61" s="48">
        <v>1</v>
      </c>
      <c r="V61" s="49">
        <v>0</v>
      </c>
      <c r="W61" s="49">
        <v>0.003704</v>
      </c>
      <c r="X61" s="49">
        <v>0.003797</v>
      </c>
      <c r="Y61" s="49">
        <v>0.469074</v>
      </c>
      <c r="Z61" s="49">
        <v>0</v>
      </c>
      <c r="AA61" s="49">
        <v>0</v>
      </c>
      <c r="AB61" s="71">
        <v>61</v>
      </c>
      <c r="AC61" s="71"/>
      <c r="AD61" s="72"/>
      <c r="AE61" s="78" t="s">
        <v>800</v>
      </c>
      <c r="AF61" s="78">
        <v>223</v>
      </c>
      <c r="AG61" s="78">
        <v>233</v>
      </c>
      <c r="AH61" s="78">
        <v>1496</v>
      </c>
      <c r="AI61" s="78">
        <v>6133</v>
      </c>
      <c r="AJ61" s="78"/>
      <c r="AK61" s="78" t="s">
        <v>896</v>
      </c>
      <c r="AL61" s="78" t="s">
        <v>969</v>
      </c>
      <c r="AM61" s="83" t="s">
        <v>1029</v>
      </c>
      <c r="AN61" s="78"/>
      <c r="AO61" s="80">
        <v>42453.1078125</v>
      </c>
      <c r="AP61" s="83" t="s">
        <v>1096</v>
      </c>
      <c r="AQ61" s="78" t="b">
        <v>1</v>
      </c>
      <c r="AR61" s="78" t="b">
        <v>0</v>
      </c>
      <c r="AS61" s="78" t="b">
        <v>0</v>
      </c>
      <c r="AT61" s="78" t="s">
        <v>691</v>
      </c>
      <c r="AU61" s="78">
        <v>7</v>
      </c>
      <c r="AV61" s="78"/>
      <c r="AW61" s="78" t="b">
        <v>0</v>
      </c>
      <c r="AX61" s="78" t="s">
        <v>1194</v>
      </c>
      <c r="AY61" s="83" t="s">
        <v>1253</v>
      </c>
      <c r="AZ61" s="78" t="s">
        <v>66</v>
      </c>
      <c r="BA61" s="78" t="str">
        <f>REPLACE(INDEX(GroupVertices[Group],MATCH(Vertices[[#This Row],[Vertex]],GroupVertices[Vertex],0)),1,1,"")</f>
        <v>4</v>
      </c>
      <c r="BB61" s="48"/>
      <c r="BC61" s="48"/>
      <c r="BD61" s="48"/>
      <c r="BE61" s="48"/>
      <c r="BF61" s="48" t="s">
        <v>403</v>
      </c>
      <c r="BG61" s="48" t="s">
        <v>403</v>
      </c>
      <c r="BH61" s="121" t="s">
        <v>1802</v>
      </c>
      <c r="BI61" s="121" t="s">
        <v>1802</v>
      </c>
      <c r="BJ61" s="121" t="s">
        <v>1866</v>
      </c>
      <c r="BK61" s="121" t="s">
        <v>1866</v>
      </c>
      <c r="BL61" s="121">
        <v>0</v>
      </c>
      <c r="BM61" s="124">
        <v>0</v>
      </c>
      <c r="BN61" s="121">
        <v>0</v>
      </c>
      <c r="BO61" s="124">
        <v>0</v>
      </c>
      <c r="BP61" s="121">
        <v>0</v>
      </c>
      <c r="BQ61" s="124">
        <v>0</v>
      </c>
      <c r="BR61" s="121">
        <v>23</v>
      </c>
      <c r="BS61" s="124">
        <v>100</v>
      </c>
      <c r="BT61" s="121">
        <v>23</v>
      </c>
      <c r="BU61" s="2"/>
      <c r="BV61" s="3"/>
      <c r="BW61" s="3"/>
      <c r="BX61" s="3"/>
      <c r="BY61" s="3"/>
    </row>
    <row r="62" spans="1:77" ht="41.45" customHeight="1">
      <c r="A62" s="64" t="s">
        <v>245</v>
      </c>
      <c r="C62" s="65"/>
      <c r="D62" s="65" t="s">
        <v>64</v>
      </c>
      <c r="E62" s="66">
        <v>168.63172770218435</v>
      </c>
      <c r="F62" s="68">
        <v>99.99092644401478</v>
      </c>
      <c r="G62" s="100" t="s">
        <v>1173</v>
      </c>
      <c r="H62" s="65"/>
      <c r="I62" s="69" t="s">
        <v>245</v>
      </c>
      <c r="J62" s="70"/>
      <c r="K62" s="70"/>
      <c r="L62" s="69" t="s">
        <v>1352</v>
      </c>
      <c r="M62" s="73">
        <v>4.023913758010731</v>
      </c>
      <c r="N62" s="74">
        <v>3099.105224609375</v>
      </c>
      <c r="O62" s="74">
        <v>5660.96630859375</v>
      </c>
      <c r="P62" s="75"/>
      <c r="Q62" s="76"/>
      <c r="R62" s="76"/>
      <c r="S62" s="86"/>
      <c r="T62" s="48">
        <v>0</v>
      </c>
      <c r="U62" s="48">
        <v>1</v>
      </c>
      <c r="V62" s="49">
        <v>0</v>
      </c>
      <c r="W62" s="49">
        <v>0.003676</v>
      </c>
      <c r="X62" s="49">
        <v>0.00435</v>
      </c>
      <c r="Y62" s="49">
        <v>0.443088</v>
      </c>
      <c r="Z62" s="49">
        <v>0</v>
      </c>
      <c r="AA62" s="49">
        <v>0</v>
      </c>
      <c r="AB62" s="71">
        <v>62</v>
      </c>
      <c r="AC62" s="71"/>
      <c r="AD62" s="72"/>
      <c r="AE62" s="78" t="s">
        <v>801</v>
      </c>
      <c r="AF62" s="78">
        <v>405</v>
      </c>
      <c r="AG62" s="78">
        <v>197</v>
      </c>
      <c r="AH62" s="78">
        <v>165</v>
      </c>
      <c r="AI62" s="78">
        <v>261</v>
      </c>
      <c r="AJ62" s="78"/>
      <c r="AK62" s="78" t="s">
        <v>897</v>
      </c>
      <c r="AL62" s="78" t="s">
        <v>970</v>
      </c>
      <c r="AM62" s="83" t="s">
        <v>1030</v>
      </c>
      <c r="AN62" s="78"/>
      <c r="AO62" s="80">
        <v>39986.47164351852</v>
      </c>
      <c r="AP62" s="83" t="s">
        <v>1097</v>
      </c>
      <c r="AQ62" s="78" t="b">
        <v>0</v>
      </c>
      <c r="AR62" s="78" t="b">
        <v>0</v>
      </c>
      <c r="AS62" s="78" t="b">
        <v>0</v>
      </c>
      <c r="AT62" s="78" t="s">
        <v>691</v>
      </c>
      <c r="AU62" s="78">
        <v>2</v>
      </c>
      <c r="AV62" s="83" t="s">
        <v>1141</v>
      </c>
      <c r="AW62" s="78" t="b">
        <v>0</v>
      </c>
      <c r="AX62" s="78" t="s">
        <v>1194</v>
      </c>
      <c r="AY62" s="83" t="s">
        <v>1254</v>
      </c>
      <c r="AZ62" s="78" t="s">
        <v>66</v>
      </c>
      <c r="BA62" s="78" t="str">
        <f>REPLACE(INDEX(GroupVertices[Group],MATCH(Vertices[[#This Row],[Vertex]],GroupVertices[Vertex],0)),1,1,"")</f>
        <v>2</v>
      </c>
      <c r="BB62" s="48"/>
      <c r="BC62" s="48"/>
      <c r="BD62" s="48"/>
      <c r="BE62" s="48"/>
      <c r="BF62" s="48" t="s">
        <v>403</v>
      </c>
      <c r="BG62" s="48" t="s">
        <v>403</v>
      </c>
      <c r="BH62" s="121" t="s">
        <v>1823</v>
      </c>
      <c r="BI62" s="121" t="s">
        <v>1823</v>
      </c>
      <c r="BJ62" s="121" t="s">
        <v>1885</v>
      </c>
      <c r="BK62" s="121" t="s">
        <v>1885</v>
      </c>
      <c r="BL62" s="121">
        <v>1</v>
      </c>
      <c r="BM62" s="124">
        <v>10</v>
      </c>
      <c r="BN62" s="121">
        <v>0</v>
      </c>
      <c r="BO62" s="124">
        <v>0</v>
      </c>
      <c r="BP62" s="121">
        <v>0</v>
      </c>
      <c r="BQ62" s="124">
        <v>0</v>
      </c>
      <c r="BR62" s="121">
        <v>9</v>
      </c>
      <c r="BS62" s="124">
        <v>90</v>
      </c>
      <c r="BT62" s="121">
        <v>10</v>
      </c>
      <c r="BU62" s="2"/>
      <c r="BV62" s="3"/>
      <c r="BW62" s="3"/>
      <c r="BX62" s="3"/>
      <c r="BY62" s="3"/>
    </row>
    <row r="63" spans="1:77" ht="41.45" customHeight="1">
      <c r="A63" s="64" t="s">
        <v>246</v>
      </c>
      <c r="C63" s="65"/>
      <c r="D63" s="65" t="s">
        <v>64</v>
      </c>
      <c r="E63" s="66">
        <v>170.32349497314976</v>
      </c>
      <c r="F63" s="68">
        <v>99.98861176136548</v>
      </c>
      <c r="G63" s="100" t="s">
        <v>1174</v>
      </c>
      <c r="H63" s="65"/>
      <c r="I63" s="69" t="s">
        <v>246</v>
      </c>
      <c r="J63" s="70"/>
      <c r="K63" s="70"/>
      <c r="L63" s="69" t="s">
        <v>1353</v>
      </c>
      <c r="M63" s="73">
        <v>4.795320328931836</v>
      </c>
      <c r="N63" s="74">
        <v>5733.669921875</v>
      </c>
      <c r="O63" s="74">
        <v>2676.202880859375</v>
      </c>
      <c r="P63" s="75"/>
      <c r="Q63" s="76"/>
      <c r="R63" s="76"/>
      <c r="S63" s="86"/>
      <c r="T63" s="48">
        <v>1</v>
      </c>
      <c r="U63" s="48">
        <v>1</v>
      </c>
      <c r="V63" s="49">
        <v>0</v>
      </c>
      <c r="W63" s="49">
        <v>0</v>
      </c>
      <c r="X63" s="49">
        <v>0</v>
      </c>
      <c r="Y63" s="49">
        <v>0.999995</v>
      </c>
      <c r="Z63" s="49">
        <v>0</v>
      </c>
      <c r="AA63" s="49" t="s">
        <v>2066</v>
      </c>
      <c r="AB63" s="71">
        <v>63</v>
      </c>
      <c r="AC63" s="71"/>
      <c r="AD63" s="72"/>
      <c r="AE63" s="78" t="s">
        <v>802</v>
      </c>
      <c r="AF63" s="78">
        <v>294</v>
      </c>
      <c r="AG63" s="78">
        <v>247</v>
      </c>
      <c r="AH63" s="78">
        <v>970</v>
      </c>
      <c r="AI63" s="78">
        <v>3821</v>
      </c>
      <c r="AJ63" s="78"/>
      <c r="AK63" s="78" t="s">
        <v>898</v>
      </c>
      <c r="AL63" s="78" t="s">
        <v>971</v>
      </c>
      <c r="AM63" s="83" t="s">
        <v>1031</v>
      </c>
      <c r="AN63" s="78"/>
      <c r="AO63" s="80">
        <v>41320.845868055556</v>
      </c>
      <c r="AP63" s="83" t="s">
        <v>1098</v>
      </c>
      <c r="AQ63" s="78" t="b">
        <v>0</v>
      </c>
      <c r="AR63" s="78" t="b">
        <v>0</v>
      </c>
      <c r="AS63" s="78" t="b">
        <v>1</v>
      </c>
      <c r="AT63" s="78" t="s">
        <v>691</v>
      </c>
      <c r="AU63" s="78">
        <v>11</v>
      </c>
      <c r="AV63" s="83" t="s">
        <v>1140</v>
      </c>
      <c r="AW63" s="78" t="b">
        <v>0</v>
      </c>
      <c r="AX63" s="78" t="s">
        <v>1194</v>
      </c>
      <c r="AY63" s="83" t="s">
        <v>1255</v>
      </c>
      <c r="AZ63" s="78" t="s">
        <v>66</v>
      </c>
      <c r="BA63" s="78" t="str">
        <f>REPLACE(INDEX(GroupVertices[Group],MATCH(Vertices[[#This Row],[Vertex]],GroupVertices[Vertex],0)),1,1,"")</f>
        <v>11</v>
      </c>
      <c r="BB63" s="48"/>
      <c r="BC63" s="48"/>
      <c r="BD63" s="48"/>
      <c r="BE63" s="48"/>
      <c r="BF63" s="48" t="s">
        <v>403</v>
      </c>
      <c r="BG63" s="48" t="s">
        <v>403</v>
      </c>
      <c r="BH63" s="121" t="s">
        <v>1828</v>
      </c>
      <c r="BI63" s="121" t="s">
        <v>1828</v>
      </c>
      <c r="BJ63" s="121" t="s">
        <v>1890</v>
      </c>
      <c r="BK63" s="121" t="s">
        <v>1890</v>
      </c>
      <c r="BL63" s="121">
        <v>1</v>
      </c>
      <c r="BM63" s="124">
        <v>6.666666666666667</v>
      </c>
      <c r="BN63" s="121">
        <v>0</v>
      </c>
      <c r="BO63" s="124">
        <v>0</v>
      </c>
      <c r="BP63" s="121">
        <v>0</v>
      </c>
      <c r="BQ63" s="124">
        <v>0</v>
      </c>
      <c r="BR63" s="121">
        <v>14</v>
      </c>
      <c r="BS63" s="124">
        <v>93.33333333333333</v>
      </c>
      <c r="BT63" s="121">
        <v>15</v>
      </c>
      <c r="BU63" s="2"/>
      <c r="BV63" s="3"/>
      <c r="BW63" s="3"/>
      <c r="BX63" s="3"/>
      <c r="BY63" s="3"/>
    </row>
    <row r="64" spans="1:77" ht="41.45" customHeight="1">
      <c r="A64" s="64" t="s">
        <v>247</v>
      </c>
      <c r="C64" s="65"/>
      <c r="D64" s="65" t="s">
        <v>64</v>
      </c>
      <c r="E64" s="66">
        <v>187.64719182783543</v>
      </c>
      <c r="F64" s="68">
        <v>99.96490941103671</v>
      </c>
      <c r="G64" s="100" t="s">
        <v>470</v>
      </c>
      <c r="H64" s="65"/>
      <c r="I64" s="69" t="s">
        <v>247</v>
      </c>
      <c r="J64" s="70"/>
      <c r="K64" s="70"/>
      <c r="L64" s="69" t="s">
        <v>1354</v>
      </c>
      <c r="M64" s="73">
        <v>12.694523615163948</v>
      </c>
      <c r="N64" s="74">
        <v>8374.212890625</v>
      </c>
      <c r="O64" s="74">
        <v>7269.861328125</v>
      </c>
      <c r="P64" s="75"/>
      <c r="Q64" s="76"/>
      <c r="R64" s="76"/>
      <c r="S64" s="86"/>
      <c r="T64" s="48">
        <v>0</v>
      </c>
      <c r="U64" s="48">
        <v>1</v>
      </c>
      <c r="V64" s="49">
        <v>0</v>
      </c>
      <c r="W64" s="49">
        <v>0.00365</v>
      </c>
      <c r="X64" s="49">
        <v>0.003292</v>
      </c>
      <c r="Y64" s="49">
        <v>0.463555</v>
      </c>
      <c r="Z64" s="49">
        <v>0</v>
      </c>
      <c r="AA64" s="49">
        <v>0</v>
      </c>
      <c r="AB64" s="71">
        <v>64</v>
      </c>
      <c r="AC64" s="71"/>
      <c r="AD64" s="72"/>
      <c r="AE64" s="78" t="s">
        <v>803</v>
      </c>
      <c r="AF64" s="78">
        <v>411</v>
      </c>
      <c r="AG64" s="78">
        <v>759</v>
      </c>
      <c r="AH64" s="78">
        <v>6505</v>
      </c>
      <c r="AI64" s="78">
        <v>14895</v>
      </c>
      <c r="AJ64" s="78"/>
      <c r="AK64" s="78" t="s">
        <v>899</v>
      </c>
      <c r="AL64" s="78" t="s">
        <v>972</v>
      </c>
      <c r="AM64" s="78"/>
      <c r="AN64" s="78"/>
      <c r="AO64" s="80">
        <v>39988.40474537037</v>
      </c>
      <c r="AP64" s="83" t="s">
        <v>1099</v>
      </c>
      <c r="AQ64" s="78" t="b">
        <v>0</v>
      </c>
      <c r="AR64" s="78" t="b">
        <v>0</v>
      </c>
      <c r="AS64" s="78" t="b">
        <v>0</v>
      </c>
      <c r="AT64" s="78" t="s">
        <v>691</v>
      </c>
      <c r="AU64" s="78">
        <v>98</v>
      </c>
      <c r="AV64" s="83" t="s">
        <v>1131</v>
      </c>
      <c r="AW64" s="78" t="b">
        <v>0</v>
      </c>
      <c r="AX64" s="78" t="s">
        <v>1194</v>
      </c>
      <c r="AY64" s="83" t="s">
        <v>1256</v>
      </c>
      <c r="AZ64" s="78" t="s">
        <v>66</v>
      </c>
      <c r="BA64" s="78" t="str">
        <f>REPLACE(INDEX(GroupVertices[Group],MATCH(Vertices[[#This Row],[Vertex]],GroupVertices[Vertex],0)),1,1,"")</f>
        <v>8</v>
      </c>
      <c r="BB64" s="48"/>
      <c r="BC64" s="48"/>
      <c r="BD64" s="48"/>
      <c r="BE64" s="48"/>
      <c r="BF64" s="48"/>
      <c r="BG64" s="48"/>
      <c r="BH64" s="121" t="s">
        <v>1820</v>
      </c>
      <c r="BI64" s="121" t="s">
        <v>1820</v>
      </c>
      <c r="BJ64" s="121" t="s">
        <v>1881</v>
      </c>
      <c r="BK64" s="121" t="s">
        <v>1881</v>
      </c>
      <c r="BL64" s="121">
        <v>1</v>
      </c>
      <c r="BM64" s="124">
        <v>4</v>
      </c>
      <c r="BN64" s="121">
        <v>0</v>
      </c>
      <c r="BO64" s="124">
        <v>0</v>
      </c>
      <c r="BP64" s="121">
        <v>0</v>
      </c>
      <c r="BQ64" s="124">
        <v>0</v>
      </c>
      <c r="BR64" s="121">
        <v>24</v>
      </c>
      <c r="BS64" s="124">
        <v>96</v>
      </c>
      <c r="BT64" s="121">
        <v>25</v>
      </c>
      <c r="BU64" s="2"/>
      <c r="BV64" s="3"/>
      <c r="BW64" s="3"/>
      <c r="BX64" s="3"/>
      <c r="BY64" s="3"/>
    </row>
    <row r="65" spans="1:77" ht="41.45" customHeight="1">
      <c r="A65" s="64" t="s">
        <v>248</v>
      </c>
      <c r="C65" s="65"/>
      <c r="D65" s="65" t="s">
        <v>64</v>
      </c>
      <c r="E65" s="66">
        <v>181.79367707029516</v>
      </c>
      <c r="F65" s="68">
        <v>99.97291821300327</v>
      </c>
      <c r="G65" s="100" t="s">
        <v>1175</v>
      </c>
      <c r="H65" s="65"/>
      <c r="I65" s="69" t="s">
        <v>248</v>
      </c>
      <c r="J65" s="70"/>
      <c r="K65" s="70"/>
      <c r="L65" s="69" t="s">
        <v>1355</v>
      </c>
      <c r="M65" s="73">
        <v>10.025456879776927</v>
      </c>
      <c r="N65" s="74">
        <v>8927.0078125</v>
      </c>
      <c r="O65" s="74">
        <v>5453.3369140625</v>
      </c>
      <c r="P65" s="75"/>
      <c r="Q65" s="76"/>
      <c r="R65" s="76"/>
      <c r="S65" s="86"/>
      <c r="T65" s="48">
        <v>2</v>
      </c>
      <c r="U65" s="48">
        <v>4</v>
      </c>
      <c r="V65" s="49">
        <v>6</v>
      </c>
      <c r="W65" s="49">
        <v>0.25</v>
      </c>
      <c r="X65" s="49">
        <v>0</v>
      </c>
      <c r="Y65" s="49">
        <v>1.420272</v>
      </c>
      <c r="Z65" s="49">
        <v>0.3333333333333333</v>
      </c>
      <c r="AA65" s="49">
        <v>0.5</v>
      </c>
      <c r="AB65" s="71">
        <v>65</v>
      </c>
      <c r="AC65" s="71"/>
      <c r="AD65" s="72"/>
      <c r="AE65" s="78" t="s">
        <v>804</v>
      </c>
      <c r="AF65" s="78">
        <v>403</v>
      </c>
      <c r="AG65" s="78">
        <v>586</v>
      </c>
      <c r="AH65" s="78">
        <v>403</v>
      </c>
      <c r="AI65" s="78">
        <v>782</v>
      </c>
      <c r="AJ65" s="78"/>
      <c r="AK65" s="78" t="s">
        <v>900</v>
      </c>
      <c r="AL65" s="78" t="s">
        <v>973</v>
      </c>
      <c r="AM65" s="83" t="s">
        <v>1032</v>
      </c>
      <c r="AN65" s="78"/>
      <c r="AO65" s="80">
        <v>40754.13177083333</v>
      </c>
      <c r="AP65" s="83" t="s">
        <v>1100</v>
      </c>
      <c r="AQ65" s="78" t="b">
        <v>0</v>
      </c>
      <c r="AR65" s="78" t="b">
        <v>0</v>
      </c>
      <c r="AS65" s="78" t="b">
        <v>1</v>
      </c>
      <c r="AT65" s="78" t="s">
        <v>691</v>
      </c>
      <c r="AU65" s="78">
        <v>24</v>
      </c>
      <c r="AV65" s="83" t="s">
        <v>1141</v>
      </c>
      <c r="AW65" s="78" t="b">
        <v>0</v>
      </c>
      <c r="AX65" s="78" t="s">
        <v>1194</v>
      </c>
      <c r="AY65" s="83" t="s">
        <v>1257</v>
      </c>
      <c r="AZ65" s="78" t="s">
        <v>66</v>
      </c>
      <c r="BA65" s="78" t="str">
        <f>REPLACE(INDEX(GroupVertices[Group],MATCH(Vertices[[#This Row],[Vertex]],GroupVertices[Vertex],0)),1,1,"")</f>
        <v>9</v>
      </c>
      <c r="BB65" s="48" t="s">
        <v>393</v>
      </c>
      <c r="BC65" s="48" t="s">
        <v>393</v>
      </c>
      <c r="BD65" s="48" t="s">
        <v>402</v>
      </c>
      <c r="BE65" s="48" t="s">
        <v>402</v>
      </c>
      <c r="BF65" s="48" t="s">
        <v>410</v>
      </c>
      <c r="BG65" s="48" t="s">
        <v>410</v>
      </c>
      <c r="BH65" s="121" t="s">
        <v>1829</v>
      </c>
      <c r="BI65" s="121" t="s">
        <v>1829</v>
      </c>
      <c r="BJ65" s="121" t="s">
        <v>1891</v>
      </c>
      <c r="BK65" s="121" t="s">
        <v>1891</v>
      </c>
      <c r="BL65" s="121">
        <v>2</v>
      </c>
      <c r="BM65" s="124">
        <v>5.2631578947368425</v>
      </c>
      <c r="BN65" s="121">
        <v>0</v>
      </c>
      <c r="BO65" s="124">
        <v>0</v>
      </c>
      <c r="BP65" s="121">
        <v>0</v>
      </c>
      <c r="BQ65" s="124">
        <v>0</v>
      </c>
      <c r="BR65" s="121">
        <v>36</v>
      </c>
      <c r="BS65" s="124">
        <v>94.73684210526316</v>
      </c>
      <c r="BT65" s="121">
        <v>38</v>
      </c>
      <c r="BU65" s="2"/>
      <c r="BV65" s="3"/>
      <c r="BW65" s="3"/>
      <c r="BX65" s="3"/>
      <c r="BY65" s="3"/>
    </row>
    <row r="66" spans="1:77" ht="41.45" customHeight="1">
      <c r="A66" s="64" t="s">
        <v>296</v>
      </c>
      <c r="C66" s="65"/>
      <c r="D66" s="65" t="s">
        <v>64</v>
      </c>
      <c r="E66" s="66">
        <v>1000</v>
      </c>
      <c r="F66" s="68">
        <v>98.85344509649912</v>
      </c>
      <c r="G66" s="100" t="s">
        <v>1176</v>
      </c>
      <c r="H66" s="65"/>
      <c r="I66" s="69" t="s">
        <v>296</v>
      </c>
      <c r="J66" s="70"/>
      <c r="K66" s="70"/>
      <c r="L66" s="69" t="s">
        <v>1356</v>
      </c>
      <c r="M66" s="73">
        <v>383.10853084006004</v>
      </c>
      <c r="N66" s="74">
        <v>8607.927734375</v>
      </c>
      <c r="O66" s="74">
        <v>4128.9990234375</v>
      </c>
      <c r="P66" s="75"/>
      <c r="Q66" s="76"/>
      <c r="R66" s="76"/>
      <c r="S66" s="86"/>
      <c r="T66" s="48">
        <v>1</v>
      </c>
      <c r="U66" s="48">
        <v>0</v>
      </c>
      <c r="V66" s="49">
        <v>0</v>
      </c>
      <c r="W66" s="49">
        <v>0.142857</v>
      </c>
      <c r="X66" s="49">
        <v>0</v>
      </c>
      <c r="Y66" s="49">
        <v>0.451808</v>
      </c>
      <c r="Z66" s="49">
        <v>0</v>
      </c>
      <c r="AA66" s="49">
        <v>0</v>
      </c>
      <c r="AB66" s="71">
        <v>66</v>
      </c>
      <c r="AC66" s="71"/>
      <c r="AD66" s="72"/>
      <c r="AE66" s="78" t="s">
        <v>805</v>
      </c>
      <c r="AF66" s="78">
        <v>6042</v>
      </c>
      <c r="AG66" s="78">
        <v>24768</v>
      </c>
      <c r="AH66" s="78">
        <v>13338</v>
      </c>
      <c r="AI66" s="78">
        <v>2353</v>
      </c>
      <c r="AJ66" s="78"/>
      <c r="AK66" s="78" t="s">
        <v>901</v>
      </c>
      <c r="AL66" s="78" t="s">
        <v>973</v>
      </c>
      <c r="AM66" s="83" t="s">
        <v>1033</v>
      </c>
      <c r="AN66" s="78"/>
      <c r="AO66" s="80">
        <v>39541.79447916667</v>
      </c>
      <c r="AP66" s="83" t="s">
        <v>1101</v>
      </c>
      <c r="AQ66" s="78" t="b">
        <v>0</v>
      </c>
      <c r="AR66" s="78" t="b">
        <v>0</v>
      </c>
      <c r="AS66" s="78" t="b">
        <v>1</v>
      </c>
      <c r="AT66" s="78" t="s">
        <v>691</v>
      </c>
      <c r="AU66" s="78">
        <v>594</v>
      </c>
      <c r="AV66" s="83" t="s">
        <v>1137</v>
      </c>
      <c r="AW66" s="78" t="b">
        <v>1</v>
      </c>
      <c r="AX66" s="78" t="s">
        <v>1194</v>
      </c>
      <c r="AY66" s="83" t="s">
        <v>1258</v>
      </c>
      <c r="AZ66" s="78" t="s">
        <v>65</v>
      </c>
      <c r="BA66" s="78" t="str">
        <f>REPLACE(INDEX(GroupVertices[Group],MATCH(Vertices[[#This Row],[Vertex]],GroupVertices[Vertex],0)),1,1,"")</f>
        <v>9</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249</v>
      </c>
      <c r="C67" s="65"/>
      <c r="D67" s="65" t="s">
        <v>64</v>
      </c>
      <c r="E67" s="66">
        <v>164.36847417935155</v>
      </c>
      <c r="F67" s="68">
        <v>99.99675944429099</v>
      </c>
      <c r="G67" s="100" t="s">
        <v>471</v>
      </c>
      <c r="H67" s="65"/>
      <c r="I67" s="69" t="s">
        <v>249</v>
      </c>
      <c r="J67" s="70"/>
      <c r="K67" s="70"/>
      <c r="L67" s="69" t="s">
        <v>1357</v>
      </c>
      <c r="M67" s="73">
        <v>2.079969199289547</v>
      </c>
      <c r="N67" s="74">
        <v>1226.280517578125</v>
      </c>
      <c r="O67" s="74">
        <v>4453.015625</v>
      </c>
      <c r="P67" s="75"/>
      <c r="Q67" s="76"/>
      <c r="R67" s="76"/>
      <c r="S67" s="86"/>
      <c r="T67" s="48">
        <v>0</v>
      </c>
      <c r="U67" s="48">
        <v>2</v>
      </c>
      <c r="V67" s="49">
        <v>138</v>
      </c>
      <c r="W67" s="49">
        <v>0.004695</v>
      </c>
      <c r="X67" s="49">
        <v>0.019749</v>
      </c>
      <c r="Y67" s="49">
        <v>0.821771</v>
      </c>
      <c r="Z67" s="49">
        <v>0</v>
      </c>
      <c r="AA67" s="49">
        <v>0</v>
      </c>
      <c r="AB67" s="71">
        <v>67</v>
      </c>
      <c r="AC67" s="71"/>
      <c r="AD67" s="72"/>
      <c r="AE67" s="78" t="s">
        <v>806</v>
      </c>
      <c r="AF67" s="78">
        <v>200</v>
      </c>
      <c r="AG67" s="78">
        <v>71</v>
      </c>
      <c r="AH67" s="78">
        <v>270</v>
      </c>
      <c r="AI67" s="78">
        <v>215</v>
      </c>
      <c r="AJ67" s="78"/>
      <c r="AK67" s="78" t="s">
        <v>902</v>
      </c>
      <c r="AL67" s="78" t="s">
        <v>974</v>
      </c>
      <c r="AM67" s="83" t="s">
        <v>1034</v>
      </c>
      <c r="AN67" s="78"/>
      <c r="AO67" s="80">
        <v>43385.76435185185</v>
      </c>
      <c r="AP67" s="83" t="s">
        <v>1102</v>
      </c>
      <c r="AQ67" s="78" t="b">
        <v>0</v>
      </c>
      <c r="AR67" s="78" t="b">
        <v>0</v>
      </c>
      <c r="AS67" s="78" t="b">
        <v>0</v>
      </c>
      <c r="AT67" s="78" t="s">
        <v>691</v>
      </c>
      <c r="AU67" s="78">
        <v>0</v>
      </c>
      <c r="AV67" s="83" t="s">
        <v>1131</v>
      </c>
      <c r="AW67" s="78" t="b">
        <v>0</v>
      </c>
      <c r="AX67" s="78" t="s">
        <v>1194</v>
      </c>
      <c r="AY67" s="83" t="s">
        <v>1259</v>
      </c>
      <c r="AZ67" s="78" t="s">
        <v>66</v>
      </c>
      <c r="BA67" s="78" t="str">
        <f>REPLACE(INDEX(GroupVertices[Group],MATCH(Vertices[[#This Row],[Vertex]],GroupVertices[Vertex],0)),1,1,"")</f>
        <v>1</v>
      </c>
      <c r="BB67" s="48"/>
      <c r="BC67" s="48"/>
      <c r="BD67" s="48"/>
      <c r="BE67" s="48"/>
      <c r="BF67" s="48" t="s">
        <v>403</v>
      </c>
      <c r="BG67" s="48" t="s">
        <v>403</v>
      </c>
      <c r="BH67" s="121" t="s">
        <v>1830</v>
      </c>
      <c r="BI67" s="121" t="s">
        <v>1830</v>
      </c>
      <c r="BJ67" s="121" t="s">
        <v>1892</v>
      </c>
      <c r="BK67" s="121" t="s">
        <v>1892</v>
      </c>
      <c r="BL67" s="121">
        <v>1</v>
      </c>
      <c r="BM67" s="124">
        <v>3.5714285714285716</v>
      </c>
      <c r="BN67" s="121">
        <v>0</v>
      </c>
      <c r="BO67" s="124">
        <v>0</v>
      </c>
      <c r="BP67" s="121">
        <v>0</v>
      </c>
      <c r="BQ67" s="124">
        <v>0</v>
      </c>
      <c r="BR67" s="121">
        <v>27</v>
      </c>
      <c r="BS67" s="124">
        <v>96.42857142857143</v>
      </c>
      <c r="BT67" s="121">
        <v>28</v>
      </c>
      <c r="BU67" s="2"/>
      <c r="BV67" s="3"/>
      <c r="BW67" s="3"/>
      <c r="BX67" s="3"/>
      <c r="BY67" s="3"/>
    </row>
    <row r="68" spans="1:77" ht="41.45" customHeight="1">
      <c r="A68" s="64" t="s">
        <v>297</v>
      </c>
      <c r="C68" s="65"/>
      <c r="D68" s="65" t="s">
        <v>64</v>
      </c>
      <c r="E68" s="66">
        <v>162.4736948358703</v>
      </c>
      <c r="F68" s="68">
        <v>99.9993518888582</v>
      </c>
      <c r="G68" s="100" t="s">
        <v>1177</v>
      </c>
      <c r="H68" s="65"/>
      <c r="I68" s="69" t="s">
        <v>297</v>
      </c>
      <c r="J68" s="70"/>
      <c r="K68" s="70"/>
      <c r="L68" s="69" t="s">
        <v>1358</v>
      </c>
      <c r="M68" s="73">
        <v>1.2159938398579093</v>
      </c>
      <c r="N68" s="74">
        <v>849.294921875</v>
      </c>
      <c r="O68" s="74">
        <v>3011.463623046875</v>
      </c>
      <c r="P68" s="75"/>
      <c r="Q68" s="76"/>
      <c r="R68" s="76"/>
      <c r="S68" s="86"/>
      <c r="T68" s="48">
        <v>1</v>
      </c>
      <c r="U68" s="48">
        <v>0</v>
      </c>
      <c r="V68" s="49">
        <v>0</v>
      </c>
      <c r="W68" s="49">
        <v>0.003546</v>
      </c>
      <c r="X68" s="49">
        <v>0.002951</v>
      </c>
      <c r="Y68" s="49">
        <v>0.499252</v>
      </c>
      <c r="Z68" s="49">
        <v>0</v>
      </c>
      <c r="AA68" s="49">
        <v>0</v>
      </c>
      <c r="AB68" s="71">
        <v>68</v>
      </c>
      <c r="AC68" s="71"/>
      <c r="AD68" s="72"/>
      <c r="AE68" s="78" t="s">
        <v>807</v>
      </c>
      <c r="AF68" s="78">
        <v>26</v>
      </c>
      <c r="AG68" s="78">
        <v>15</v>
      </c>
      <c r="AH68" s="78">
        <v>9</v>
      </c>
      <c r="AI68" s="78">
        <v>6</v>
      </c>
      <c r="AJ68" s="78"/>
      <c r="AK68" s="78"/>
      <c r="AL68" s="78"/>
      <c r="AM68" s="78"/>
      <c r="AN68" s="78"/>
      <c r="AO68" s="80">
        <v>43197.74829861111</v>
      </c>
      <c r="AP68" s="83" t="s">
        <v>1103</v>
      </c>
      <c r="AQ68" s="78" t="b">
        <v>1</v>
      </c>
      <c r="AR68" s="78" t="b">
        <v>0</v>
      </c>
      <c r="AS68" s="78" t="b">
        <v>0</v>
      </c>
      <c r="AT68" s="78" t="s">
        <v>691</v>
      </c>
      <c r="AU68" s="78">
        <v>0</v>
      </c>
      <c r="AV68" s="78"/>
      <c r="AW68" s="78" t="b">
        <v>0</v>
      </c>
      <c r="AX68" s="78" t="s">
        <v>1194</v>
      </c>
      <c r="AY68" s="83" t="s">
        <v>1260</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250</v>
      </c>
      <c r="C69" s="65"/>
      <c r="D69" s="65" t="s">
        <v>64</v>
      </c>
      <c r="E69" s="66">
        <v>201.75653086768685</v>
      </c>
      <c r="F69" s="68">
        <v>99.94560495774161</v>
      </c>
      <c r="G69" s="100" t="s">
        <v>472</v>
      </c>
      <c r="H69" s="65"/>
      <c r="I69" s="69" t="s">
        <v>250</v>
      </c>
      <c r="J69" s="70"/>
      <c r="K69" s="70"/>
      <c r="L69" s="69" t="s">
        <v>1359</v>
      </c>
      <c r="M69" s="73">
        <v>19.128054416645963</v>
      </c>
      <c r="N69" s="74">
        <v>8465.6904296875</v>
      </c>
      <c r="O69" s="74">
        <v>6540.7294921875</v>
      </c>
      <c r="P69" s="75"/>
      <c r="Q69" s="76"/>
      <c r="R69" s="76"/>
      <c r="S69" s="86"/>
      <c r="T69" s="48">
        <v>2</v>
      </c>
      <c r="U69" s="48">
        <v>3</v>
      </c>
      <c r="V69" s="49">
        <v>0</v>
      </c>
      <c r="W69" s="49">
        <v>0.2</v>
      </c>
      <c r="X69" s="49">
        <v>0</v>
      </c>
      <c r="Y69" s="49">
        <v>1.042632</v>
      </c>
      <c r="Z69" s="49">
        <v>0.6666666666666666</v>
      </c>
      <c r="AA69" s="49">
        <v>0.6666666666666666</v>
      </c>
      <c r="AB69" s="71">
        <v>69</v>
      </c>
      <c r="AC69" s="71"/>
      <c r="AD69" s="72"/>
      <c r="AE69" s="78" t="s">
        <v>808</v>
      </c>
      <c r="AF69" s="78">
        <v>1775</v>
      </c>
      <c r="AG69" s="78">
        <v>1176</v>
      </c>
      <c r="AH69" s="78">
        <v>10616</v>
      </c>
      <c r="AI69" s="78">
        <v>51326</v>
      </c>
      <c r="AJ69" s="78"/>
      <c r="AK69" s="78" t="s">
        <v>903</v>
      </c>
      <c r="AL69" s="78" t="s">
        <v>975</v>
      </c>
      <c r="AM69" s="83" t="s">
        <v>1035</v>
      </c>
      <c r="AN69" s="78"/>
      <c r="AO69" s="80">
        <v>40814.96537037037</v>
      </c>
      <c r="AP69" s="83" t="s">
        <v>1104</v>
      </c>
      <c r="AQ69" s="78" t="b">
        <v>0</v>
      </c>
      <c r="AR69" s="78" t="b">
        <v>0</v>
      </c>
      <c r="AS69" s="78" t="b">
        <v>0</v>
      </c>
      <c r="AT69" s="78" t="s">
        <v>691</v>
      </c>
      <c r="AU69" s="78">
        <v>5</v>
      </c>
      <c r="AV69" s="83" t="s">
        <v>1142</v>
      </c>
      <c r="AW69" s="78" t="b">
        <v>0</v>
      </c>
      <c r="AX69" s="78" t="s">
        <v>1194</v>
      </c>
      <c r="AY69" s="83" t="s">
        <v>1261</v>
      </c>
      <c r="AZ69" s="78" t="s">
        <v>66</v>
      </c>
      <c r="BA69" s="78" t="str">
        <f>REPLACE(INDEX(GroupVertices[Group],MATCH(Vertices[[#This Row],[Vertex]],GroupVertices[Vertex],0)),1,1,"")</f>
        <v>9</v>
      </c>
      <c r="BB69" s="48"/>
      <c r="BC69" s="48"/>
      <c r="BD69" s="48"/>
      <c r="BE69" s="48"/>
      <c r="BF69" s="48" t="s">
        <v>411</v>
      </c>
      <c r="BG69" s="48" t="s">
        <v>411</v>
      </c>
      <c r="BH69" s="121" t="s">
        <v>1831</v>
      </c>
      <c r="BI69" s="121" t="s">
        <v>1831</v>
      </c>
      <c r="BJ69" s="121" t="s">
        <v>1893</v>
      </c>
      <c r="BK69" s="121" t="s">
        <v>1893</v>
      </c>
      <c r="BL69" s="121">
        <v>0</v>
      </c>
      <c r="BM69" s="124">
        <v>0</v>
      </c>
      <c r="BN69" s="121">
        <v>0</v>
      </c>
      <c r="BO69" s="124">
        <v>0</v>
      </c>
      <c r="BP69" s="121">
        <v>0</v>
      </c>
      <c r="BQ69" s="124">
        <v>0</v>
      </c>
      <c r="BR69" s="121">
        <v>19</v>
      </c>
      <c r="BS69" s="124">
        <v>100</v>
      </c>
      <c r="BT69" s="121">
        <v>19</v>
      </c>
      <c r="BU69" s="2"/>
      <c r="BV69" s="3"/>
      <c r="BW69" s="3"/>
      <c r="BX69" s="3"/>
      <c r="BY69" s="3"/>
    </row>
    <row r="70" spans="1:77" ht="41.45" customHeight="1">
      <c r="A70" s="64" t="s">
        <v>251</v>
      </c>
      <c r="C70" s="65"/>
      <c r="D70" s="65" t="s">
        <v>64</v>
      </c>
      <c r="E70" s="66">
        <v>212.44850002018816</v>
      </c>
      <c r="F70" s="68">
        <v>99.93097616339807</v>
      </c>
      <c r="G70" s="100" t="s">
        <v>473</v>
      </c>
      <c r="H70" s="65"/>
      <c r="I70" s="69" t="s">
        <v>251</v>
      </c>
      <c r="J70" s="70"/>
      <c r="K70" s="70"/>
      <c r="L70" s="69" t="s">
        <v>1360</v>
      </c>
      <c r="M70" s="73">
        <v>24.003343944867346</v>
      </c>
      <c r="N70" s="74">
        <v>9804.087890625</v>
      </c>
      <c r="O70" s="74">
        <v>6092.23876953125</v>
      </c>
      <c r="P70" s="75"/>
      <c r="Q70" s="76"/>
      <c r="R70" s="76"/>
      <c r="S70" s="86"/>
      <c r="T70" s="48">
        <v>2</v>
      </c>
      <c r="U70" s="48">
        <v>3</v>
      </c>
      <c r="V70" s="49">
        <v>0</v>
      </c>
      <c r="W70" s="49">
        <v>0.2</v>
      </c>
      <c r="X70" s="49">
        <v>0</v>
      </c>
      <c r="Y70" s="49">
        <v>1.042632</v>
      </c>
      <c r="Z70" s="49">
        <v>0.6666666666666666</v>
      </c>
      <c r="AA70" s="49">
        <v>0.6666666666666666</v>
      </c>
      <c r="AB70" s="71">
        <v>70</v>
      </c>
      <c r="AC70" s="71"/>
      <c r="AD70" s="72"/>
      <c r="AE70" s="78" t="s">
        <v>809</v>
      </c>
      <c r="AF70" s="78">
        <v>2820</v>
      </c>
      <c r="AG70" s="78">
        <v>1492</v>
      </c>
      <c r="AH70" s="78">
        <v>5546</v>
      </c>
      <c r="AI70" s="78">
        <v>18506</v>
      </c>
      <c r="AJ70" s="78"/>
      <c r="AK70" s="78" t="s">
        <v>904</v>
      </c>
      <c r="AL70" s="78" t="s">
        <v>973</v>
      </c>
      <c r="AM70" s="83" t="s">
        <v>1036</v>
      </c>
      <c r="AN70" s="78"/>
      <c r="AO70" s="80">
        <v>42260.60086805555</v>
      </c>
      <c r="AP70" s="83" t="s">
        <v>1105</v>
      </c>
      <c r="AQ70" s="78" t="b">
        <v>0</v>
      </c>
      <c r="AR70" s="78" t="b">
        <v>0</v>
      </c>
      <c r="AS70" s="78" t="b">
        <v>1</v>
      </c>
      <c r="AT70" s="78" t="s">
        <v>691</v>
      </c>
      <c r="AU70" s="78">
        <v>20</v>
      </c>
      <c r="AV70" s="83" t="s">
        <v>1131</v>
      </c>
      <c r="AW70" s="78" t="b">
        <v>0</v>
      </c>
      <c r="AX70" s="78" t="s">
        <v>1194</v>
      </c>
      <c r="AY70" s="83" t="s">
        <v>1262</v>
      </c>
      <c r="AZ70" s="78" t="s">
        <v>66</v>
      </c>
      <c r="BA70" s="78" t="str">
        <f>REPLACE(INDEX(GroupVertices[Group],MATCH(Vertices[[#This Row],[Vertex]],GroupVertices[Vertex],0)),1,1,"")</f>
        <v>9</v>
      </c>
      <c r="BB70" s="48"/>
      <c r="BC70" s="48"/>
      <c r="BD70" s="48"/>
      <c r="BE70" s="48"/>
      <c r="BF70" s="48" t="s">
        <v>411</v>
      </c>
      <c r="BG70" s="48" t="s">
        <v>411</v>
      </c>
      <c r="BH70" s="121" t="s">
        <v>1831</v>
      </c>
      <c r="BI70" s="121" t="s">
        <v>1831</v>
      </c>
      <c r="BJ70" s="121" t="s">
        <v>1893</v>
      </c>
      <c r="BK70" s="121" t="s">
        <v>1893</v>
      </c>
      <c r="BL70" s="121">
        <v>0</v>
      </c>
      <c r="BM70" s="124">
        <v>0</v>
      </c>
      <c r="BN70" s="121">
        <v>0</v>
      </c>
      <c r="BO70" s="124">
        <v>0</v>
      </c>
      <c r="BP70" s="121">
        <v>0</v>
      </c>
      <c r="BQ70" s="124">
        <v>0</v>
      </c>
      <c r="BR70" s="121">
        <v>19</v>
      </c>
      <c r="BS70" s="124">
        <v>100</v>
      </c>
      <c r="BT70" s="121">
        <v>19</v>
      </c>
      <c r="BU70" s="2"/>
      <c r="BV70" s="3"/>
      <c r="BW70" s="3"/>
      <c r="BX70" s="3"/>
      <c r="BY70" s="3"/>
    </row>
    <row r="71" spans="1:77" ht="41.45" customHeight="1">
      <c r="A71" s="64" t="s">
        <v>298</v>
      </c>
      <c r="C71" s="65"/>
      <c r="D71" s="65" t="s">
        <v>64</v>
      </c>
      <c r="E71" s="66">
        <v>169.84980013727943</v>
      </c>
      <c r="F71" s="68">
        <v>99.98925987250728</v>
      </c>
      <c r="G71" s="100" t="s">
        <v>1178</v>
      </c>
      <c r="H71" s="65"/>
      <c r="I71" s="69" t="s">
        <v>298</v>
      </c>
      <c r="J71" s="70"/>
      <c r="K71" s="70"/>
      <c r="L71" s="69" t="s">
        <v>1361</v>
      </c>
      <c r="M71" s="73">
        <v>4.579326489073926</v>
      </c>
      <c r="N71" s="74">
        <v>9279.505859375</v>
      </c>
      <c r="O71" s="74">
        <v>6916.955078125</v>
      </c>
      <c r="P71" s="75"/>
      <c r="Q71" s="76"/>
      <c r="R71" s="76"/>
      <c r="S71" s="86"/>
      <c r="T71" s="48">
        <v>3</v>
      </c>
      <c r="U71" s="48">
        <v>0</v>
      </c>
      <c r="V71" s="49">
        <v>0</v>
      </c>
      <c r="W71" s="49">
        <v>0.2</v>
      </c>
      <c r="X71" s="49">
        <v>0</v>
      </c>
      <c r="Y71" s="49">
        <v>1.042632</v>
      </c>
      <c r="Z71" s="49">
        <v>1</v>
      </c>
      <c r="AA71" s="49">
        <v>0</v>
      </c>
      <c r="AB71" s="71">
        <v>71</v>
      </c>
      <c r="AC71" s="71"/>
      <c r="AD71" s="72"/>
      <c r="AE71" s="78" t="s">
        <v>810</v>
      </c>
      <c r="AF71" s="78">
        <v>624</v>
      </c>
      <c r="AG71" s="78">
        <v>233</v>
      </c>
      <c r="AH71" s="78">
        <v>887</v>
      </c>
      <c r="AI71" s="78">
        <v>1794</v>
      </c>
      <c r="AJ71" s="78"/>
      <c r="AK71" s="78" t="s">
        <v>905</v>
      </c>
      <c r="AL71" s="78"/>
      <c r="AM71" s="78"/>
      <c r="AN71" s="78"/>
      <c r="AO71" s="80">
        <v>42643.53996527778</v>
      </c>
      <c r="AP71" s="83" t="s">
        <v>1106</v>
      </c>
      <c r="AQ71" s="78" t="b">
        <v>1</v>
      </c>
      <c r="AR71" s="78" t="b">
        <v>0</v>
      </c>
      <c r="AS71" s="78" t="b">
        <v>0</v>
      </c>
      <c r="AT71" s="78" t="s">
        <v>691</v>
      </c>
      <c r="AU71" s="78">
        <v>2</v>
      </c>
      <c r="AV71" s="78"/>
      <c r="AW71" s="78" t="b">
        <v>0</v>
      </c>
      <c r="AX71" s="78" t="s">
        <v>1194</v>
      </c>
      <c r="AY71" s="83" t="s">
        <v>1263</v>
      </c>
      <c r="AZ71" s="78" t="s">
        <v>65</v>
      </c>
      <c r="BA71" s="78" t="str">
        <f>REPLACE(INDEX(GroupVertices[Group],MATCH(Vertices[[#This Row],[Vertex]],GroupVertices[Vertex],0)),1,1,"")</f>
        <v>9</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252</v>
      </c>
      <c r="C72" s="65"/>
      <c r="D72" s="65" t="s">
        <v>64</v>
      </c>
      <c r="E72" s="66">
        <v>179.59437961804014</v>
      </c>
      <c r="F72" s="68">
        <v>99.97592730044735</v>
      </c>
      <c r="G72" s="100" t="s">
        <v>1179</v>
      </c>
      <c r="H72" s="65"/>
      <c r="I72" s="69" t="s">
        <v>252</v>
      </c>
      <c r="J72" s="70"/>
      <c r="K72" s="70"/>
      <c r="L72" s="69" t="s">
        <v>1362</v>
      </c>
      <c r="M72" s="73">
        <v>9.02262833757949</v>
      </c>
      <c r="N72" s="74">
        <v>9148.2958984375</v>
      </c>
      <c r="O72" s="74">
        <v>9646.09375</v>
      </c>
      <c r="P72" s="75"/>
      <c r="Q72" s="76"/>
      <c r="R72" s="76"/>
      <c r="S72" s="86"/>
      <c r="T72" s="48">
        <v>2</v>
      </c>
      <c r="U72" s="48">
        <v>1</v>
      </c>
      <c r="V72" s="49">
        <v>0</v>
      </c>
      <c r="W72" s="49">
        <v>0.003663</v>
      </c>
      <c r="X72" s="49">
        <v>0.00387</v>
      </c>
      <c r="Y72" s="49">
        <v>0.806182</v>
      </c>
      <c r="Z72" s="49">
        <v>0.5</v>
      </c>
      <c r="AA72" s="49">
        <v>0.5</v>
      </c>
      <c r="AB72" s="71">
        <v>72</v>
      </c>
      <c r="AC72" s="71"/>
      <c r="AD72" s="72"/>
      <c r="AE72" s="78" t="s">
        <v>811</v>
      </c>
      <c r="AF72" s="78">
        <v>853</v>
      </c>
      <c r="AG72" s="78">
        <v>521</v>
      </c>
      <c r="AH72" s="78">
        <v>1910</v>
      </c>
      <c r="AI72" s="78">
        <v>1256</v>
      </c>
      <c r="AJ72" s="78"/>
      <c r="AK72" s="78" t="s">
        <v>906</v>
      </c>
      <c r="AL72" s="78" t="s">
        <v>976</v>
      </c>
      <c r="AM72" s="83" t="s">
        <v>1037</v>
      </c>
      <c r="AN72" s="78"/>
      <c r="AO72" s="80">
        <v>39955.928125</v>
      </c>
      <c r="AP72" s="83" t="s">
        <v>1107</v>
      </c>
      <c r="AQ72" s="78" t="b">
        <v>0</v>
      </c>
      <c r="AR72" s="78" t="b">
        <v>0</v>
      </c>
      <c r="AS72" s="78" t="b">
        <v>1</v>
      </c>
      <c r="AT72" s="78" t="s">
        <v>691</v>
      </c>
      <c r="AU72" s="78">
        <v>21</v>
      </c>
      <c r="AV72" s="83" t="s">
        <v>1133</v>
      </c>
      <c r="AW72" s="78" t="b">
        <v>0</v>
      </c>
      <c r="AX72" s="78" t="s">
        <v>1194</v>
      </c>
      <c r="AY72" s="83" t="s">
        <v>1264</v>
      </c>
      <c r="AZ72" s="78" t="s">
        <v>66</v>
      </c>
      <c r="BA72" s="78" t="str">
        <f>REPLACE(INDEX(GroupVertices[Group],MATCH(Vertices[[#This Row],[Vertex]],GroupVertices[Vertex],0)),1,1,"")</f>
        <v>8</v>
      </c>
      <c r="BB72" s="48"/>
      <c r="BC72" s="48"/>
      <c r="BD72" s="48"/>
      <c r="BE72" s="48"/>
      <c r="BF72" s="48" t="s">
        <v>403</v>
      </c>
      <c r="BG72" s="48" t="s">
        <v>403</v>
      </c>
      <c r="BH72" s="121" t="s">
        <v>1832</v>
      </c>
      <c r="BI72" s="121" t="s">
        <v>1832</v>
      </c>
      <c r="BJ72" s="121" t="s">
        <v>1894</v>
      </c>
      <c r="BK72" s="121" t="s">
        <v>1894</v>
      </c>
      <c r="BL72" s="121">
        <v>0</v>
      </c>
      <c r="BM72" s="124">
        <v>0</v>
      </c>
      <c r="BN72" s="121">
        <v>1</v>
      </c>
      <c r="BO72" s="124">
        <v>5.555555555555555</v>
      </c>
      <c r="BP72" s="121">
        <v>0</v>
      </c>
      <c r="BQ72" s="124">
        <v>0</v>
      </c>
      <c r="BR72" s="121">
        <v>17</v>
      </c>
      <c r="BS72" s="124">
        <v>94.44444444444444</v>
      </c>
      <c r="BT72" s="121">
        <v>18</v>
      </c>
      <c r="BU72" s="2"/>
      <c r="BV72" s="3"/>
      <c r="BW72" s="3"/>
      <c r="BX72" s="3"/>
      <c r="BY72" s="3"/>
    </row>
    <row r="73" spans="1:77" ht="41.45" customHeight="1">
      <c r="A73" s="64" t="s">
        <v>254</v>
      </c>
      <c r="C73" s="65"/>
      <c r="D73" s="65" t="s">
        <v>64</v>
      </c>
      <c r="E73" s="66">
        <v>207.33936286187264</v>
      </c>
      <c r="F73" s="68">
        <v>99.93796650499894</v>
      </c>
      <c r="G73" s="100" t="s">
        <v>475</v>
      </c>
      <c r="H73" s="65"/>
      <c r="I73" s="69" t="s">
        <v>254</v>
      </c>
      <c r="J73" s="70"/>
      <c r="K73" s="70"/>
      <c r="L73" s="69" t="s">
        <v>1363</v>
      </c>
      <c r="M73" s="73">
        <v>21.67369610068561</v>
      </c>
      <c r="N73" s="74">
        <v>9804.087890625</v>
      </c>
      <c r="O73" s="74">
        <v>9153.7490234375</v>
      </c>
      <c r="P73" s="75"/>
      <c r="Q73" s="76"/>
      <c r="R73" s="76"/>
      <c r="S73" s="86"/>
      <c r="T73" s="48">
        <v>0</v>
      </c>
      <c r="U73" s="48">
        <v>2</v>
      </c>
      <c r="V73" s="49">
        <v>0</v>
      </c>
      <c r="W73" s="49">
        <v>0.003663</v>
      </c>
      <c r="X73" s="49">
        <v>0.00387</v>
      </c>
      <c r="Y73" s="49">
        <v>0.806182</v>
      </c>
      <c r="Z73" s="49">
        <v>1</v>
      </c>
      <c r="AA73" s="49">
        <v>0</v>
      </c>
      <c r="AB73" s="71">
        <v>73</v>
      </c>
      <c r="AC73" s="71"/>
      <c r="AD73" s="72"/>
      <c r="AE73" s="78" t="s">
        <v>812</v>
      </c>
      <c r="AF73" s="78">
        <v>1342</v>
      </c>
      <c r="AG73" s="78">
        <v>1341</v>
      </c>
      <c r="AH73" s="78">
        <v>5390</v>
      </c>
      <c r="AI73" s="78">
        <v>15736</v>
      </c>
      <c r="AJ73" s="78"/>
      <c r="AK73" s="78" t="s">
        <v>907</v>
      </c>
      <c r="AL73" s="78" t="s">
        <v>977</v>
      </c>
      <c r="AM73" s="83" t="s">
        <v>1038</v>
      </c>
      <c r="AN73" s="78"/>
      <c r="AO73" s="80">
        <v>40065.85414351852</v>
      </c>
      <c r="AP73" s="83" t="s">
        <v>1108</v>
      </c>
      <c r="AQ73" s="78" t="b">
        <v>0</v>
      </c>
      <c r="AR73" s="78" t="b">
        <v>0</v>
      </c>
      <c r="AS73" s="78" t="b">
        <v>0</v>
      </c>
      <c r="AT73" s="78" t="s">
        <v>691</v>
      </c>
      <c r="AU73" s="78">
        <v>53</v>
      </c>
      <c r="AV73" s="83" t="s">
        <v>1141</v>
      </c>
      <c r="AW73" s="78" t="b">
        <v>0</v>
      </c>
      <c r="AX73" s="78" t="s">
        <v>1194</v>
      </c>
      <c r="AY73" s="83" t="s">
        <v>1265</v>
      </c>
      <c r="AZ73" s="78" t="s">
        <v>66</v>
      </c>
      <c r="BA73" s="78" t="str">
        <f>REPLACE(INDEX(GroupVertices[Group],MATCH(Vertices[[#This Row],[Vertex]],GroupVertices[Vertex],0)),1,1,"")</f>
        <v>8</v>
      </c>
      <c r="BB73" s="48"/>
      <c r="BC73" s="48"/>
      <c r="BD73" s="48"/>
      <c r="BE73" s="48"/>
      <c r="BF73" s="48" t="s">
        <v>403</v>
      </c>
      <c r="BG73" s="48" t="s">
        <v>403</v>
      </c>
      <c r="BH73" s="121" t="s">
        <v>1833</v>
      </c>
      <c r="BI73" s="121" t="s">
        <v>1855</v>
      </c>
      <c r="BJ73" s="121" t="s">
        <v>1882</v>
      </c>
      <c r="BK73" s="121" t="s">
        <v>1882</v>
      </c>
      <c r="BL73" s="121">
        <v>1</v>
      </c>
      <c r="BM73" s="124">
        <v>2.1739130434782608</v>
      </c>
      <c r="BN73" s="121">
        <v>1</v>
      </c>
      <c r="BO73" s="124">
        <v>2.1739130434782608</v>
      </c>
      <c r="BP73" s="121">
        <v>0</v>
      </c>
      <c r="BQ73" s="124">
        <v>0</v>
      </c>
      <c r="BR73" s="121">
        <v>44</v>
      </c>
      <c r="BS73" s="124">
        <v>95.65217391304348</v>
      </c>
      <c r="BT73" s="121">
        <v>46</v>
      </c>
      <c r="BU73" s="2"/>
      <c r="BV73" s="3"/>
      <c r="BW73" s="3"/>
      <c r="BX73" s="3"/>
      <c r="BY73" s="3"/>
    </row>
    <row r="74" spans="1:77" ht="41.45" customHeight="1">
      <c r="A74" s="64" t="s">
        <v>255</v>
      </c>
      <c r="C74" s="65"/>
      <c r="D74" s="65" t="s">
        <v>64</v>
      </c>
      <c r="E74" s="66">
        <v>182.87640812371302</v>
      </c>
      <c r="F74" s="68">
        <v>99.97143681610773</v>
      </c>
      <c r="G74" s="100" t="s">
        <v>476</v>
      </c>
      <c r="H74" s="65"/>
      <c r="I74" s="69" t="s">
        <v>255</v>
      </c>
      <c r="J74" s="70"/>
      <c r="K74" s="70"/>
      <c r="L74" s="69" t="s">
        <v>1364</v>
      </c>
      <c r="M74" s="73">
        <v>10.519157085166434</v>
      </c>
      <c r="N74" s="74">
        <v>9518.216796875</v>
      </c>
      <c r="O74" s="74">
        <v>2152.725830078125</v>
      </c>
      <c r="P74" s="75"/>
      <c r="Q74" s="76"/>
      <c r="R74" s="76"/>
      <c r="S74" s="86"/>
      <c r="T74" s="48">
        <v>0</v>
      </c>
      <c r="U74" s="48">
        <v>1</v>
      </c>
      <c r="V74" s="49">
        <v>0</v>
      </c>
      <c r="W74" s="49">
        <v>1</v>
      </c>
      <c r="X74" s="49">
        <v>0</v>
      </c>
      <c r="Y74" s="49">
        <v>0.999995</v>
      </c>
      <c r="Z74" s="49">
        <v>0</v>
      </c>
      <c r="AA74" s="49">
        <v>0</v>
      </c>
      <c r="AB74" s="71">
        <v>74</v>
      </c>
      <c r="AC74" s="71"/>
      <c r="AD74" s="72"/>
      <c r="AE74" s="78" t="s">
        <v>813</v>
      </c>
      <c r="AF74" s="78">
        <v>1018</v>
      </c>
      <c r="AG74" s="78">
        <v>618</v>
      </c>
      <c r="AH74" s="78">
        <v>3228</v>
      </c>
      <c r="AI74" s="78">
        <v>2725</v>
      </c>
      <c r="AJ74" s="78"/>
      <c r="AK74" s="78" t="s">
        <v>908</v>
      </c>
      <c r="AL74" s="78" t="s">
        <v>978</v>
      </c>
      <c r="AM74" s="78"/>
      <c r="AN74" s="78"/>
      <c r="AO74" s="80">
        <v>40876.6953125</v>
      </c>
      <c r="AP74" s="83" t="s">
        <v>1109</v>
      </c>
      <c r="AQ74" s="78" t="b">
        <v>0</v>
      </c>
      <c r="AR74" s="78" t="b">
        <v>0</v>
      </c>
      <c r="AS74" s="78" t="b">
        <v>1</v>
      </c>
      <c r="AT74" s="78" t="s">
        <v>691</v>
      </c>
      <c r="AU74" s="78">
        <v>60</v>
      </c>
      <c r="AV74" s="83" t="s">
        <v>1143</v>
      </c>
      <c r="AW74" s="78" t="b">
        <v>0</v>
      </c>
      <c r="AX74" s="78" t="s">
        <v>1194</v>
      </c>
      <c r="AY74" s="83" t="s">
        <v>1266</v>
      </c>
      <c r="AZ74" s="78" t="s">
        <v>66</v>
      </c>
      <c r="BA74" s="78" t="str">
        <f>REPLACE(INDEX(GroupVertices[Group],MATCH(Vertices[[#This Row],[Vertex]],GroupVertices[Vertex],0)),1,1,"")</f>
        <v>15</v>
      </c>
      <c r="BB74" s="48"/>
      <c r="BC74" s="48"/>
      <c r="BD74" s="48"/>
      <c r="BE74" s="48"/>
      <c r="BF74" s="48" t="s">
        <v>413</v>
      </c>
      <c r="BG74" s="48" t="s">
        <v>413</v>
      </c>
      <c r="BH74" s="121" t="s">
        <v>1834</v>
      </c>
      <c r="BI74" s="121" t="s">
        <v>1834</v>
      </c>
      <c r="BJ74" s="121" t="s">
        <v>1895</v>
      </c>
      <c r="BK74" s="121" t="s">
        <v>1895</v>
      </c>
      <c r="BL74" s="121">
        <v>0</v>
      </c>
      <c r="BM74" s="124">
        <v>0</v>
      </c>
      <c r="BN74" s="121">
        <v>0</v>
      </c>
      <c r="BO74" s="124">
        <v>0</v>
      </c>
      <c r="BP74" s="121">
        <v>0</v>
      </c>
      <c r="BQ74" s="124">
        <v>0</v>
      </c>
      <c r="BR74" s="121">
        <v>17</v>
      </c>
      <c r="BS74" s="124">
        <v>100</v>
      </c>
      <c r="BT74" s="121">
        <v>17</v>
      </c>
      <c r="BU74" s="2"/>
      <c r="BV74" s="3"/>
      <c r="BW74" s="3"/>
      <c r="BX74" s="3"/>
      <c r="BY74" s="3"/>
    </row>
    <row r="75" spans="1:77" ht="41.45" customHeight="1">
      <c r="A75" s="64" t="s">
        <v>299</v>
      </c>
      <c r="C75" s="65"/>
      <c r="D75" s="65" t="s">
        <v>64</v>
      </c>
      <c r="E75" s="66">
        <v>166.43243024992935</v>
      </c>
      <c r="F75" s="68">
        <v>99.99393553145885</v>
      </c>
      <c r="G75" s="100" t="s">
        <v>1180</v>
      </c>
      <c r="H75" s="65"/>
      <c r="I75" s="69" t="s">
        <v>299</v>
      </c>
      <c r="J75" s="70"/>
      <c r="K75" s="70"/>
      <c r="L75" s="69" t="s">
        <v>1365</v>
      </c>
      <c r="M75" s="73">
        <v>3.0210852158132946</v>
      </c>
      <c r="N75" s="74">
        <v>9518.216796875</v>
      </c>
      <c r="O75" s="74">
        <v>3234.970703125</v>
      </c>
      <c r="P75" s="75"/>
      <c r="Q75" s="76"/>
      <c r="R75" s="76"/>
      <c r="S75" s="86"/>
      <c r="T75" s="48">
        <v>1</v>
      </c>
      <c r="U75" s="48">
        <v>0</v>
      </c>
      <c r="V75" s="49">
        <v>0</v>
      </c>
      <c r="W75" s="49">
        <v>1</v>
      </c>
      <c r="X75" s="49">
        <v>0</v>
      </c>
      <c r="Y75" s="49">
        <v>0.999995</v>
      </c>
      <c r="Z75" s="49">
        <v>0</v>
      </c>
      <c r="AA75" s="49">
        <v>0</v>
      </c>
      <c r="AB75" s="71">
        <v>75</v>
      </c>
      <c r="AC75" s="71"/>
      <c r="AD75" s="72"/>
      <c r="AE75" s="78" t="s">
        <v>814</v>
      </c>
      <c r="AF75" s="78">
        <v>444</v>
      </c>
      <c r="AG75" s="78">
        <v>132</v>
      </c>
      <c r="AH75" s="78">
        <v>1315</v>
      </c>
      <c r="AI75" s="78">
        <v>76</v>
      </c>
      <c r="AJ75" s="78"/>
      <c r="AK75" s="78" t="s">
        <v>909</v>
      </c>
      <c r="AL75" s="78"/>
      <c r="AM75" s="78"/>
      <c r="AN75" s="78"/>
      <c r="AO75" s="80">
        <v>41337.05200231481</v>
      </c>
      <c r="AP75" s="78"/>
      <c r="AQ75" s="78" t="b">
        <v>1</v>
      </c>
      <c r="AR75" s="78" t="b">
        <v>0</v>
      </c>
      <c r="AS75" s="78" t="b">
        <v>1</v>
      </c>
      <c r="AT75" s="78" t="s">
        <v>691</v>
      </c>
      <c r="AU75" s="78">
        <v>4</v>
      </c>
      <c r="AV75" s="83" t="s">
        <v>1131</v>
      </c>
      <c r="AW75" s="78" t="b">
        <v>0</v>
      </c>
      <c r="AX75" s="78" t="s">
        <v>1194</v>
      </c>
      <c r="AY75" s="83" t="s">
        <v>1267</v>
      </c>
      <c r="AZ75" s="78" t="s">
        <v>65</v>
      </c>
      <c r="BA75" s="78" t="str">
        <f>REPLACE(INDEX(GroupVertices[Group],MATCH(Vertices[[#This Row],[Vertex]],GroupVertices[Vertex],0)),1,1,"")</f>
        <v>15</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256</v>
      </c>
      <c r="C76" s="65"/>
      <c r="D76" s="65" t="s">
        <v>64</v>
      </c>
      <c r="E76" s="66">
        <v>259.0397706625752</v>
      </c>
      <c r="F76" s="68">
        <v>99.86722980323654</v>
      </c>
      <c r="G76" s="100" t="s">
        <v>477</v>
      </c>
      <c r="H76" s="65"/>
      <c r="I76" s="69" t="s">
        <v>256</v>
      </c>
      <c r="J76" s="70"/>
      <c r="K76" s="70"/>
      <c r="L76" s="69" t="s">
        <v>1366</v>
      </c>
      <c r="M76" s="73">
        <v>45.247880908034574</v>
      </c>
      <c r="N76" s="74">
        <v>6367.52880859375</v>
      </c>
      <c r="O76" s="74">
        <v>8265.0595703125</v>
      </c>
      <c r="P76" s="75"/>
      <c r="Q76" s="76"/>
      <c r="R76" s="76"/>
      <c r="S76" s="86"/>
      <c r="T76" s="48">
        <v>0</v>
      </c>
      <c r="U76" s="48">
        <v>7</v>
      </c>
      <c r="V76" s="49">
        <v>796</v>
      </c>
      <c r="W76" s="49">
        <v>0.00495</v>
      </c>
      <c r="X76" s="49">
        <v>0.026473</v>
      </c>
      <c r="Y76" s="49">
        <v>2.70607</v>
      </c>
      <c r="Z76" s="49">
        <v>0.023809523809523808</v>
      </c>
      <c r="AA76" s="49">
        <v>0</v>
      </c>
      <c r="AB76" s="71">
        <v>76</v>
      </c>
      <c r="AC76" s="71"/>
      <c r="AD76" s="72"/>
      <c r="AE76" s="78" t="s">
        <v>815</v>
      </c>
      <c r="AF76" s="78">
        <v>2065</v>
      </c>
      <c r="AG76" s="78">
        <v>2869</v>
      </c>
      <c r="AH76" s="78">
        <v>9843</v>
      </c>
      <c r="AI76" s="78">
        <v>16012</v>
      </c>
      <c r="AJ76" s="78"/>
      <c r="AK76" s="78" t="s">
        <v>910</v>
      </c>
      <c r="AL76" s="78" t="s">
        <v>712</v>
      </c>
      <c r="AM76" s="83" t="s">
        <v>1039</v>
      </c>
      <c r="AN76" s="78"/>
      <c r="AO76" s="80">
        <v>39925.73899305556</v>
      </c>
      <c r="AP76" s="83" t="s">
        <v>1110</v>
      </c>
      <c r="AQ76" s="78" t="b">
        <v>0</v>
      </c>
      <c r="AR76" s="78" t="b">
        <v>0</v>
      </c>
      <c r="AS76" s="78" t="b">
        <v>1</v>
      </c>
      <c r="AT76" s="78" t="s">
        <v>691</v>
      </c>
      <c r="AU76" s="78">
        <v>175</v>
      </c>
      <c r="AV76" s="83" t="s">
        <v>1131</v>
      </c>
      <c r="AW76" s="78" t="b">
        <v>0</v>
      </c>
      <c r="AX76" s="78" t="s">
        <v>1194</v>
      </c>
      <c r="AY76" s="83" t="s">
        <v>1268</v>
      </c>
      <c r="AZ76" s="78" t="s">
        <v>66</v>
      </c>
      <c r="BA76" s="78" t="str">
        <f>REPLACE(INDEX(GroupVertices[Group],MATCH(Vertices[[#This Row],[Vertex]],GroupVertices[Vertex],0)),1,1,"")</f>
        <v>5</v>
      </c>
      <c r="BB76" s="48"/>
      <c r="BC76" s="48"/>
      <c r="BD76" s="48"/>
      <c r="BE76" s="48"/>
      <c r="BF76" s="48" t="s">
        <v>403</v>
      </c>
      <c r="BG76" s="48" t="s">
        <v>403</v>
      </c>
      <c r="BH76" s="121" t="s">
        <v>1835</v>
      </c>
      <c r="BI76" s="121" t="s">
        <v>1835</v>
      </c>
      <c r="BJ76" s="121" t="s">
        <v>1896</v>
      </c>
      <c r="BK76" s="121" t="s">
        <v>1896</v>
      </c>
      <c r="BL76" s="121">
        <v>1</v>
      </c>
      <c r="BM76" s="124">
        <v>3.8461538461538463</v>
      </c>
      <c r="BN76" s="121">
        <v>0</v>
      </c>
      <c r="BO76" s="124">
        <v>0</v>
      </c>
      <c r="BP76" s="121">
        <v>0</v>
      </c>
      <c r="BQ76" s="124">
        <v>0</v>
      </c>
      <c r="BR76" s="121">
        <v>25</v>
      </c>
      <c r="BS76" s="124">
        <v>96.15384615384616</v>
      </c>
      <c r="BT76" s="121">
        <v>26</v>
      </c>
      <c r="BU76" s="2"/>
      <c r="BV76" s="3"/>
      <c r="BW76" s="3"/>
      <c r="BX76" s="3"/>
      <c r="BY76" s="3"/>
    </row>
    <row r="77" spans="1:77" ht="41.45" customHeight="1">
      <c r="A77" s="64" t="s">
        <v>300</v>
      </c>
      <c r="C77" s="65"/>
      <c r="D77" s="65" t="s">
        <v>64</v>
      </c>
      <c r="E77" s="66">
        <v>252.17119554245568</v>
      </c>
      <c r="F77" s="68">
        <v>99.87662741479268</v>
      </c>
      <c r="G77" s="100" t="s">
        <v>1181</v>
      </c>
      <c r="H77" s="65"/>
      <c r="I77" s="69" t="s">
        <v>300</v>
      </c>
      <c r="J77" s="70"/>
      <c r="K77" s="70"/>
      <c r="L77" s="69" t="s">
        <v>1367</v>
      </c>
      <c r="M77" s="73">
        <v>42.11597023009489</v>
      </c>
      <c r="N77" s="74">
        <v>6174.1220703125</v>
      </c>
      <c r="O77" s="74">
        <v>7269.861328125</v>
      </c>
      <c r="P77" s="75"/>
      <c r="Q77" s="76"/>
      <c r="R77" s="76"/>
      <c r="S77" s="86"/>
      <c r="T77" s="48">
        <v>1</v>
      </c>
      <c r="U77" s="48">
        <v>0</v>
      </c>
      <c r="V77" s="49">
        <v>0</v>
      </c>
      <c r="W77" s="49">
        <v>0.00369</v>
      </c>
      <c r="X77" s="49">
        <v>0.003956</v>
      </c>
      <c r="Y77" s="49">
        <v>0.478594</v>
      </c>
      <c r="Z77" s="49">
        <v>0</v>
      </c>
      <c r="AA77" s="49">
        <v>0</v>
      </c>
      <c r="AB77" s="71">
        <v>77</v>
      </c>
      <c r="AC77" s="71"/>
      <c r="AD77" s="72"/>
      <c r="AE77" s="78" t="s">
        <v>816</v>
      </c>
      <c r="AF77" s="78">
        <v>748</v>
      </c>
      <c r="AG77" s="78">
        <v>2666</v>
      </c>
      <c r="AH77" s="78">
        <v>2695</v>
      </c>
      <c r="AI77" s="78">
        <v>2238</v>
      </c>
      <c r="AJ77" s="78"/>
      <c r="AK77" s="78" t="s">
        <v>911</v>
      </c>
      <c r="AL77" s="78" t="s">
        <v>933</v>
      </c>
      <c r="AM77" s="83" t="s">
        <v>1040</v>
      </c>
      <c r="AN77" s="78"/>
      <c r="AO77" s="80">
        <v>40315.686689814815</v>
      </c>
      <c r="AP77" s="83" t="s">
        <v>1111</v>
      </c>
      <c r="AQ77" s="78" t="b">
        <v>0</v>
      </c>
      <c r="AR77" s="78" t="b">
        <v>0</v>
      </c>
      <c r="AS77" s="78" t="b">
        <v>1</v>
      </c>
      <c r="AT77" s="78" t="s">
        <v>691</v>
      </c>
      <c r="AU77" s="78">
        <v>59</v>
      </c>
      <c r="AV77" s="83" t="s">
        <v>1131</v>
      </c>
      <c r="AW77" s="78" t="b">
        <v>0</v>
      </c>
      <c r="AX77" s="78" t="s">
        <v>1194</v>
      </c>
      <c r="AY77" s="83" t="s">
        <v>1269</v>
      </c>
      <c r="AZ77" s="78" t="s">
        <v>65</v>
      </c>
      <c r="BA77" s="78" t="str">
        <f>REPLACE(INDEX(GroupVertices[Group],MATCH(Vertices[[#This Row],[Vertex]],GroupVertices[Vertex],0)),1,1,"")</f>
        <v>5</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301</v>
      </c>
      <c r="C78" s="65"/>
      <c r="D78" s="65" t="s">
        <v>64</v>
      </c>
      <c r="E78" s="66">
        <v>171.91375620785723</v>
      </c>
      <c r="F78" s="68">
        <v>99.98643595967515</v>
      </c>
      <c r="G78" s="100" t="s">
        <v>1182</v>
      </c>
      <c r="H78" s="65"/>
      <c r="I78" s="69" t="s">
        <v>301</v>
      </c>
      <c r="J78" s="70"/>
      <c r="K78" s="70"/>
      <c r="L78" s="69" t="s">
        <v>1368</v>
      </c>
      <c r="M78" s="73">
        <v>5.520442505597674</v>
      </c>
      <c r="N78" s="74">
        <v>7154.01904296875</v>
      </c>
      <c r="O78" s="74">
        <v>7604.36376953125</v>
      </c>
      <c r="P78" s="75"/>
      <c r="Q78" s="76"/>
      <c r="R78" s="76"/>
      <c r="S78" s="86"/>
      <c r="T78" s="48">
        <v>1</v>
      </c>
      <c r="U78" s="48">
        <v>0</v>
      </c>
      <c r="V78" s="49">
        <v>0</v>
      </c>
      <c r="W78" s="49">
        <v>0.00369</v>
      </c>
      <c r="X78" s="49">
        <v>0.003956</v>
      </c>
      <c r="Y78" s="49">
        <v>0.478594</v>
      </c>
      <c r="Z78" s="49">
        <v>0</v>
      </c>
      <c r="AA78" s="49">
        <v>0</v>
      </c>
      <c r="AB78" s="71">
        <v>78</v>
      </c>
      <c r="AC78" s="71"/>
      <c r="AD78" s="72"/>
      <c r="AE78" s="78" t="s">
        <v>817</v>
      </c>
      <c r="AF78" s="78">
        <v>369</v>
      </c>
      <c r="AG78" s="78">
        <v>294</v>
      </c>
      <c r="AH78" s="78">
        <v>770</v>
      </c>
      <c r="AI78" s="78">
        <v>277</v>
      </c>
      <c r="AJ78" s="78"/>
      <c r="AK78" s="78" t="s">
        <v>912</v>
      </c>
      <c r="AL78" s="78" t="s">
        <v>979</v>
      </c>
      <c r="AM78" s="78"/>
      <c r="AN78" s="78"/>
      <c r="AO78" s="80">
        <v>41006.124027777776</v>
      </c>
      <c r="AP78" s="83" t="s">
        <v>1112</v>
      </c>
      <c r="AQ78" s="78" t="b">
        <v>0</v>
      </c>
      <c r="AR78" s="78" t="b">
        <v>0</v>
      </c>
      <c r="AS78" s="78" t="b">
        <v>0</v>
      </c>
      <c r="AT78" s="78" t="s">
        <v>691</v>
      </c>
      <c r="AU78" s="78">
        <v>14</v>
      </c>
      <c r="AV78" s="83" t="s">
        <v>1141</v>
      </c>
      <c r="AW78" s="78" t="b">
        <v>0</v>
      </c>
      <c r="AX78" s="78" t="s">
        <v>1194</v>
      </c>
      <c r="AY78" s="83" t="s">
        <v>1270</v>
      </c>
      <c r="AZ78" s="78" t="s">
        <v>65</v>
      </c>
      <c r="BA78" s="78" t="str">
        <f>REPLACE(INDEX(GroupVertices[Group],MATCH(Vertices[[#This Row],[Vertex]],GroupVertices[Vertex],0)),1,1,"")</f>
        <v>5</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302</v>
      </c>
      <c r="C79" s="65"/>
      <c r="D79" s="65" t="s">
        <v>64</v>
      </c>
      <c r="E79" s="66">
        <v>162.9473896717406</v>
      </c>
      <c r="F79" s="68">
        <v>99.9987037777164</v>
      </c>
      <c r="G79" s="100" t="s">
        <v>1183</v>
      </c>
      <c r="H79" s="65"/>
      <c r="I79" s="69" t="s">
        <v>302</v>
      </c>
      <c r="J79" s="70"/>
      <c r="K79" s="70"/>
      <c r="L79" s="69" t="s">
        <v>1369</v>
      </c>
      <c r="M79" s="73">
        <v>1.4319876797158186</v>
      </c>
      <c r="N79" s="74">
        <v>5696.60888671875</v>
      </c>
      <c r="O79" s="74">
        <v>9047.40625</v>
      </c>
      <c r="P79" s="75"/>
      <c r="Q79" s="76"/>
      <c r="R79" s="76"/>
      <c r="S79" s="86"/>
      <c r="T79" s="48">
        <v>1</v>
      </c>
      <c r="U79" s="48">
        <v>0</v>
      </c>
      <c r="V79" s="49">
        <v>0</v>
      </c>
      <c r="W79" s="49">
        <v>0.00369</v>
      </c>
      <c r="X79" s="49">
        <v>0.003956</v>
      </c>
      <c r="Y79" s="49">
        <v>0.478594</v>
      </c>
      <c r="Z79" s="49">
        <v>0</v>
      </c>
      <c r="AA79" s="49">
        <v>0</v>
      </c>
      <c r="AB79" s="71">
        <v>79</v>
      </c>
      <c r="AC79" s="71"/>
      <c r="AD79" s="72"/>
      <c r="AE79" s="78" t="s">
        <v>818</v>
      </c>
      <c r="AF79" s="78">
        <v>110</v>
      </c>
      <c r="AG79" s="78">
        <v>29</v>
      </c>
      <c r="AH79" s="78">
        <v>90</v>
      </c>
      <c r="AI79" s="78">
        <v>251</v>
      </c>
      <c r="AJ79" s="78"/>
      <c r="AK79" s="78"/>
      <c r="AL79" s="78" t="s">
        <v>980</v>
      </c>
      <c r="AM79" s="78"/>
      <c r="AN79" s="78"/>
      <c r="AO79" s="80">
        <v>42661.090219907404</v>
      </c>
      <c r="AP79" s="83" t="s">
        <v>1113</v>
      </c>
      <c r="AQ79" s="78" t="b">
        <v>1</v>
      </c>
      <c r="AR79" s="78" t="b">
        <v>0</v>
      </c>
      <c r="AS79" s="78" t="b">
        <v>0</v>
      </c>
      <c r="AT79" s="78" t="s">
        <v>691</v>
      </c>
      <c r="AU79" s="78">
        <v>1</v>
      </c>
      <c r="AV79" s="78"/>
      <c r="AW79" s="78" t="b">
        <v>0</v>
      </c>
      <c r="AX79" s="78" t="s">
        <v>1194</v>
      </c>
      <c r="AY79" s="83" t="s">
        <v>1271</v>
      </c>
      <c r="AZ79" s="78" t="s">
        <v>65</v>
      </c>
      <c r="BA79" s="78" t="str">
        <f>REPLACE(INDEX(GroupVertices[Group],MATCH(Vertices[[#This Row],[Vertex]],GroupVertices[Vertex],0)),1,1,"")</f>
        <v>5</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303</v>
      </c>
      <c r="C80" s="65"/>
      <c r="D80" s="65" t="s">
        <v>64</v>
      </c>
      <c r="E80" s="66">
        <v>223.47882262688256</v>
      </c>
      <c r="F80" s="68">
        <v>99.91588443252469</v>
      </c>
      <c r="G80" s="100" t="s">
        <v>1184</v>
      </c>
      <c r="H80" s="65"/>
      <c r="I80" s="69" t="s">
        <v>303</v>
      </c>
      <c r="J80" s="70"/>
      <c r="K80" s="70"/>
      <c r="L80" s="69" t="s">
        <v>1370</v>
      </c>
      <c r="M80" s="73">
        <v>29.032914787272947</v>
      </c>
      <c r="N80" s="74">
        <v>5399.0703125</v>
      </c>
      <c r="O80" s="74">
        <v>8037.27294921875</v>
      </c>
      <c r="P80" s="75"/>
      <c r="Q80" s="76"/>
      <c r="R80" s="76"/>
      <c r="S80" s="86"/>
      <c r="T80" s="48">
        <v>1</v>
      </c>
      <c r="U80" s="48">
        <v>0</v>
      </c>
      <c r="V80" s="49">
        <v>0</v>
      </c>
      <c r="W80" s="49">
        <v>0.00369</v>
      </c>
      <c r="X80" s="49">
        <v>0.003956</v>
      </c>
      <c r="Y80" s="49">
        <v>0.478594</v>
      </c>
      <c r="Z80" s="49">
        <v>0</v>
      </c>
      <c r="AA80" s="49">
        <v>0</v>
      </c>
      <c r="AB80" s="71">
        <v>80</v>
      </c>
      <c r="AC80" s="71"/>
      <c r="AD80" s="72"/>
      <c r="AE80" s="78" t="s">
        <v>819</v>
      </c>
      <c r="AF80" s="78">
        <v>2454</v>
      </c>
      <c r="AG80" s="78">
        <v>1818</v>
      </c>
      <c r="AH80" s="78">
        <v>3142</v>
      </c>
      <c r="AI80" s="78">
        <v>10534</v>
      </c>
      <c r="AJ80" s="78"/>
      <c r="AK80" s="78" t="s">
        <v>913</v>
      </c>
      <c r="AL80" s="78"/>
      <c r="AM80" s="83" t="s">
        <v>1041</v>
      </c>
      <c r="AN80" s="78"/>
      <c r="AO80" s="80">
        <v>40962.159155092595</v>
      </c>
      <c r="AP80" s="83" t="s">
        <v>1114</v>
      </c>
      <c r="AQ80" s="78" t="b">
        <v>0</v>
      </c>
      <c r="AR80" s="78" t="b">
        <v>0</v>
      </c>
      <c r="AS80" s="78" t="b">
        <v>1</v>
      </c>
      <c r="AT80" s="78" t="s">
        <v>691</v>
      </c>
      <c r="AU80" s="78">
        <v>64</v>
      </c>
      <c r="AV80" s="83" t="s">
        <v>1135</v>
      </c>
      <c r="AW80" s="78" t="b">
        <v>0</v>
      </c>
      <c r="AX80" s="78" t="s">
        <v>1194</v>
      </c>
      <c r="AY80" s="83" t="s">
        <v>1272</v>
      </c>
      <c r="AZ80" s="78" t="s">
        <v>65</v>
      </c>
      <c r="BA80" s="78" t="str">
        <f>REPLACE(INDEX(GroupVertices[Group],MATCH(Vertices[[#This Row],[Vertex]],GroupVertices[Vertex],0)),1,1,"")</f>
        <v>5</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257</v>
      </c>
      <c r="C81" s="65"/>
      <c r="D81" s="65" t="s">
        <v>64</v>
      </c>
      <c r="E81" s="66">
        <v>167.75200872128235</v>
      </c>
      <c r="F81" s="68">
        <v>99.9921300789924</v>
      </c>
      <c r="G81" s="100" t="s">
        <v>478</v>
      </c>
      <c r="H81" s="65"/>
      <c r="I81" s="69" t="s">
        <v>257</v>
      </c>
      <c r="J81" s="70"/>
      <c r="K81" s="70"/>
      <c r="L81" s="69" t="s">
        <v>1371</v>
      </c>
      <c r="M81" s="73">
        <v>3.6227823411317566</v>
      </c>
      <c r="N81" s="74">
        <v>5909.2138671875</v>
      </c>
      <c r="O81" s="74">
        <v>3493.768310546875</v>
      </c>
      <c r="P81" s="75"/>
      <c r="Q81" s="76"/>
      <c r="R81" s="76"/>
      <c r="S81" s="86"/>
      <c r="T81" s="48">
        <v>1</v>
      </c>
      <c r="U81" s="48">
        <v>3</v>
      </c>
      <c r="V81" s="49">
        <v>650</v>
      </c>
      <c r="W81" s="49">
        <v>0.002899</v>
      </c>
      <c r="X81" s="49">
        <v>0.000101</v>
      </c>
      <c r="Y81" s="49">
        <v>1.037675</v>
      </c>
      <c r="Z81" s="49">
        <v>0.16666666666666666</v>
      </c>
      <c r="AA81" s="49">
        <v>0.3333333333333333</v>
      </c>
      <c r="AB81" s="71">
        <v>81</v>
      </c>
      <c r="AC81" s="71"/>
      <c r="AD81" s="72"/>
      <c r="AE81" s="78" t="s">
        <v>820</v>
      </c>
      <c r="AF81" s="78">
        <v>304</v>
      </c>
      <c r="AG81" s="78">
        <v>171</v>
      </c>
      <c r="AH81" s="78">
        <v>1928</v>
      </c>
      <c r="AI81" s="78">
        <v>683</v>
      </c>
      <c r="AJ81" s="78"/>
      <c r="AK81" s="78" t="s">
        <v>914</v>
      </c>
      <c r="AL81" s="78"/>
      <c r="AM81" s="78"/>
      <c r="AN81" s="78"/>
      <c r="AO81" s="80">
        <v>41168.919328703705</v>
      </c>
      <c r="AP81" s="83" t="s">
        <v>1115</v>
      </c>
      <c r="AQ81" s="78" t="b">
        <v>1</v>
      </c>
      <c r="AR81" s="78" t="b">
        <v>0</v>
      </c>
      <c r="AS81" s="78" t="b">
        <v>1</v>
      </c>
      <c r="AT81" s="78" t="s">
        <v>691</v>
      </c>
      <c r="AU81" s="78">
        <v>13</v>
      </c>
      <c r="AV81" s="83" t="s">
        <v>1131</v>
      </c>
      <c r="AW81" s="78" t="b">
        <v>0</v>
      </c>
      <c r="AX81" s="78" t="s">
        <v>1194</v>
      </c>
      <c r="AY81" s="83" t="s">
        <v>1273</v>
      </c>
      <c r="AZ81" s="78" t="s">
        <v>66</v>
      </c>
      <c r="BA81" s="78" t="str">
        <f>REPLACE(INDEX(GroupVertices[Group],MATCH(Vertices[[#This Row],[Vertex]],GroupVertices[Vertex],0)),1,1,"")</f>
        <v>7</v>
      </c>
      <c r="BB81" s="48"/>
      <c r="BC81" s="48"/>
      <c r="BD81" s="48"/>
      <c r="BE81" s="48"/>
      <c r="BF81" s="48" t="s">
        <v>403</v>
      </c>
      <c r="BG81" s="48" t="s">
        <v>403</v>
      </c>
      <c r="BH81" s="121" t="s">
        <v>1836</v>
      </c>
      <c r="BI81" s="121" t="s">
        <v>1836</v>
      </c>
      <c r="BJ81" s="121" t="s">
        <v>1897</v>
      </c>
      <c r="BK81" s="121" t="s">
        <v>1897</v>
      </c>
      <c r="BL81" s="121">
        <v>6</v>
      </c>
      <c r="BM81" s="124">
        <v>10.526315789473685</v>
      </c>
      <c r="BN81" s="121">
        <v>0</v>
      </c>
      <c r="BO81" s="124">
        <v>0</v>
      </c>
      <c r="BP81" s="121">
        <v>0</v>
      </c>
      <c r="BQ81" s="124">
        <v>0</v>
      </c>
      <c r="BR81" s="121">
        <v>51</v>
      </c>
      <c r="BS81" s="124">
        <v>89.47368421052632</v>
      </c>
      <c r="BT81" s="121">
        <v>57</v>
      </c>
      <c r="BU81" s="2"/>
      <c r="BV81" s="3"/>
      <c r="BW81" s="3"/>
      <c r="BX81" s="3"/>
      <c r="BY81" s="3"/>
    </row>
    <row r="82" spans="1:77" ht="41.45" customHeight="1">
      <c r="A82" s="64" t="s">
        <v>265</v>
      </c>
      <c r="C82" s="65"/>
      <c r="D82" s="65" t="s">
        <v>64</v>
      </c>
      <c r="E82" s="66">
        <v>200.40311705091452</v>
      </c>
      <c r="F82" s="68">
        <v>99.94745670386105</v>
      </c>
      <c r="G82" s="100" t="s">
        <v>484</v>
      </c>
      <c r="H82" s="65"/>
      <c r="I82" s="69" t="s">
        <v>265</v>
      </c>
      <c r="J82" s="70"/>
      <c r="K82" s="70"/>
      <c r="L82" s="69" t="s">
        <v>1372</v>
      </c>
      <c r="M82" s="73">
        <v>18.51092915990908</v>
      </c>
      <c r="N82" s="74">
        <v>5985.298828125</v>
      </c>
      <c r="O82" s="74">
        <v>5238.296875</v>
      </c>
      <c r="P82" s="75"/>
      <c r="Q82" s="76"/>
      <c r="R82" s="76"/>
      <c r="S82" s="86"/>
      <c r="T82" s="48">
        <v>6</v>
      </c>
      <c r="U82" s="48">
        <v>1</v>
      </c>
      <c r="V82" s="49">
        <v>403</v>
      </c>
      <c r="W82" s="49">
        <v>0.002457</v>
      </c>
      <c r="X82" s="49">
        <v>2.3E-05</v>
      </c>
      <c r="Y82" s="49">
        <v>1.916059</v>
      </c>
      <c r="Z82" s="49">
        <v>0.2</v>
      </c>
      <c r="AA82" s="49">
        <v>0</v>
      </c>
      <c r="AB82" s="71">
        <v>82</v>
      </c>
      <c r="AC82" s="71"/>
      <c r="AD82" s="72"/>
      <c r="AE82" s="78" t="s">
        <v>821</v>
      </c>
      <c r="AF82" s="78">
        <v>1212</v>
      </c>
      <c r="AG82" s="78">
        <v>1136</v>
      </c>
      <c r="AH82" s="78">
        <v>6642</v>
      </c>
      <c r="AI82" s="78">
        <v>2794</v>
      </c>
      <c r="AJ82" s="78"/>
      <c r="AK82" s="78" t="s">
        <v>915</v>
      </c>
      <c r="AL82" s="78"/>
      <c r="AM82" s="83" t="s">
        <v>1042</v>
      </c>
      <c r="AN82" s="78"/>
      <c r="AO82" s="80">
        <v>40767.94359953704</v>
      </c>
      <c r="AP82" s="83" t="s">
        <v>1116</v>
      </c>
      <c r="AQ82" s="78" t="b">
        <v>0</v>
      </c>
      <c r="AR82" s="78" t="b">
        <v>0</v>
      </c>
      <c r="AS82" s="78" t="b">
        <v>0</v>
      </c>
      <c r="AT82" s="78" t="s">
        <v>691</v>
      </c>
      <c r="AU82" s="78">
        <v>80</v>
      </c>
      <c r="AV82" s="83" t="s">
        <v>1133</v>
      </c>
      <c r="AW82" s="78" t="b">
        <v>0</v>
      </c>
      <c r="AX82" s="78" t="s">
        <v>1194</v>
      </c>
      <c r="AY82" s="83" t="s">
        <v>1274</v>
      </c>
      <c r="AZ82" s="78" t="s">
        <v>66</v>
      </c>
      <c r="BA82" s="78" t="str">
        <f>REPLACE(INDEX(GroupVertices[Group],MATCH(Vertices[[#This Row],[Vertex]],GroupVertices[Vertex],0)),1,1,"")</f>
        <v>7</v>
      </c>
      <c r="BB82" s="48" t="s">
        <v>394</v>
      </c>
      <c r="BC82" s="48" t="s">
        <v>394</v>
      </c>
      <c r="BD82" s="48" t="s">
        <v>399</v>
      </c>
      <c r="BE82" s="48" t="s">
        <v>399</v>
      </c>
      <c r="BF82" s="48" t="s">
        <v>414</v>
      </c>
      <c r="BG82" s="48" t="s">
        <v>414</v>
      </c>
      <c r="BH82" s="121" t="s">
        <v>1837</v>
      </c>
      <c r="BI82" s="121" t="s">
        <v>1837</v>
      </c>
      <c r="BJ82" s="121" t="s">
        <v>1898</v>
      </c>
      <c r="BK82" s="121" t="s">
        <v>1898</v>
      </c>
      <c r="BL82" s="121">
        <v>0</v>
      </c>
      <c r="BM82" s="124">
        <v>0</v>
      </c>
      <c r="BN82" s="121">
        <v>0</v>
      </c>
      <c r="BO82" s="124">
        <v>0</v>
      </c>
      <c r="BP82" s="121">
        <v>0</v>
      </c>
      <c r="BQ82" s="124">
        <v>0</v>
      </c>
      <c r="BR82" s="121">
        <v>18</v>
      </c>
      <c r="BS82" s="124">
        <v>100</v>
      </c>
      <c r="BT82" s="121">
        <v>18</v>
      </c>
      <c r="BU82" s="2"/>
      <c r="BV82" s="3"/>
      <c r="BW82" s="3"/>
      <c r="BX82" s="3"/>
      <c r="BY82" s="3"/>
    </row>
    <row r="83" spans="1:77" ht="41.45" customHeight="1">
      <c r="A83" s="64" t="s">
        <v>258</v>
      </c>
      <c r="C83" s="65"/>
      <c r="D83" s="65" t="s">
        <v>64</v>
      </c>
      <c r="E83" s="66">
        <v>172.6242984616627</v>
      </c>
      <c r="F83" s="68">
        <v>99.98546379296243</v>
      </c>
      <c r="G83" s="100" t="s">
        <v>479</v>
      </c>
      <c r="H83" s="65"/>
      <c r="I83" s="69" t="s">
        <v>258</v>
      </c>
      <c r="J83" s="70"/>
      <c r="K83" s="70"/>
      <c r="L83" s="69" t="s">
        <v>1373</v>
      </c>
      <c r="M83" s="73">
        <v>5.844433265384538</v>
      </c>
      <c r="N83" s="74">
        <v>5399.0703125</v>
      </c>
      <c r="O83" s="74">
        <v>4214.56005859375</v>
      </c>
      <c r="P83" s="75"/>
      <c r="Q83" s="76"/>
      <c r="R83" s="76"/>
      <c r="S83" s="86"/>
      <c r="T83" s="48">
        <v>1</v>
      </c>
      <c r="U83" s="48">
        <v>2</v>
      </c>
      <c r="V83" s="49">
        <v>0</v>
      </c>
      <c r="W83" s="49">
        <v>0.002439</v>
      </c>
      <c r="X83" s="49">
        <v>1.9E-05</v>
      </c>
      <c r="Y83" s="49">
        <v>0.715449</v>
      </c>
      <c r="Z83" s="49">
        <v>0.5</v>
      </c>
      <c r="AA83" s="49">
        <v>0.5</v>
      </c>
      <c r="AB83" s="71">
        <v>83</v>
      </c>
      <c r="AC83" s="71"/>
      <c r="AD83" s="72"/>
      <c r="AE83" s="78" t="s">
        <v>822</v>
      </c>
      <c r="AF83" s="78">
        <v>381</v>
      </c>
      <c r="AG83" s="78">
        <v>315</v>
      </c>
      <c r="AH83" s="78">
        <v>1656</v>
      </c>
      <c r="AI83" s="78">
        <v>424</v>
      </c>
      <c r="AJ83" s="78"/>
      <c r="AK83" s="78" t="s">
        <v>916</v>
      </c>
      <c r="AL83" s="78" t="s">
        <v>981</v>
      </c>
      <c r="AM83" s="78"/>
      <c r="AN83" s="78"/>
      <c r="AO83" s="80">
        <v>41264.21388888889</v>
      </c>
      <c r="AP83" s="83" t="s">
        <v>1117</v>
      </c>
      <c r="AQ83" s="78" t="b">
        <v>0</v>
      </c>
      <c r="AR83" s="78" t="b">
        <v>0</v>
      </c>
      <c r="AS83" s="78" t="b">
        <v>1</v>
      </c>
      <c r="AT83" s="78" t="s">
        <v>691</v>
      </c>
      <c r="AU83" s="78">
        <v>8</v>
      </c>
      <c r="AV83" s="83" t="s">
        <v>1131</v>
      </c>
      <c r="AW83" s="78" t="b">
        <v>0</v>
      </c>
      <c r="AX83" s="78" t="s">
        <v>1194</v>
      </c>
      <c r="AY83" s="83" t="s">
        <v>1275</v>
      </c>
      <c r="AZ83" s="78" t="s">
        <v>66</v>
      </c>
      <c r="BA83" s="78" t="str">
        <f>REPLACE(INDEX(GroupVertices[Group],MATCH(Vertices[[#This Row],[Vertex]],GroupVertices[Vertex],0)),1,1,"")</f>
        <v>7</v>
      </c>
      <c r="BB83" s="48"/>
      <c r="BC83" s="48"/>
      <c r="BD83" s="48"/>
      <c r="BE83" s="48"/>
      <c r="BF83" s="48" t="s">
        <v>403</v>
      </c>
      <c r="BG83" s="48" t="s">
        <v>403</v>
      </c>
      <c r="BH83" s="121" t="s">
        <v>1838</v>
      </c>
      <c r="BI83" s="121" t="s">
        <v>1838</v>
      </c>
      <c r="BJ83" s="121" t="s">
        <v>1899</v>
      </c>
      <c r="BK83" s="121" t="s">
        <v>1899</v>
      </c>
      <c r="BL83" s="121">
        <v>2</v>
      </c>
      <c r="BM83" s="124">
        <v>10</v>
      </c>
      <c r="BN83" s="121">
        <v>0</v>
      </c>
      <c r="BO83" s="124">
        <v>0</v>
      </c>
      <c r="BP83" s="121">
        <v>0</v>
      </c>
      <c r="BQ83" s="124">
        <v>0</v>
      </c>
      <c r="BR83" s="121">
        <v>18</v>
      </c>
      <c r="BS83" s="124">
        <v>90</v>
      </c>
      <c r="BT83" s="121">
        <v>20</v>
      </c>
      <c r="BU83" s="2"/>
      <c r="BV83" s="3"/>
      <c r="BW83" s="3"/>
      <c r="BX83" s="3"/>
      <c r="BY83" s="3"/>
    </row>
    <row r="84" spans="1:77" ht="41.45" customHeight="1">
      <c r="A84" s="64" t="s">
        <v>259</v>
      </c>
      <c r="C84" s="65"/>
      <c r="D84" s="65" t="s">
        <v>64</v>
      </c>
      <c r="E84" s="66">
        <v>243.61085315137078</v>
      </c>
      <c r="F84" s="68">
        <v>99.8883397089981</v>
      </c>
      <c r="G84" s="100" t="s">
        <v>1185</v>
      </c>
      <c r="H84" s="65"/>
      <c r="I84" s="69" t="s">
        <v>259</v>
      </c>
      <c r="J84" s="70"/>
      <c r="K84" s="70"/>
      <c r="L84" s="69" t="s">
        <v>1374</v>
      </c>
      <c r="M84" s="73">
        <v>38.21265298123409</v>
      </c>
      <c r="N84" s="74">
        <v>4796.7216796875</v>
      </c>
      <c r="O84" s="74">
        <v>7322.89892578125</v>
      </c>
      <c r="P84" s="75"/>
      <c r="Q84" s="76"/>
      <c r="R84" s="76"/>
      <c r="S84" s="86"/>
      <c r="T84" s="48">
        <v>0</v>
      </c>
      <c r="U84" s="48">
        <v>4</v>
      </c>
      <c r="V84" s="49">
        <v>1538.666667</v>
      </c>
      <c r="W84" s="49">
        <v>0.005376</v>
      </c>
      <c r="X84" s="49">
        <v>0.022099</v>
      </c>
      <c r="Y84" s="49">
        <v>1.358027</v>
      </c>
      <c r="Z84" s="49">
        <v>0</v>
      </c>
      <c r="AA84" s="49">
        <v>0</v>
      </c>
      <c r="AB84" s="71">
        <v>84</v>
      </c>
      <c r="AC84" s="71"/>
      <c r="AD84" s="72"/>
      <c r="AE84" s="78" t="s">
        <v>823</v>
      </c>
      <c r="AF84" s="78">
        <v>2492</v>
      </c>
      <c r="AG84" s="78">
        <v>2413</v>
      </c>
      <c r="AH84" s="78">
        <v>14923</v>
      </c>
      <c r="AI84" s="78">
        <v>1071</v>
      </c>
      <c r="AJ84" s="78"/>
      <c r="AK84" s="78" t="s">
        <v>917</v>
      </c>
      <c r="AL84" s="78" t="s">
        <v>982</v>
      </c>
      <c r="AM84" s="83" t="s">
        <v>1043</v>
      </c>
      <c r="AN84" s="78"/>
      <c r="AO84" s="80">
        <v>39893.3809837963</v>
      </c>
      <c r="AP84" s="78"/>
      <c r="AQ84" s="78" t="b">
        <v>0</v>
      </c>
      <c r="AR84" s="78" t="b">
        <v>0</v>
      </c>
      <c r="AS84" s="78" t="b">
        <v>1</v>
      </c>
      <c r="AT84" s="78" t="s">
        <v>691</v>
      </c>
      <c r="AU84" s="78">
        <v>188</v>
      </c>
      <c r="AV84" s="83" t="s">
        <v>1132</v>
      </c>
      <c r="AW84" s="78" t="b">
        <v>0</v>
      </c>
      <c r="AX84" s="78" t="s">
        <v>1194</v>
      </c>
      <c r="AY84" s="83" t="s">
        <v>1276</v>
      </c>
      <c r="AZ84" s="78" t="s">
        <v>66</v>
      </c>
      <c r="BA84" s="78" t="str">
        <f>REPLACE(INDEX(GroupVertices[Group],MATCH(Vertices[[#This Row],[Vertex]],GroupVertices[Vertex],0)),1,1,"")</f>
        <v>3</v>
      </c>
      <c r="BB84" s="48"/>
      <c r="BC84" s="48"/>
      <c r="BD84" s="48"/>
      <c r="BE84" s="48"/>
      <c r="BF84" s="48" t="s">
        <v>403</v>
      </c>
      <c r="BG84" s="48" t="s">
        <v>403</v>
      </c>
      <c r="BH84" s="121" t="s">
        <v>1839</v>
      </c>
      <c r="BI84" s="121" t="s">
        <v>1856</v>
      </c>
      <c r="BJ84" s="121" t="s">
        <v>1900</v>
      </c>
      <c r="BK84" s="121" t="s">
        <v>1900</v>
      </c>
      <c r="BL84" s="121">
        <v>0</v>
      </c>
      <c r="BM84" s="124">
        <v>0</v>
      </c>
      <c r="BN84" s="121">
        <v>0</v>
      </c>
      <c r="BO84" s="124">
        <v>0</v>
      </c>
      <c r="BP84" s="121">
        <v>0</v>
      </c>
      <c r="BQ84" s="124">
        <v>0</v>
      </c>
      <c r="BR84" s="121">
        <v>17</v>
      </c>
      <c r="BS84" s="124">
        <v>100</v>
      </c>
      <c r="BT84" s="121">
        <v>17</v>
      </c>
      <c r="BU84" s="2"/>
      <c r="BV84" s="3"/>
      <c r="BW84" s="3"/>
      <c r="BX84" s="3"/>
      <c r="BY84" s="3"/>
    </row>
    <row r="85" spans="1:77" ht="41.45" customHeight="1">
      <c r="A85" s="64" t="s">
        <v>304</v>
      </c>
      <c r="C85" s="65"/>
      <c r="D85" s="65" t="s">
        <v>64</v>
      </c>
      <c r="E85" s="66">
        <v>180.40642790810352</v>
      </c>
      <c r="F85" s="68">
        <v>99.9748162527757</v>
      </c>
      <c r="G85" s="100" t="s">
        <v>1186</v>
      </c>
      <c r="H85" s="65"/>
      <c r="I85" s="69" t="s">
        <v>304</v>
      </c>
      <c r="J85" s="70"/>
      <c r="K85" s="70"/>
      <c r="L85" s="69" t="s">
        <v>1375</v>
      </c>
      <c r="M85" s="73">
        <v>9.39290349162162</v>
      </c>
      <c r="N85" s="74">
        <v>5204.15771484375</v>
      </c>
      <c r="O85" s="74">
        <v>6646.39404296875</v>
      </c>
      <c r="P85" s="75"/>
      <c r="Q85" s="76"/>
      <c r="R85" s="76"/>
      <c r="S85" s="86"/>
      <c r="T85" s="48">
        <v>1</v>
      </c>
      <c r="U85" s="48">
        <v>0</v>
      </c>
      <c r="V85" s="49">
        <v>0</v>
      </c>
      <c r="W85" s="49">
        <v>0.003922</v>
      </c>
      <c r="X85" s="49">
        <v>0.003303</v>
      </c>
      <c r="Y85" s="49">
        <v>0.43858</v>
      </c>
      <c r="Z85" s="49">
        <v>0</v>
      </c>
      <c r="AA85" s="49">
        <v>0</v>
      </c>
      <c r="AB85" s="71">
        <v>85</v>
      </c>
      <c r="AC85" s="71"/>
      <c r="AD85" s="72"/>
      <c r="AE85" s="78" t="s">
        <v>824</v>
      </c>
      <c r="AF85" s="78">
        <v>495</v>
      </c>
      <c r="AG85" s="78">
        <v>545</v>
      </c>
      <c r="AH85" s="78">
        <v>629</v>
      </c>
      <c r="AI85" s="78">
        <v>1208</v>
      </c>
      <c r="AJ85" s="78"/>
      <c r="AK85" s="78" t="s">
        <v>918</v>
      </c>
      <c r="AL85" s="78" t="s">
        <v>983</v>
      </c>
      <c r="AM85" s="83" t="s">
        <v>1044</v>
      </c>
      <c r="AN85" s="78"/>
      <c r="AO85" s="80">
        <v>40591.2334837963</v>
      </c>
      <c r="AP85" s="78"/>
      <c r="AQ85" s="78" t="b">
        <v>0</v>
      </c>
      <c r="AR85" s="78" t="b">
        <v>0</v>
      </c>
      <c r="AS85" s="78" t="b">
        <v>0</v>
      </c>
      <c r="AT85" s="78" t="s">
        <v>691</v>
      </c>
      <c r="AU85" s="78">
        <v>15</v>
      </c>
      <c r="AV85" s="83" t="s">
        <v>1131</v>
      </c>
      <c r="AW85" s="78" t="b">
        <v>0</v>
      </c>
      <c r="AX85" s="78" t="s">
        <v>1194</v>
      </c>
      <c r="AY85" s="83" t="s">
        <v>1277</v>
      </c>
      <c r="AZ85" s="78" t="s">
        <v>65</v>
      </c>
      <c r="BA85" s="78" t="str">
        <f>REPLACE(INDEX(GroupVertices[Group],MATCH(Vertices[[#This Row],[Vertex]],GroupVertices[Vertex],0)),1,1,"")</f>
        <v>3</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305</v>
      </c>
      <c r="C86" s="65"/>
      <c r="D86" s="65" t="s">
        <v>64</v>
      </c>
      <c r="E86" s="66">
        <v>240.02430653692414</v>
      </c>
      <c r="F86" s="68">
        <v>99.8932468362146</v>
      </c>
      <c r="G86" s="100" t="s">
        <v>1187</v>
      </c>
      <c r="H86" s="65"/>
      <c r="I86" s="69" t="s">
        <v>305</v>
      </c>
      <c r="J86" s="70"/>
      <c r="K86" s="70"/>
      <c r="L86" s="69" t="s">
        <v>1376</v>
      </c>
      <c r="M86" s="73">
        <v>36.57727105088136</v>
      </c>
      <c r="N86" s="74">
        <v>4637.0927734375</v>
      </c>
      <c r="O86" s="74">
        <v>4229.80517578125</v>
      </c>
      <c r="P86" s="75"/>
      <c r="Q86" s="76"/>
      <c r="R86" s="76"/>
      <c r="S86" s="86"/>
      <c r="T86" s="48">
        <v>4</v>
      </c>
      <c r="U86" s="48">
        <v>0</v>
      </c>
      <c r="V86" s="49">
        <v>119</v>
      </c>
      <c r="W86" s="49">
        <v>0.004149</v>
      </c>
      <c r="X86" s="49">
        <v>0.01188</v>
      </c>
      <c r="Y86" s="49">
        <v>1.30286</v>
      </c>
      <c r="Z86" s="49">
        <v>0.16666666666666666</v>
      </c>
      <c r="AA86" s="49">
        <v>0</v>
      </c>
      <c r="AB86" s="71">
        <v>86</v>
      </c>
      <c r="AC86" s="71"/>
      <c r="AD86" s="72"/>
      <c r="AE86" s="78" t="s">
        <v>825</v>
      </c>
      <c r="AF86" s="78">
        <v>1464</v>
      </c>
      <c r="AG86" s="78">
        <v>2307</v>
      </c>
      <c r="AH86" s="78">
        <v>567</v>
      </c>
      <c r="AI86" s="78">
        <v>238</v>
      </c>
      <c r="AJ86" s="78"/>
      <c r="AK86" s="78" t="s">
        <v>919</v>
      </c>
      <c r="AL86" s="78" t="s">
        <v>984</v>
      </c>
      <c r="AM86" s="83" t="s">
        <v>1045</v>
      </c>
      <c r="AN86" s="78"/>
      <c r="AO86" s="80">
        <v>40853.76289351852</v>
      </c>
      <c r="AP86" s="83" t="s">
        <v>1118</v>
      </c>
      <c r="AQ86" s="78" t="b">
        <v>0</v>
      </c>
      <c r="AR86" s="78" t="b">
        <v>0</v>
      </c>
      <c r="AS86" s="78" t="b">
        <v>1</v>
      </c>
      <c r="AT86" s="78" t="s">
        <v>691</v>
      </c>
      <c r="AU86" s="78">
        <v>116</v>
      </c>
      <c r="AV86" s="83" t="s">
        <v>1132</v>
      </c>
      <c r="AW86" s="78" t="b">
        <v>0</v>
      </c>
      <c r="AX86" s="78" t="s">
        <v>1194</v>
      </c>
      <c r="AY86" s="83" t="s">
        <v>1278</v>
      </c>
      <c r="AZ86" s="78" t="s">
        <v>65</v>
      </c>
      <c r="BA86" s="78" t="str">
        <f>REPLACE(INDEX(GroupVertices[Group],MATCH(Vertices[[#This Row],[Vertex]],GroupVertices[Vertex],0)),1,1,"")</f>
        <v>2</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260</v>
      </c>
      <c r="C87" s="65"/>
      <c r="D87" s="65" t="s">
        <v>64</v>
      </c>
      <c r="E87" s="66">
        <v>186.83514353777204</v>
      </c>
      <c r="F87" s="68">
        <v>99.96602045870837</v>
      </c>
      <c r="G87" s="100" t="s">
        <v>1188</v>
      </c>
      <c r="H87" s="65"/>
      <c r="I87" s="69" t="s">
        <v>260</v>
      </c>
      <c r="J87" s="70"/>
      <c r="K87" s="70"/>
      <c r="L87" s="69" t="s">
        <v>1377</v>
      </c>
      <c r="M87" s="73">
        <v>12.324248461121819</v>
      </c>
      <c r="N87" s="74">
        <v>6402.8681640625</v>
      </c>
      <c r="O87" s="74">
        <v>1746.8841552734375</v>
      </c>
      <c r="P87" s="75"/>
      <c r="Q87" s="76"/>
      <c r="R87" s="76"/>
      <c r="S87" s="86"/>
      <c r="T87" s="48">
        <v>1</v>
      </c>
      <c r="U87" s="48">
        <v>1</v>
      </c>
      <c r="V87" s="49">
        <v>0</v>
      </c>
      <c r="W87" s="49">
        <v>0</v>
      </c>
      <c r="X87" s="49">
        <v>0</v>
      </c>
      <c r="Y87" s="49">
        <v>0.999995</v>
      </c>
      <c r="Z87" s="49">
        <v>0</v>
      </c>
      <c r="AA87" s="49" t="s">
        <v>2066</v>
      </c>
      <c r="AB87" s="71">
        <v>87</v>
      </c>
      <c r="AC87" s="71"/>
      <c r="AD87" s="72"/>
      <c r="AE87" s="78" t="s">
        <v>826</v>
      </c>
      <c r="AF87" s="78">
        <v>1552</v>
      </c>
      <c r="AG87" s="78">
        <v>735</v>
      </c>
      <c r="AH87" s="78">
        <v>7942</v>
      </c>
      <c r="AI87" s="78">
        <v>6852</v>
      </c>
      <c r="AJ87" s="78"/>
      <c r="AK87" s="78" t="s">
        <v>920</v>
      </c>
      <c r="AL87" s="78" t="s">
        <v>985</v>
      </c>
      <c r="AM87" s="78"/>
      <c r="AN87" s="78"/>
      <c r="AO87" s="80">
        <v>40956.670694444445</v>
      </c>
      <c r="AP87" s="83" t="s">
        <v>1119</v>
      </c>
      <c r="AQ87" s="78" t="b">
        <v>0</v>
      </c>
      <c r="AR87" s="78" t="b">
        <v>0</v>
      </c>
      <c r="AS87" s="78" t="b">
        <v>1</v>
      </c>
      <c r="AT87" s="78" t="s">
        <v>691</v>
      </c>
      <c r="AU87" s="78">
        <v>26</v>
      </c>
      <c r="AV87" s="83" t="s">
        <v>1131</v>
      </c>
      <c r="AW87" s="78" t="b">
        <v>0</v>
      </c>
      <c r="AX87" s="78" t="s">
        <v>1194</v>
      </c>
      <c r="AY87" s="83" t="s">
        <v>1279</v>
      </c>
      <c r="AZ87" s="78" t="s">
        <v>66</v>
      </c>
      <c r="BA87" s="78" t="str">
        <f>REPLACE(INDEX(GroupVertices[Group],MATCH(Vertices[[#This Row],[Vertex]],GroupVertices[Vertex],0)),1,1,"")</f>
        <v>11</v>
      </c>
      <c r="BB87" s="48"/>
      <c r="BC87" s="48"/>
      <c r="BD87" s="48"/>
      <c r="BE87" s="48"/>
      <c r="BF87" s="48" t="s">
        <v>403</v>
      </c>
      <c r="BG87" s="48" t="s">
        <v>403</v>
      </c>
      <c r="BH87" s="121" t="s">
        <v>1840</v>
      </c>
      <c r="BI87" s="121" t="s">
        <v>1840</v>
      </c>
      <c r="BJ87" s="121" t="s">
        <v>1901</v>
      </c>
      <c r="BK87" s="121" t="s">
        <v>1901</v>
      </c>
      <c r="BL87" s="121">
        <v>2</v>
      </c>
      <c r="BM87" s="124">
        <v>3.8461538461538463</v>
      </c>
      <c r="BN87" s="121">
        <v>0</v>
      </c>
      <c r="BO87" s="124">
        <v>0</v>
      </c>
      <c r="BP87" s="121">
        <v>0</v>
      </c>
      <c r="BQ87" s="124">
        <v>0</v>
      </c>
      <c r="BR87" s="121">
        <v>50</v>
      </c>
      <c r="BS87" s="124">
        <v>96.15384615384616</v>
      </c>
      <c r="BT87" s="121">
        <v>52</v>
      </c>
      <c r="BU87" s="2"/>
      <c r="BV87" s="3"/>
      <c r="BW87" s="3"/>
      <c r="BX87" s="3"/>
      <c r="BY87" s="3"/>
    </row>
    <row r="88" spans="1:77" ht="41.45" customHeight="1">
      <c r="A88" s="64" t="s">
        <v>261</v>
      </c>
      <c r="C88" s="65"/>
      <c r="D88" s="65" t="s">
        <v>64</v>
      </c>
      <c r="E88" s="66">
        <v>194.31275487543908</v>
      </c>
      <c r="F88" s="68">
        <v>99.9557895613985</v>
      </c>
      <c r="G88" s="100" t="s">
        <v>480</v>
      </c>
      <c r="H88" s="65"/>
      <c r="I88" s="69" t="s">
        <v>261</v>
      </c>
      <c r="J88" s="70"/>
      <c r="K88" s="70"/>
      <c r="L88" s="69" t="s">
        <v>1378</v>
      </c>
      <c r="M88" s="73">
        <v>15.733865504593101</v>
      </c>
      <c r="N88" s="74">
        <v>5085.86767578125</v>
      </c>
      <c r="O88" s="74">
        <v>3293.788330078125</v>
      </c>
      <c r="P88" s="75"/>
      <c r="Q88" s="76"/>
      <c r="R88" s="76"/>
      <c r="S88" s="86"/>
      <c r="T88" s="48">
        <v>0</v>
      </c>
      <c r="U88" s="48">
        <v>2</v>
      </c>
      <c r="V88" s="49">
        <v>32.666667</v>
      </c>
      <c r="W88" s="49">
        <v>0.004717</v>
      </c>
      <c r="X88" s="49">
        <v>0.021083</v>
      </c>
      <c r="Y88" s="49">
        <v>0.674264</v>
      </c>
      <c r="Z88" s="49">
        <v>0</v>
      </c>
      <c r="AA88" s="49">
        <v>0</v>
      </c>
      <c r="AB88" s="71">
        <v>88</v>
      </c>
      <c r="AC88" s="71"/>
      <c r="AD88" s="72"/>
      <c r="AE88" s="78" t="s">
        <v>827</v>
      </c>
      <c r="AF88" s="78">
        <v>941</v>
      </c>
      <c r="AG88" s="78">
        <v>956</v>
      </c>
      <c r="AH88" s="78">
        <v>2317</v>
      </c>
      <c r="AI88" s="78">
        <v>657</v>
      </c>
      <c r="AJ88" s="78"/>
      <c r="AK88" s="78" t="s">
        <v>921</v>
      </c>
      <c r="AL88" s="78" t="s">
        <v>986</v>
      </c>
      <c r="AM88" s="78"/>
      <c r="AN88" s="78"/>
      <c r="AO88" s="80">
        <v>39736.70643518519</v>
      </c>
      <c r="AP88" s="83" t="s">
        <v>1120</v>
      </c>
      <c r="AQ88" s="78" t="b">
        <v>0</v>
      </c>
      <c r="AR88" s="78" t="b">
        <v>0</v>
      </c>
      <c r="AS88" s="78" t="b">
        <v>0</v>
      </c>
      <c r="AT88" s="78" t="s">
        <v>691</v>
      </c>
      <c r="AU88" s="78">
        <v>36</v>
      </c>
      <c r="AV88" s="83" t="s">
        <v>1135</v>
      </c>
      <c r="AW88" s="78" t="b">
        <v>0</v>
      </c>
      <c r="AX88" s="78" t="s">
        <v>1194</v>
      </c>
      <c r="AY88" s="83" t="s">
        <v>1280</v>
      </c>
      <c r="AZ88" s="78" t="s">
        <v>66</v>
      </c>
      <c r="BA88" s="78" t="str">
        <f>REPLACE(INDEX(GroupVertices[Group],MATCH(Vertices[[#This Row],[Vertex]],GroupVertices[Vertex],0)),1,1,"")</f>
        <v>2</v>
      </c>
      <c r="BB88" s="48"/>
      <c r="BC88" s="48"/>
      <c r="BD88" s="48"/>
      <c r="BE88" s="48"/>
      <c r="BF88" s="48" t="s">
        <v>403</v>
      </c>
      <c r="BG88" s="48" t="s">
        <v>403</v>
      </c>
      <c r="BH88" s="121" t="s">
        <v>1841</v>
      </c>
      <c r="BI88" s="121" t="s">
        <v>1841</v>
      </c>
      <c r="BJ88" s="121" t="s">
        <v>1902</v>
      </c>
      <c r="BK88" s="121" t="s">
        <v>1902</v>
      </c>
      <c r="BL88" s="121">
        <v>3</v>
      </c>
      <c r="BM88" s="124">
        <v>13.043478260869565</v>
      </c>
      <c r="BN88" s="121">
        <v>0</v>
      </c>
      <c r="BO88" s="124">
        <v>0</v>
      </c>
      <c r="BP88" s="121">
        <v>0</v>
      </c>
      <c r="BQ88" s="124">
        <v>0</v>
      </c>
      <c r="BR88" s="121">
        <v>20</v>
      </c>
      <c r="BS88" s="124">
        <v>86.95652173913044</v>
      </c>
      <c r="BT88" s="121">
        <v>23</v>
      </c>
      <c r="BU88" s="2"/>
      <c r="BV88" s="3"/>
      <c r="BW88" s="3"/>
      <c r="BX88" s="3"/>
      <c r="BY88" s="3"/>
    </row>
    <row r="89" spans="1:77" ht="41.45" customHeight="1">
      <c r="A89" s="64" t="s">
        <v>262</v>
      </c>
      <c r="C89" s="65"/>
      <c r="D89" s="65" t="s">
        <v>64</v>
      </c>
      <c r="E89" s="66">
        <v>177.2935761295272</v>
      </c>
      <c r="F89" s="68">
        <v>99.9790752688504</v>
      </c>
      <c r="G89" s="100" t="s">
        <v>481</v>
      </c>
      <c r="H89" s="65"/>
      <c r="I89" s="69" t="s">
        <v>262</v>
      </c>
      <c r="J89" s="70"/>
      <c r="K89" s="70"/>
      <c r="L89" s="69" t="s">
        <v>1379</v>
      </c>
      <c r="M89" s="73">
        <v>7.973515401126788</v>
      </c>
      <c r="N89" s="74">
        <v>6737.4677734375</v>
      </c>
      <c r="O89" s="74">
        <v>5420.49755859375</v>
      </c>
      <c r="P89" s="75"/>
      <c r="Q89" s="76"/>
      <c r="R89" s="76"/>
      <c r="S89" s="86"/>
      <c r="T89" s="48">
        <v>0</v>
      </c>
      <c r="U89" s="48">
        <v>2</v>
      </c>
      <c r="V89" s="49">
        <v>0</v>
      </c>
      <c r="W89" s="49">
        <v>0.002105</v>
      </c>
      <c r="X89" s="49">
        <v>4E-06</v>
      </c>
      <c r="Y89" s="49">
        <v>0.712425</v>
      </c>
      <c r="Z89" s="49">
        <v>0.5</v>
      </c>
      <c r="AA89" s="49">
        <v>0</v>
      </c>
      <c r="AB89" s="71">
        <v>89</v>
      </c>
      <c r="AC89" s="71"/>
      <c r="AD89" s="72"/>
      <c r="AE89" s="78" t="s">
        <v>828</v>
      </c>
      <c r="AF89" s="78">
        <v>291</v>
      </c>
      <c r="AG89" s="78">
        <v>453</v>
      </c>
      <c r="AH89" s="78">
        <v>2071</v>
      </c>
      <c r="AI89" s="78">
        <v>2723</v>
      </c>
      <c r="AJ89" s="78"/>
      <c r="AK89" s="78" t="s">
        <v>922</v>
      </c>
      <c r="AL89" s="78" t="s">
        <v>987</v>
      </c>
      <c r="AM89" s="78"/>
      <c r="AN89" s="78"/>
      <c r="AO89" s="80">
        <v>43074.85773148148</v>
      </c>
      <c r="AP89" s="78"/>
      <c r="AQ89" s="78" t="b">
        <v>1</v>
      </c>
      <c r="AR89" s="78" t="b">
        <v>0</v>
      </c>
      <c r="AS89" s="78" t="b">
        <v>0</v>
      </c>
      <c r="AT89" s="78" t="s">
        <v>1130</v>
      </c>
      <c r="AU89" s="78">
        <v>5</v>
      </c>
      <c r="AV89" s="78"/>
      <c r="AW89" s="78" t="b">
        <v>0</v>
      </c>
      <c r="AX89" s="78" t="s">
        <v>1194</v>
      </c>
      <c r="AY89" s="83" t="s">
        <v>1281</v>
      </c>
      <c r="AZ89" s="78" t="s">
        <v>66</v>
      </c>
      <c r="BA89" s="78" t="str">
        <f>REPLACE(INDEX(GroupVertices[Group],MATCH(Vertices[[#This Row],[Vertex]],GroupVertices[Vertex],0)),1,1,"")</f>
        <v>7</v>
      </c>
      <c r="BB89" s="48"/>
      <c r="BC89" s="48"/>
      <c r="BD89" s="48"/>
      <c r="BE89" s="48"/>
      <c r="BF89" s="48"/>
      <c r="BG89" s="48"/>
      <c r="BH89" s="121" t="s">
        <v>1842</v>
      </c>
      <c r="BI89" s="121" t="s">
        <v>1842</v>
      </c>
      <c r="BJ89" s="121" t="s">
        <v>1903</v>
      </c>
      <c r="BK89" s="121" t="s">
        <v>1903</v>
      </c>
      <c r="BL89" s="121">
        <v>6</v>
      </c>
      <c r="BM89" s="124">
        <v>25</v>
      </c>
      <c r="BN89" s="121">
        <v>1</v>
      </c>
      <c r="BO89" s="124">
        <v>4.166666666666667</v>
      </c>
      <c r="BP89" s="121">
        <v>0</v>
      </c>
      <c r="BQ89" s="124">
        <v>0</v>
      </c>
      <c r="BR89" s="121">
        <v>17</v>
      </c>
      <c r="BS89" s="124">
        <v>70.83333333333333</v>
      </c>
      <c r="BT89" s="121">
        <v>24</v>
      </c>
      <c r="BU89" s="2"/>
      <c r="BV89" s="3"/>
      <c r="BW89" s="3"/>
      <c r="BX89" s="3"/>
      <c r="BY89" s="3"/>
    </row>
    <row r="90" spans="1:77" ht="41.45" customHeight="1">
      <c r="A90" s="64" t="s">
        <v>266</v>
      </c>
      <c r="C90" s="65"/>
      <c r="D90" s="65" t="s">
        <v>64</v>
      </c>
      <c r="E90" s="66">
        <v>234.44147454273832</v>
      </c>
      <c r="F90" s="68">
        <v>99.90088528895727</v>
      </c>
      <c r="G90" s="100" t="s">
        <v>485</v>
      </c>
      <c r="H90" s="65"/>
      <c r="I90" s="69" t="s">
        <v>266</v>
      </c>
      <c r="J90" s="70"/>
      <c r="K90" s="70"/>
      <c r="L90" s="69" t="s">
        <v>1380</v>
      </c>
      <c r="M90" s="73">
        <v>34.031629366841706</v>
      </c>
      <c r="N90" s="74">
        <v>6318.86572265625</v>
      </c>
      <c r="O90" s="74">
        <v>6632.4990234375</v>
      </c>
      <c r="P90" s="75"/>
      <c r="Q90" s="76"/>
      <c r="R90" s="76"/>
      <c r="S90" s="86"/>
      <c r="T90" s="48">
        <v>2</v>
      </c>
      <c r="U90" s="48">
        <v>1</v>
      </c>
      <c r="V90" s="49">
        <v>1</v>
      </c>
      <c r="W90" s="49">
        <v>0.00211</v>
      </c>
      <c r="X90" s="49">
        <v>5E-06</v>
      </c>
      <c r="Y90" s="49">
        <v>1.027002</v>
      </c>
      <c r="Z90" s="49">
        <v>0.3333333333333333</v>
      </c>
      <c r="AA90" s="49">
        <v>0</v>
      </c>
      <c r="AB90" s="71">
        <v>90</v>
      </c>
      <c r="AC90" s="71"/>
      <c r="AD90" s="72"/>
      <c r="AE90" s="78" t="s">
        <v>829</v>
      </c>
      <c r="AF90" s="78">
        <v>2243</v>
      </c>
      <c r="AG90" s="78">
        <v>2142</v>
      </c>
      <c r="AH90" s="78">
        <v>24219</v>
      </c>
      <c r="AI90" s="78">
        <v>14680</v>
      </c>
      <c r="AJ90" s="78"/>
      <c r="AK90" s="78" t="s">
        <v>923</v>
      </c>
      <c r="AL90" s="78" t="s">
        <v>988</v>
      </c>
      <c r="AM90" s="83" t="s">
        <v>1046</v>
      </c>
      <c r="AN90" s="78"/>
      <c r="AO90" s="80">
        <v>40125.63064814815</v>
      </c>
      <c r="AP90" s="78"/>
      <c r="AQ90" s="78" t="b">
        <v>0</v>
      </c>
      <c r="AR90" s="78" t="b">
        <v>0</v>
      </c>
      <c r="AS90" s="78" t="b">
        <v>0</v>
      </c>
      <c r="AT90" s="78" t="s">
        <v>691</v>
      </c>
      <c r="AU90" s="78">
        <v>138</v>
      </c>
      <c r="AV90" s="83" t="s">
        <v>1144</v>
      </c>
      <c r="AW90" s="78" t="b">
        <v>0</v>
      </c>
      <c r="AX90" s="78" t="s">
        <v>1194</v>
      </c>
      <c r="AY90" s="83" t="s">
        <v>1282</v>
      </c>
      <c r="AZ90" s="78" t="s">
        <v>66</v>
      </c>
      <c r="BA90" s="78" t="str">
        <f>REPLACE(INDEX(GroupVertices[Group],MATCH(Vertices[[#This Row],[Vertex]],GroupVertices[Vertex],0)),1,1,"")</f>
        <v>7</v>
      </c>
      <c r="BB90" s="48"/>
      <c r="BC90" s="48"/>
      <c r="BD90" s="48"/>
      <c r="BE90" s="48"/>
      <c r="BF90" s="48" t="s">
        <v>403</v>
      </c>
      <c r="BG90" s="48" t="s">
        <v>403</v>
      </c>
      <c r="BH90" s="121" t="s">
        <v>1843</v>
      </c>
      <c r="BI90" s="121" t="s">
        <v>1843</v>
      </c>
      <c r="BJ90" s="121" t="s">
        <v>1711</v>
      </c>
      <c r="BK90" s="121" t="s">
        <v>1711</v>
      </c>
      <c r="BL90" s="121">
        <v>9</v>
      </c>
      <c r="BM90" s="124">
        <v>18.75</v>
      </c>
      <c r="BN90" s="121">
        <v>1</v>
      </c>
      <c r="BO90" s="124">
        <v>2.0833333333333335</v>
      </c>
      <c r="BP90" s="121">
        <v>0</v>
      </c>
      <c r="BQ90" s="124">
        <v>0</v>
      </c>
      <c r="BR90" s="121">
        <v>38</v>
      </c>
      <c r="BS90" s="124">
        <v>79.16666666666667</v>
      </c>
      <c r="BT90" s="121">
        <v>48</v>
      </c>
      <c r="BU90" s="2"/>
      <c r="BV90" s="3"/>
      <c r="BW90" s="3"/>
      <c r="BX90" s="3"/>
      <c r="BY90" s="3"/>
    </row>
    <row r="91" spans="1:77" ht="41.45" customHeight="1">
      <c r="A91" s="64" t="s">
        <v>263</v>
      </c>
      <c r="C91" s="65"/>
      <c r="D91" s="65" t="s">
        <v>64</v>
      </c>
      <c r="E91" s="66">
        <v>174.7897605684984</v>
      </c>
      <c r="F91" s="68">
        <v>99.98250099917135</v>
      </c>
      <c r="G91" s="100" t="s">
        <v>482</v>
      </c>
      <c r="H91" s="65"/>
      <c r="I91" s="69" t="s">
        <v>263</v>
      </c>
      <c r="J91" s="70"/>
      <c r="K91" s="70"/>
      <c r="L91" s="69" t="s">
        <v>1381</v>
      </c>
      <c r="M91" s="73">
        <v>6.831833676163552</v>
      </c>
      <c r="N91" s="74">
        <v>8800.2900390625</v>
      </c>
      <c r="O91" s="74">
        <v>805.8017578125</v>
      </c>
      <c r="P91" s="75"/>
      <c r="Q91" s="76"/>
      <c r="R91" s="76"/>
      <c r="S91" s="86"/>
      <c r="T91" s="48">
        <v>2</v>
      </c>
      <c r="U91" s="48">
        <v>1</v>
      </c>
      <c r="V91" s="49">
        <v>0</v>
      </c>
      <c r="W91" s="49">
        <v>1</v>
      </c>
      <c r="X91" s="49">
        <v>0</v>
      </c>
      <c r="Y91" s="49">
        <v>1.298239</v>
      </c>
      <c r="Z91" s="49">
        <v>0</v>
      </c>
      <c r="AA91" s="49">
        <v>0</v>
      </c>
      <c r="AB91" s="71">
        <v>91</v>
      </c>
      <c r="AC91" s="71"/>
      <c r="AD91" s="72"/>
      <c r="AE91" s="78" t="s">
        <v>830</v>
      </c>
      <c r="AF91" s="78">
        <v>275</v>
      </c>
      <c r="AG91" s="78">
        <v>379</v>
      </c>
      <c r="AH91" s="78">
        <v>647</v>
      </c>
      <c r="AI91" s="78">
        <v>826</v>
      </c>
      <c r="AJ91" s="78"/>
      <c r="AK91" s="78" t="s">
        <v>924</v>
      </c>
      <c r="AL91" s="78"/>
      <c r="AM91" s="83" t="s">
        <v>1047</v>
      </c>
      <c r="AN91" s="78"/>
      <c r="AO91" s="80">
        <v>40815.75349537037</v>
      </c>
      <c r="AP91" s="83" t="s">
        <v>1121</v>
      </c>
      <c r="AQ91" s="78" t="b">
        <v>0</v>
      </c>
      <c r="AR91" s="78" t="b">
        <v>0</v>
      </c>
      <c r="AS91" s="78" t="b">
        <v>0</v>
      </c>
      <c r="AT91" s="78" t="s">
        <v>691</v>
      </c>
      <c r="AU91" s="78">
        <v>16</v>
      </c>
      <c r="AV91" s="83" t="s">
        <v>1133</v>
      </c>
      <c r="AW91" s="78" t="b">
        <v>0</v>
      </c>
      <c r="AX91" s="78" t="s">
        <v>1194</v>
      </c>
      <c r="AY91" s="83" t="s">
        <v>1283</v>
      </c>
      <c r="AZ91" s="78" t="s">
        <v>66</v>
      </c>
      <c r="BA91" s="78" t="str">
        <f>REPLACE(INDEX(GroupVertices[Group],MATCH(Vertices[[#This Row],[Vertex]],GroupVertices[Vertex],0)),1,1,"")</f>
        <v>14</v>
      </c>
      <c r="BB91" s="48"/>
      <c r="BC91" s="48"/>
      <c r="BD91" s="48"/>
      <c r="BE91" s="48"/>
      <c r="BF91" s="48" t="s">
        <v>403</v>
      </c>
      <c r="BG91" s="48" t="s">
        <v>403</v>
      </c>
      <c r="BH91" s="121" t="s">
        <v>1844</v>
      </c>
      <c r="BI91" s="121" t="s">
        <v>1844</v>
      </c>
      <c r="BJ91" s="121" t="s">
        <v>1714</v>
      </c>
      <c r="BK91" s="121" t="s">
        <v>1714</v>
      </c>
      <c r="BL91" s="121">
        <v>4</v>
      </c>
      <c r="BM91" s="124">
        <v>8.16326530612245</v>
      </c>
      <c r="BN91" s="121">
        <v>0</v>
      </c>
      <c r="BO91" s="124">
        <v>0</v>
      </c>
      <c r="BP91" s="121">
        <v>0</v>
      </c>
      <c r="BQ91" s="124">
        <v>0</v>
      </c>
      <c r="BR91" s="121">
        <v>45</v>
      </c>
      <c r="BS91" s="124">
        <v>91.83673469387755</v>
      </c>
      <c r="BT91" s="121">
        <v>49</v>
      </c>
      <c r="BU91" s="2"/>
      <c r="BV91" s="3"/>
      <c r="BW91" s="3"/>
      <c r="BX91" s="3"/>
      <c r="BY91" s="3"/>
    </row>
    <row r="92" spans="1:77" ht="41.45" customHeight="1">
      <c r="A92" s="64" t="s">
        <v>264</v>
      </c>
      <c r="C92" s="65"/>
      <c r="D92" s="65" t="s">
        <v>64</v>
      </c>
      <c r="E92" s="66">
        <v>181.1508055073283</v>
      </c>
      <c r="F92" s="68">
        <v>99.97379779241</v>
      </c>
      <c r="G92" s="100" t="s">
        <v>483</v>
      </c>
      <c r="H92" s="65"/>
      <c r="I92" s="69" t="s">
        <v>264</v>
      </c>
      <c r="J92" s="70"/>
      <c r="K92" s="70"/>
      <c r="L92" s="69" t="s">
        <v>1382</v>
      </c>
      <c r="M92" s="73">
        <v>9.732322382826906</v>
      </c>
      <c r="N92" s="74">
        <v>9469.48828125</v>
      </c>
      <c r="O92" s="74">
        <v>805.8017578125</v>
      </c>
      <c r="P92" s="75"/>
      <c r="Q92" s="76"/>
      <c r="R92" s="76"/>
      <c r="S92" s="86"/>
      <c r="T92" s="48">
        <v>0</v>
      </c>
      <c r="U92" s="48">
        <v>1</v>
      </c>
      <c r="V92" s="49">
        <v>0</v>
      </c>
      <c r="W92" s="49">
        <v>1</v>
      </c>
      <c r="X92" s="49">
        <v>0</v>
      </c>
      <c r="Y92" s="49">
        <v>0.701751</v>
      </c>
      <c r="Z92" s="49">
        <v>0</v>
      </c>
      <c r="AA92" s="49">
        <v>0</v>
      </c>
      <c r="AB92" s="71">
        <v>92</v>
      </c>
      <c r="AC92" s="71"/>
      <c r="AD92" s="72"/>
      <c r="AE92" s="78" t="s">
        <v>831</v>
      </c>
      <c r="AF92" s="78">
        <v>286</v>
      </c>
      <c r="AG92" s="78">
        <v>567</v>
      </c>
      <c r="AH92" s="78">
        <v>3196</v>
      </c>
      <c r="AI92" s="78">
        <v>2065</v>
      </c>
      <c r="AJ92" s="78"/>
      <c r="AK92" s="78" t="s">
        <v>925</v>
      </c>
      <c r="AL92" s="78" t="s">
        <v>989</v>
      </c>
      <c r="AM92" s="83" t="s">
        <v>1048</v>
      </c>
      <c r="AN92" s="78"/>
      <c r="AO92" s="80">
        <v>40388.884571759256</v>
      </c>
      <c r="AP92" s="83" t="s">
        <v>1122</v>
      </c>
      <c r="AQ92" s="78" t="b">
        <v>0</v>
      </c>
      <c r="AR92" s="78" t="b">
        <v>0</v>
      </c>
      <c r="AS92" s="78" t="b">
        <v>0</v>
      </c>
      <c r="AT92" s="78" t="s">
        <v>691</v>
      </c>
      <c r="AU92" s="78">
        <v>23</v>
      </c>
      <c r="AV92" s="83" t="s">
        <v>1144</v>
      </c>
      <c r="AW92" s="78" t="b">
        <v>0</v>
      </c>
      <c r="AX92" s="78" t="s">
        <v>1194</v>
      </c>
      <c r="AY92" s="83" t="s">
        <v>1284</v>
      </c>
      <c r="AZ92" s="78" t="s">
        <v>66</v>
      </c>
      <c r="BA92" s="78" t="str">
        <f>REPLACE(INDEX(GroupVertices[Group],MATCH(Vertices[[#This Row],[Vertex]],GroupVertices[Vertex],0)),1,1,"")</f>
        <v>14</v>
      </c>
      <c r="BB92" s="48"/>
      <c r="BC92" s="48"/>
      <c r="BD92" s="48"/>
      <c r="BE92" s="48"/>
      <c r="BF92" s="48" t="s">
        <v>403</v>
      </c>
      <c r="BG92" s="48" t="s">
        <v>403</v>
      </c>
      <c r="BH92" s="121" t="s">
        <v>1845</v>
      </c>
      <c r="BI92" s="121" t="s">
        <v>1845</v>
      </c>
      <c r="BJ92" s="121" t="s">
        <v>1904</v>
      </c>
      <c r="BK92" s="121" t="s">
        <v>1904</v>
      </c>
      <c r="BL92" s="121">
        <v>1</v>
      </c>
      <c r="BM92" s="124">
        <v>4.3478260869565215</v>
      </c>
      <c r="BN92" s="121">
        <v>0</v>
      </c>
      <c r="BO92" s="124">
        <v>0</v>
      </c>
      <c r="BP92" s="121">
        <v>0</v>
      </c>
      <c r="BQ92" s="124">
        <v>0</v>
      </c>
      <c r="BR92" s="121">
        <v>22</v>
      </c>
      <c r="BS92" s="124">
        <v>95.65217391304348</v>
      </c>
      <c r="BT92" s="121">
        <v>23</v>
      </c>
      <c r="BU92" s="2"/>
      <c r="BV92" s="3"/>
      <c r="BW92" s="3"/>
      <c r="BX92" s="3"/>
      <c r="BY92" s="3"/>
    </row>
    <row r="93" spans="1:77" ht="41.45" customHeight="1">
      <c r="A93" s="64" t="s">
        <v>267</v>
      </c>
      <c r="C93" s="65"/>
      <c r="D93" s="65" t="s">
        <v>64</v>
      </c>
      <c r="E93" s="66">
        <v>193.5007065853757</v>
      </c>
      <c r="F93" s="68">
        <v>99.95690060907016</v>
      </c>
      <c r="G93" s="100" t="s">
        <v>486</v>
      </c>
      <c r="H93" s="65"/>
      <c r="I93" s="69" t="s">
        <v>267</v>
      </c>
      <c r="J93" s="70"/>
      <c r="K93" s="70"/>
      <c r="L93" s="69" t="s">
        <v>1383</v>
      </c>
      <c r="M93" s="73">
        <v>15.363590350550972</v>
      </c>
      <c r="N93" s="74">
        <v>5678.34521484375</v>
      </c>
      <c r="O93" s="74">
        <v>6916.955078125</v>
      </c>
      <c r="P93" s="75"/>
      <c r="Q93" s="76"/>
      <c r="R93" s="76"/>
      <c r="S93" s="86"/>
      <c r="T93" s="48">
        <v>0</v>
      </c>
      <c r="U93" s="48">
        <v>2</v>
      </c>
      <c r="V93" s="49">
        <v>0</v>
      </c>
      <c r="W93" s="49">
        <v>0.002105</v>
      </c>
      <c r="X93" s="49">
        <v>4E-06</v>
      </c>
      <c r="Y93" s="49">
        <v>0.712425</v>
      </c>
      <c r="Z93" s="49">
        <v>0.5</v>
      </c>
      <c r="AA93" s="49">
        <v>0</v>
      </c>
      <c r="AB93" s="71">
        <v>93</v>
      </c>
      <c r="AC93" s="71"/>
      <c r="AD93" s="72"/>
      <c r="AE93" s="78" t="s">
        <v>832</v>
      </c>
      <c r="AF93" s="78">
        <v>1408</v>
      </c>
      <c r="AG93" s="78">
        <v>932</v>
      </c>
      <c r="AH93" s="78">
        <v>4264</v>
      </c>
      <c r="AI93" s="78">
        <v>1550</v>
      </c>
      <c r="AJ93" s="78"/>
      <c r="AK93" s="78" t="s">
        <v>926</v>
      </c>
      <c r="AL93" s="78"/>
      <c r="AM93" s="83" t="s">
        <v>1049</v>
      </c>
      <c r="AN93" s="78"/>
      <c r="AO93" s="80">
        <v>43071.18604166667</v>
      </c>
      <c r="AP93" s="83" t="s">
        <v>1123</v>
      </c>
      <c r="AQ93" s="78" t="b">
        <v>1</v>
      </c>
      <c r="AR93" s="78" t="b">
        <v>0</v>
      </c>
      <c r="AS93" s="78" t="b">
        <v>0</v>
      </c>
      <c r="AT93" s="78" t="s">
        <v>691</v>
      </c>
      <c r="AU93" s="78">
        <v>7</v>
      </c>
      <c r="AV93" s="78"/>
      <c r="AW93" s="78" t="b">
        <v>0</v>
      </c>
      <c r="AX93" s="78" t="s">
        <v>1194</v>
      </c>
      <c r="AY93" s="83" t="s">
        <v>1285</v>
      </c>
      <c r="AZ93" s="78" t="s">
        <v>66</v>
      </c>
      <c r="BA93" s="78" t="str">
        <f>REPLACE(INDEX(GroupVertices[Group],MATCH(Vertices[[#This Row],[Vertex]],GroupVertices[Vertex],0)),1,1,"")</f>
        <v>7</v>
      </c>
      <c r="BB93" s="48"/>
      <c r="BC93" s="48"/>
      <c r="BD93" s="48"/>
      <c r="BE93" s="48"/>
      <c r="BF93" s="48"/>
      <c r="BG93" s="48"/>
      <c r="BH93" s="121" t="s">
        <v>1842</v>
      </c>
      <c r="BI93" s="121" t="s">
        <v>1842</v>
      </c>
      <c r="BJ93" s="121" t="s">
        <v>1903</v>
      </c>
      <c r="BK93" s="121" t="s">
        <v>1903</v>
      </c>
      <c r="BL93" s="121">
        <v>6</v>
      </c>
      <c r="BM93" s="124">
        <v>25</v>
      </c>
      <c r="BN93" s="121">
        <v>1</v>
      </c>
      <c r="BO93" s="124">
        <v>4.166666666666667</v>
      </c>
      <c r="BP93" s="121">
        <v>0</v>
      </c>
      <c r="BQ93" s="124">
        <v>0</v>
      </c>
      <c r="BR93" s="121">
        <v>17</v>
      </c>
      <c r="BS93" s="124">
        <v>70.83333333333333</v>
      </c>
      <c r="BT93" s="121">
        <v>24</v>
      </c>
      <c r="BU93" s="2"/>
      <c r="BV93" s="3"/>
      <c r="BW93" s="3"/>
      <c r="BX93" s="3"/>
      <c r="BY93" s="3"/>
    </row>
    <row r="94" spans="1:77" ht="41.45" customHeight="1">
      <c r="A94" s="64" t="s">
        <v>268</v>
      </c>
      <c r="C94" s="65"/>
      <c r="D94" s="65" t="s">
        <v>64</v>
      </c>
      <c r="E94" s="66">
        <v>223.58032866314048</v>
      </c>
      <c r="F94" s="68">
        <v>99.91574555156573</v>
      </c>
      <c r="G94" s="100" t="s">
        <v>487</v>
      </c>
      <c r="H94" s="65"/>
      <c r="I94" s="69" t="s">
        <v>268</v>
      </c>
      <c r="J94" s="70"/>
      <c r="K94" s="70"/>
      <c r="L94" s="69" t="s">
        <v>1384</v>
      </c>
      <c r="M94" s="73">
        <v>29.079199181528214</v>
      </c>
      <c r="N94" s="74">
        <v>5733.669921875</v>
      </c>
      <c r="O94" s="74">
        <v>817.5653076171875</v>
      </c>
      <c r="P94" s="75"/>
      <c r="Q94" s="76"/>
      <c r="R94" s="76"/>
      <c r="S94" s="86"/>
      <c r="T94" s="48">
        <v>1</v>
      </c>
      <c r="U94" s="48">
        <v>1</v>
      </c>
      <c r="V94" s="49">
        <v>0</v>
      </c>
      <c r="W94" s="49">
        <v>0</v>
      </c>
      <c r="X94" s="49">
        <v>0</v>
      </c>
      <c r="Y94" s="49">
        <v>0.999995</v>
      </c>
      <c r="Z94" s="49">
        <v>0</v>
      </c>
      <c r="AA94" s="49" t="s">
        <v>2066</v>
      </c>
      <c r="AB94" s="71">
        <v>94</v>
      </c>
      <c r="AC94" s="71"/>
      <c r="AD94" s="72"/>
      <c r="AE94" s="78" t="s">
        <v>833</v>
      </c>
      <c r="AF94" s="78">
        <v>824</v>
      </c>
      <c r="AG94" s="78">
        <v>1821</v>
      </c>
      <c r="AH94" s="78">
        <v>2849</v>
      </c>
      <c r="AI94" s="78">
        <v>4425</v>
      </c>
      <c r="AJ94" s="78"/>
      <c r="AK94" s="78" t="s">
        <v>927</v>
      </c>
      <c r="AL94" s="78" t="s">
        <v>990</v>
      </c>
      <c r="AM94" s="78"/>
      <c r="AN94" s="78"/>
      <c r="AO94" s="80">
        <v>40568.592673611114</v>
      </c>
      <c r="AP94" s="83" t="s">
        <v>1124</v>
      </c>
      <c r="AQ94" s="78" t="b">
        <v>0</v>
      </c>
      <c r="AR94" s="78" t="b">
        <v>0</v>
      </c>
      <c r="AS94" s="78" t="b">
        <v>0</v>
      </c>
      <c r="AT94" s="78" t="s">
        <v>691</v>
      </c>
      <c r="AU94" s="78">
        <v>143</v>
      </c>
      <c r="AV94" s="83" t="s">
        <v>1144</v>
      </c>
      <c r="AW94" s="78" t="b">
        <v>0</v>
      </c>
      <c r="AX94" s="78" t="s">
        <v>1194</v>
      </c>
      <c r="AY94" s="83" t="s">
        <v>1286</v>
      </c>
      <c r="AZ94" s="78" t="s">
        <v>66</v>
      </c>
      <c r="BA94" s="78" t="str">
        <f>REPLACE(INDEX(GroupVertices[Group],MATCH(Vertices[[#This Row],[Vertex]],GroupVertices[Vertex],0)),1,1,"")</f>
        <v>11</v>
      </c>
      <c r="BB94" s="48"/>
      <c r="BC94" s="48"/>
      <c r="BD94" s="48"/>
      <c r="BE94" s="48"/>
      <c r="BF94" s="48" t="s">
        <v>403</v>
      </c>
      <c r="BG94" s="48" t="s">
        <v>403</v>
      </c>
      <c r="BH94" s="121" t="s">
        <v>1846</v>
      </c>
      <c r="BI94" s="121" t="s">
        <v>1857</v>
      </c>
      <c r="BJ94" s="121" t="s">
        <v>1905</v>
      </c>
      <c r="BK94" s="121" t="s">
        <v>1905</v>
      </c>
      <c r="BL94" s="121">
        <v>1</v>
      </c>
      <c r="BM94" s="124">
        <v>1.8181818181818181</v>
      </c>
      <c r="BN94" s="121">
        <v>1</v>
      </c>
      <c r="BO94" s="124">
        <v>1.8181818181818181</v>
      </c>
      <c r="BP94" s="121">
        <v>0</v>
      </c>
      <c r="BQ94" s="124">
        <v>0</v>
      </c>
      <c r="BR94" s="121">
        <v>53</v>
      </c>
      <c r="BS94" s="124">
        <v>96.36363636363636</v>
      </c>
      <c r="BT94" s="121">
        <v>55</v>
      </c>
      <c r="BU94" s="2"/>
      <c r="BV94" s="3"/>
      <c r="BW94" s="3"/>
      <c r="BX94" s="3"/>
      <c r="BY94" s="3"/>
    </row>
    <row r="95" spans="1:77" ht="41.45" customHeight="1">
      <c r="A95" s="64" t="s">
        <v>306</v>
      </c>
      <c r="C95" s="65"/>
      <c r="D95" s="65" t="s">
        <v>64</v>
      </c>
      <c r="E95" s="66">
        <v>164.1316267614164</v>
      </c>
      <c r="F95" s="68">
        <v>99.99708349986189</v>
      </c>
      <c r="G95" s="100" t="s">
        <v>1189</v>
      </c>
      <c r="H95" s="65"/>
      <c r="I95" s="69" t="s">
        <v>306</v>
      </c>
      <c r="J95" s="70"/>
      <c r="K95" s="70"/>
      <c r="L95" s="69" t="s">
        <v>1385</v>
      </c>
      <c r="M95" s="73">
        <v>1.971972279360592</v>
      </c>
      <c r="N95" s="74">
        <v>5204.15771484375</v>
      </c>
      <c r="O95" s="74">
        <v>5976.05810546875</v>
      </c>
      <c r="P95" s="75"/>
      <c r="Q95" s="76"/>
      <c r="R95" s="76"/>
      <c r="S95" s="86"/>
      <c r="T95" s="48">
        <v>1</v>
      </c>
      <c r="U95" s="48">
        <v>0</v>
      </c>
      <c r="V95" s="49">
        <v>0</v>
      </c>
      <c r="W95" s="49">
        <v>0.003676</v>
      </c>
      <c r="X95" s="49">
        <v>0.00435</v>
      </c>
      <c r="Y95" s="49">
        <v>0.443088</v>
      </c>
      <c r="Z95" s="49">
        <v>0</v>
      </c>
      <c r="AA95" s="49">
        <v>0</v>
      </c>
      <c r="AB95" s="71">
        <v>95</v>
      </c>
      <c r="AC95" s="71"/>
      <c r="AD95" s="72"/>
      <c r="AE95" s="78" t="s">
        <v>834</v>
      </c>
      <c r="AF95" s="78">
        <v>90</v>
      </c>
      <c r="AG95" s="78">
        <v>64</v>
      </c>
      <c r="AH95" s="78">
        <v>31</v>
      </c>
      <c r="AI95" s="78">
        <v>2</v>
      </c>
      <c r="AJ95" s="78"/>
      <c r="AK95" s="78" t="s">
        <v>928</v>
      </c>
      <c r="AL95" s="78" t="s">
        <v>991</v>
      </c>
      <c r="AM95" s="78"/>
      <c r="AN95" s="78"/>
      <c r="AO95" s="80">
        <v>40468.92539351852</v>
      </c>
      <c r="AP95" s="78"/>
      <c r="AQ95" s="78" t="b">
        <v>1</v>
      </c>
      <c r="AR95" s="78" t="b">
        <v>0</v>
      </c>
      <c r="AS95" s="78" t="b">
        <v>0</v>
      </c>
      <c r="AT95" s="78" t="s">
        <v>691</v>
      </c>
      <c r="AU95" s="78">
        <v>0</v>
      </c>
      <c r="AV95" s="83" t="s">
        <v>1131</v>
      </c>
      <c r="AW95" s="78" t="b">
        <v>0</v>
      </c>
      <c r="AX95" s="78" t="s">
        <v>1194</v>
      </c>
      <c r="AY95" s="83" t="s">
        <v>1287</v>
      </c>
      <c r="AZ95" s="78" t="s">
        <v>65</v>
      </c>
      <c r="BA95" s="78" t="str">
        <f>REPLACE(INDEX(GroupVertices[Group],MATCH(Vertices[[#This Row],[Vertex]],GroupVertices[Vertex],0)),1,1,"")</f>
        <v>2</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270</v>
      </c>
      <c r="C96" s="65"/>
      <c r="D96" s="65" t="s">
        <v>64</v>
      </c>
      <c r="E96" s="66">
        <v>418.2689062058384</v>
      </c>
      <c r="F96" s="68">
        <v>99.64937187228507</v>
      </c>
      <c r="G96" s="100" t="s">
        <v>489</v>
      </c>
      <c r="H96" s="65"/>
      <c r="I96" s="69" t="s">
        <v>270</v>
      </c>
      <c r="J96" s="70"/>
      <c r="K96" s="70"/>
      <c r="L96" s="69" t="s">
        <v>1386</v>
      </c>
      <c r="M96" s="73">
        <v>117.85266736312896</v>
      </c>
      <c r="N96" s="74">
        <v>5189.7861328125</v>
      </c>
      <c r="O96" s="74">
        <v>4802.00830078125</v>
      </c>
      <c r="P96" s="75"/>
      <c r="Q96" s="76"/>
      <c r="R96" s="76"/>
      <c r="S96" s="86"/>
      <c r="T96" s="48">
        <v>2</v>
      </c>
      <c r="U96" s="48">
        <v>3</v>
      </c>
      <c r="V96" s="49">
        <v>0</v>
      </c>
      <c r="W96" s="49">
        <v>0.003906</v>
      </c>
      <c r="X96" s="49">
        <v>0.007202</v>
      </c>
      <c r="Y96" s="49">
        <v>1.004575</v>
      </c>
      <c r="Z96" s="49">
        <v>0.5</v>
      </c>
      <c r="AA96" s="49">
        <v>0.5</v>
      </c>
      <c r="AB96" s="71">
        <v>96</v>
      </c>
      <c r="AC96" s="71"/>
      <c r="AD96" s="72"/>
      <c r="AE96" s="78" t="s">
        <v>835</v>
      </c>
      <c r="AF96" s="78">
        <v>2677</v>
      </c>
      <c r="AG96" s="78">
        <v>7575</v>
      </c>
      <c r="AH96" s="78">
        <v>77204</v>
      </c>
      <c r="AI96" s="78">
        <v>2007</v>
      </c>
      <c r="AJ96" s="78"/>
      <c r="AK96" s="78" t="s">
        <v>929</v>
      </c>
      <c r="AL96" s="78" t="s">
        <v>992</v>
      </c>
      <c r="AM96" s="83" t="s">
        <v>1050</v>
      </c>
      <c r="AN96" s="78"/>
      <c r="AO96" s="80">
        <v>39703.472916666666</v>
      </c>
      <c r="AP96" s="83" t="s">
        <v>1125</v>
      </c>
      <c r="AQ96" s="78" t="b">
        <v>0</v>
      </c>
      <c r="AR96" s="78" t="b">
        <v>0</v>
      </c>
      <c r="AS96" s="78" t="b">
        <v>1</v>
      </c>
      <c r="AT96" s="78" t="s">
        <v>691</v>
      </c>
      <c r="AU96" s="78">
        <v>888</v>
      </c>
      <c r="AV96" s="83" t="s">
        <v>1133</v>
      </c>
      <c r="AW96" s="78" t="b">
        <v>1</v>
      </c>
      <c r="AX96" s="78" t="s">
        <v>1194</v>
      </c>
      <c r="AY96" s="83" t="s">
        <v>1288</v>
      </c>
      <c r="AZ96" s="78" t="s">
        <v>66</v>
      </c>
      <c r="BA96" s="78" t="str">
        <f>REPLACE(INDEX(GroupVertices[Group],MATCH(Vertices[[#This Row],[Vertex]],GroupVertices[Vertex],0)),1,1,"")</f>
        <v>2</v>
      </c>
      <c r="BB96" s="48" t="s">
        <v>396</v>
      </c>
      <c r="BC96" s="48" t="s">
        <v>396</v>
      </c>
      <c r="BD96" s="48" t="s">
        <v>399</v>
      </c>
      <c r="BE96" s="48" t="s">
        <v>399</v>
      </c>
      <c r="BF96" s="48" t="s">
        <v>415</v>
      </c>
      <c r="BG96" s="48" t="s">
        <v>1796</v>
      </c>
      <c r="BH96" s="121" t="s">
        <v>1847</v>
      </c>
      <c r="BI96" s="121" t="s">
        <v>1858</v>
      </c>
      <c r="BJ96" s="121" t="s">
        <v>1906</v>
      </c>
      <c r="BK96" s="121" t="s">
        <v>1909</v>
      </c>
      <c r="BL96" s="121">
        <v>7</v>
      </c>
      <c r="BM96" s="124">
        <v>10.9375</v>
      </c>
      <c r="BN96" s="121">
        <v>0</v>
      </c>
      <c r="BO96" s="124">
        <v>0</v>
      </c>
      <c r="BP96" s="121">
        <v>0</v>
      </c>
      <c r="BQ96" s="124">
        <v>0</v>
      </c>
      <c r="BR96" s="121">
        <v>57</v>
      </c>
      <c r="BS96" s="124">
        <v>89.0625</v>
      </c>
      <c r="BT96" s="121">
        <v>64</v>
      </c>
      <c r="BU96" s="2"/>
      <c r="BV96" s="3"/>
      <c r="BW96" s="3"/>
      <c r="BX96" s="3"/>
      <c r="BY96" s="3"/>
    </row>
    <row r="97" spans="1:77" ht="41.45" customHeight="1">
      <c r="A97" s="64" t="s">
        <v>307</v>
      </c>
      <c r="C97" s="65"/>
      <c r="D97" s="65" t="s">
        <v>64</v>
      </c>
      <c r="E97" s="66">
        <v>167.1429725037348</v>
      </c>
      <c r="F97" s="68">
        <v>99.99296336474615</v>
      </c>
      <c r="G97" s="100" t="s">
        <v>1190</v>
      </c>
      <c r="H97" s="65"/>
      <c r="I97" s="69" t="s">
        <v>307</v>
      </c>
      <c r="J97" s="70"/>
      <c r="K97" s="70"/>
      <c r="L97" s="69" t="s">
        <v>1387</v>
      </c>
      <c r="M97" s="73">
        <v>3.3450759756001585</v>
      </c>
      <c r="N97" s="74">
        <v>4066.826416015625</v>
      </c>
      <c r="O97" s="74">
        <v>6293.48828125</v>
      </c>
      <c r="P97" s="75"/>
      <c r="Q97" s="76"/>
      <c r="R97" s="76"/>
      <c r="S97" s="86"/>
      <c r="T97" s="48">
        <v>1</v>
      </c>
      <c r="U97" s="48">
        <v>0</v>
      </c>
      <c r="V97" s="49">
        <v>0</v>
      </c>
      <c r="W97" s="49">
        <v>0.003676</v>
      </c>
      <c r="X97" s="49">
        <v>0.00435</v>
      </c>
      <c r="Y97" s="49">
        <v>0.443088</v>
      </c>
      <c r="Z97" s="49">
        <v>0</v>
      </c>
      <c r="AA97" s="49">
        <v>0</v>
      </c>
      <c r="AB97" s="71">
        <v>97</v>
      </c>
      <c r="AC97" s="71"/>
      <c r="AD97" s="72"/>
      <c r="AE97" s="78" t="s">
        <v>836</v>
      </c>
      <c r="AF97" s="78">
        <v>1916</v>
      </c>
      <c r="AG97" s="78">
        <v>153</v>
      </c>
      <c r="AH97" s="78">
        <v>2677</v>
      </c>
      <c r="AI97" s="78">
        <v>388</v>
      </c>
      <c r="AJ97" s="78"/>
      <c r="AK97" s="78" t="s">
        <v>930</v>
      </c>
      <c r="AL97" s="78" t="s">
        <v>993</v>
      </c>
      <c r="AM97" s="83" t="s">
        <v>1051</v>
      </c>
      <c r="AN97" s="78"/>
      <c r="AO97" s="80">
        <v>39514.720925925925</v>
      </c>
      <c r="AP97" s="78"/>
      <c r="AQ97" s="78" t="b">
        <v>0</v>
      </c>
      <c r="AR97" s="78" t="b">
        <v>0</v>
      </c>
      <c r="AS97" s="78" t="b">
        <v>1</v>
      </c>
      <c r="AT97" s="78" t="s">
        <v>691</v>
      </c>
      <c r="AU97" s="78">
        <v>7</v>
      </c>
      <c r="AV97" s="83" t="s">
        <v>1131</v>
      </c>
      <c r="AW97" s="78" t="b">
        <v>0</v>
      </c>
      <c r="AX97" s="78" t="s">
        <v>1194</v>
      </c>
      <c r="AY97" s="83" t="s">
        <v>1289</v>
      </c>
      <c r="AZ97" s="78" t="s">
        <v>65</v>
      </c>
      <c r="BA97" s="78" t="str">
        <f>REPLACE(INDEX(GroupVertices[Group],MATCH(Vertices[[#This Row],[Vertex]],GroupVertices[Vertex],0)),1,1,"")</f>
        <v>2</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271</v>
      </c>
      <c r="C98" s="65"/>
      <c r="D98" s="65" t="s">
        <v>64</v>
      </c>
      <c r="E98" s="66">
        <v>385.92231598498</v>
      </c>
      <c r="F98" s="68">
        <v>99.69362860453955</v>
      </c>
      <c r="G98" s="100" t="s">
        <v>1191</v>
      </c>
      <c r="H98" s="65"/>
      <c r="I98" s="69" t="s">
        <v>271</v>
      </c>
      <c r="J98" s="70"/>
      <c r="K98" s="70"/>
      <c r="L98" s="69" t="s">
        <v>1388</v>
      </c>
      <c r="M98" s="73">
        <v>103.10337372711743</v>
      </c>
      <c r="N98" s="74">
        <v>7266.97998046875</v>
      </c>
      <c r="O98" s="74">
        <v>735.2205810546875</v>
      </c>
      <c r="P98" s="75"/>
      <c r="Q98" s="76"/>
      <c r="R98" s="76"/>
      <c r="S98" s="86"/>
      <c r="T98" s="48">
        <v>0</v>
      </c>
      <c r="U98" s="48">
        <v>2</v>
      </c>
      <c r="V98" s="49">
        <v>2</v>
      </c>
      <c r="W98" s="49">
        <v>0.5</v>
      </c>
      <c r="X98" s="49">
        <v>0</v>
      </c>
      <c r="Y98" s="49">
        <v>1.459452</v>
      </c>
      <c r="Z98" s="49">
        <v>0</v>
      </c>
      <c r="AA98" s="49">
        <v>0</v>
      </c>
      <c r="AB98" s="71">
        <v>98</v>
      </c>
      <c r="AC98" s="71"/>
      <c r="AD98" s="72"/>
      <c r="AE98" s="78" t="s">
        <v>837</v>
      </c>
      <c r="AF98" s="78">
        <v>6094</v>
      </c>
      <c r="AG98" s="78">
        <v>6619</v>
      </c>
      <c r="AH98" s="78">
        <v>52593</v>
      </c>
      <c r="AI98" s="78">
        <v>23928</v>
      </c>
      <c r="AJ98" s="78"/>
      <c r="AK98" s="78" t="s">
        <v>931</v>
      </c>
      <c r="AL98" s="78" t="s">
        <v>994</v>
      </c>
      <c r="AM98" s="83" t="s">
        <v>1052</v>
      </c>
      <c r="AN98" s="78"/>
      <c r="AO98" s="80">
        <v>39847.798414351855</v>
      </c>
      <c r="AP98" s="83" t="s">
        <v>1126</v>
      </c>
      <c r="AQ98" s="78" t="b">
        <v>0</v>
      </c>
      <c r="AR98" s="78" t="b">
        <v>0</v>
      </c>
      <c r="AS98" s="78" t="b">
        <v>1</v>
      </c>
      <c r="AT98" s="78" t="s">
        <v>691</v>
      </c>
      <c r="AU98" s="78">
        <v>693</v>
      </c>
      <c r="AV98" s="83" t="s">
        <v>1138</v>
      </c>
      <c r="AW98" s="78" t="b">
        <v>1</v>
      </c>
      <c r="AX98" s="78" t="s">
        <v>1194</v>
      </c>
      <c r="AY98" s="83" t="s">
        <v>1290</v>
      </c>
      <c r="AZ98" s="78" t="s">
        <v>66</v>
      </c>
      <c r="BA98" s="78" t="str">
        <f>REPLACE(INDEX(GroupVertices[Group],MATCH(Vertices[[#This Row],[Vertex]],GroupVertices[Vertex],0)),1,1,"")</f>
        <v>12</v>
      </c>
      <c r="BB98" s="48"/>
      <c r="BC98" s="48"/>
      <c r="BD98" s="48"/>
      <c r="BE98" s="48"/>
      <c r="BF98" s="48" t="s">
        <v>403</v>
      </c>
      <c r="BG98" s="48" t="s">
        <v>403</v>
      </c>
      <c r="BH98" s="121" t="s">
        <v>1848</v>
      </c>
      <c r="BI98" s="121" t="s">
        <v>1859</v>
      </c>
      <c r="BJ98" s="121" t="s">
        <v>1907</v>
      </c>
      <c r="BK98" s="121" t="s">
        <v>1907</v>
      </c>
      <c r="BL98" s="121">
        <v>3</v>
      </c>
      <c r="BM98" s="124">
        <v>3.3333333333333335</v>
      </c>
      <c r="BN98" s="121">
        <v>0</v>
      </c>
      <c r="BO98" s="124">
        <v>0</v>
      </c>
      <c r="BP98" s="121">
        <v>0</v>
      </c>
      <c r="BQ98" s="124">
        <v>0</v>
      </c>
      <c r="BR98" s="121">
        <v>87</v>
      </c>
      <c r="BS98" s="124">
        <v>96.66666666666667</v>
      </c>
      <c r="BT98" s="121">
        <v>90</v>
      </c>
      <c r="BU98" s="2"/>
      <c r="BV98" s="3"/>
      <c r="BW98" s="3"/>
      <c r="BX98" s="3"/>
      <c r="BY98" s="3"/>
    </row>
    <row r="99" spans="1:77" ht="41.45" customHeight="1">
      <c r="A99" s="64" t="s">
        <v>308</v>
      </c>
      <c r="C99" s="65"/>
      <c r="D99" s="65" t="s">
        <v>64</v>
      </c>
      <c r="E99" s="66">
        <v>166.56777163160658</v>
      </c>
      <c r="F99" s="68">
        <v>99.9937503568469</v>
      </c>
      <c r="G99" s="100" t="s">
        <v>1192</v>
      </c>
      <c r="H99" s="65"/>
      <c r="I99" s="69" t="s">
        <v>308</v>
      </c>
      <c r="J99" s="70"/>
      <c r="K99" s="70"/>
      <c r="L99" s="69" t="s">
        <v>1389</v>
      </c>
      <c r="M99" s="73">
        <v>3.082797741486983</v>
      </c>
      <c r="N99" s="74">
        <v>7266.97998046875</v>
      </c>
      <c r="O99" s="74">
        <v>1499.8499755859375</v>
      </c>
      <c r="P99" s="75"/>
      <c r="Q99" s="76"/>
      <c r="R99" s="76"/>
      <c r="S99" s="86"/>
      <c r="T99" s="48">
        <v>1</v>
      </c>
      <c r="U99" s="48">
        <v>0</v>
      </c>
      <c r="V99" s="49">
        <v>0</v>
      </c>
      <c r="W99" s="49">
        <v>0.333333</v>
      </c>
      <c r="X99" s="49">
        <v>0</v>
      </c>
      <c r="Y99" s="49">
        <v>0.770267</v>
      </c>
      <c r="Z99" s="49">
        <v>0</v>
      </c>
      <c r="AA99" s="49">
        <v>0</v>
      </c>
      <c r="AB99" s="71">
        <v>99</v>
      </c>
      <c r="AC99" s="71"/>
      <c r="AD99" s="72"/>
      <c r="AE99" s="78" t="s">
        <v>838</v>
      </c>
      <c r="AF99" s="78">
        <v>1501</v>
      </c>
      <c r="AG99" s="78">
        <v>136</v>
      </c>
      <c r="AH99" s="78">
        <v>10998</v>
      </c>
      <c r="AI99" s="78">
        <v>23432</v>
      </c>
      <c r="AJ99" s="78"/>
      <c r="AK99" s="78"/>
      <c r="AL99" s="78" t="s">
        <v>995</v>
      </c>
      <c r="AM99" s="78"/>
      <c r="AN99" s="78"/>
      <c r="AO99" s="80">
        <v>39889.96398148148</v>
      </c>
      <c r="AP99" s="83" t="s">
        <v>1127</v>
      </c>
      <c r="AQ99" s="78" t="b">
        <v>0</v>
      </c>
      <c r="AR99" s="78" t="b">
        <v>0</v>
      </c>
      <c r="AS99" s="78" t="b">
        <v>1</v>
      </c>
      <c r="AT99" s="78" t="s">
        <v>691</v>
      </c>
      <c r="AU99" s="78">
        <v>1</v>
      </c>
      <c r="AV99" s="83" t="s">
        <v>1146</v>
      </c>
      <c r="AW99" s="78" t="b">
        <v>0</v>
      </c>
      <c r="AX99" s="78" t="s">
        <v>1194</v>
      </c>
      <c r="AY99" s="83" t="s">
        <v>1291</v>
      </c>
      <c r="AZ99" s="78" t="s">
        <v>65</v>
      </c>
      <c r="BA99" s="78" t="str">
        <f>REPLACE(INDEX(GroupVertices[Group],MATCH(Vertices[[#This Row],[Vertex]],GroupVertices[Vertex],0)),1,1,"")</f>
        <v>12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87" t="s">
        <v>309</v>
      </c>
      <c r="C100" s="88"/>
      <c r="D100" s="88" t="s">
        <v>64</v>
      </c>
      <c r="E100" s="89">
        <v>301.06326967335565</v>
      </c>
      <c r="F100" s="90">
        <v>99.8097330862281</v>
      </c>
      <c r="G100" s="101" t="s">
        <v>1193</v>
      </c>
      <c r="H100" s="88"/>
      <c r="I100" s="91" t="s">
        <v>309</v>
      </c>
      <c r="J100" s="92"/>
      <c r="K100" s="92"/>
      <c r="L100" s="91" t="s">
        <v>1390</v>
      </c>
      <c r="M100" s="93">
        <v>64.40962012971482</v>
      </c>
      <c r="N100" s="94">
        <v>7936.17822265625</v>
      </c>
      <c r="O100" s="94">
        <v>1499.8499755859375</v>
      </c>
      <c r="P100" s="95"/>
      <c r="Q100" s="96"/>
      <c r="R100" s="96"/>
      <c r="S100" s="97"/>
      <c r="T100" s="48">
        <v>1</v>
      </c>
      <c r="U100" s="48">
        <v>0</v>
      </c>
      <c r="V100" s="49">
        <v>0</v>
      </c>
      <c r="W100" s="49">
        <v>0.333333</v>
      </c>
      <c r="X100" s="49">
        <v>0</v>
      </c>
      <c r="Y100" s="49">
        <v>0.770267</v>
      </c>
      <c r="Z100" s="49">
        <v>0</v>
      </c>
      <c r="AA100" s="49">
        <v>0</v>
      </c>
      <c r="AB100" s="98">
        <v>100</v>
      </c>
      <c r="AC100" s="98"/>
      <c r="AD100" s="99"/>
      <c r="AE100" s="78" t="s">
        <v>839</v>
      </c>
      <c r="AF100" s="78">
        <v>4219</v>
      </c>
      <c r="AG100" s="78">
        <v>4111</v>
      </c>
      <c r="AH100" s="78">
        <v>57283</v>
      </c>
      <c r="AI100" s="78">
        <v>88369</v>
      </c>
      <c r="AJ100" s="78"/>
      <c r="AK100" s="78" t="s">
        <v>932</v>
      </c>
      <c r="AL100" s="78" t="s">
        <v>996</v>
      </c>
      <c r="AM100" s="83" t="s">
        <v>1053</v>
      </c>
      <c r="AN100" s="78"/>
      <c r="AO100" s="80">
        <v>40553.63348379629</v>
      </c>
      <c r="AP100" s="83" t="s">
        <v>1128</v>
      </c>
      <c r="AQ100" s="78" t="b">
        <v>0</v>
      </c>
      <c r="AR100" s="78" t="b">
        <v>0</v>
      </c>
      <c r="AS100" s="78" t="b">
        <v>1</v>
      </c>
      <c r="AT100" s="78" t="s">
        <v>691</v>
      </c>
      <c r="AU100" s="78">
        <v>331</v>
      </c>
      <c r="AV100" s="83" t="s">
        <v>1141</v>
      </c>
      <c r="AW100" s="78" t="b">
        <v>0</v>
      </c>
      <c r="AX100" s="78" t="s">
        <v>1194</v>
      </c>
      <c r="AY100" s="83" t="s">
        <v>1292</v>
      </c>
      <c r="AZ100" s="78" t="s">
        <v>65</v>
      </c>
      <c r="BA100" s="78" t="str">
        <f>REPLACE(INDEX(GroupVertices[Group],MATCH(Vertices[[#This Row],[Vertex]],GroupVertices[Vertex],0)),1,1,"")</f>
        <v>12</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0"/>
    <dataValidation allowBlank="1" showInputMessage="1" promptTitle="Vertex Tooltip" prompt="Enter optional text that will pop up when the mouse is hovered over the vertex." errorTitle="Invalid Vertex Image Key" sqref="L3:L1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0"/>
    <dataValidation allowBlank="1" showInputMessage="1" promptTitle="Vertex Label Fill Color" prompt="To select an optional fill color for the Label shape, right-click and select Select Color on the right-click menu." sqref="J3:J100"/>
    <dataValidation allowBlank="1" showInputMessage="1" promptTitle="Vertex Image File" prompt="Enter the path to an image file.  Hover over the column header for examples." errorTitle="Invalid Vertex Image Key" sqref="G3:G100"/>
    <dataValidation allowBlank="1" showInputMessage="1" promptTitle="Vertex Color" prompt="To select an optional vertex color, right-click and select Select Color on the right-click menu." sqref="C3:C100"/>
    <dataValidation allowBlank="1" showInputMessage="1" promptTitle="Vertex Opacity" prompt="Enter an optional vertex opacity between 0 (transparent) and 100 (opaque)." errorTitle="Invalid Vertex Opacity" error="The optional vertex opacity must be a whole number between 0 and 10." sqref="F3:F100"/>
    <dataValidation type="list" allowBlank="1" showInputMessage="1" showErrorMessage="1" promptTitle="Vertex Shape" prompt="Select an optional vertex shape." errorTitle="Invalid Vertex Shape" error="You have entered an invalid vertex shape.  Try selecting from the drop-down list instead." sqref="D3:D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0">
      <formula1>ValidVertexLabelPositions</formula1>
    </dataValidation>
    <dataValidation allowBlank="1" showInputMessage="1" showErrorMessage="1" promptTitle="Vertex Name" prompt="Enter the name of the vertex." sqref="A3:A100"/>
  </dataValidations>
  <hyperlinks>
    <hyperlink ref="AM3" r:id="rId1" display="https://t.co/cN0clrjUlZ"/>
    <hyperlink ref="AM5" r:id="rId2" display="https://t.co/nL7aiYcU4E"/>
    <hyperlink ref="AM6" r:id="rId3" display="https://t.co/e7pwMF7Z7G"/>
    <hyperlink ref="AM7" r:id="rId4" display="https://t.co/xYrgP3EdsU"/>
    <hyperlink ref="AM9" r:id="rId5" display="https://t.co/z8OoBWBOB6"/>
    <hyperlink ref="AM13" r:id="rId6" display="https://t.co/gjjf4fT6gK"/>
    <hyperlink ref="AM15" r:id="rId7" display="https://t.co/uyW5UyvkE5"/>
    <hyperlink ref="AM16" r:id="rId8" display="https://t.co/iEiihw78Yy"/>
    <hyperlink ref="AM18" r:id="rId9" display="https://t.co/nA4gVqqw0z"/>
    <hyperlink ref="AM19" r:id="rId10" display="http://t.co/6gUwApdumu"/>
    <hyperlink ref="AM20" r:id="rId11" display="https://t.co/CECXMMTI1r"/>
    <hyperlink ref="AM25" r:id="rId12" display="https://t.co/FCfvLIt2zw"/>
    <hyperlink ref="AM26" r:id="rId13" display="https://t.co/rvqMh2WwTi"/>
    <hyperlink ref="AM28" r:id="rId14" display="http://t.co/1PL2lTz2uS"/>
    <hyperlink ref="AM30" r:id="rId15" display="https://t.co/ssybdrFKuX"/>
    <hyperlink ref="AM32" r:id="rId16" display="https://t.co/mlAny9rXwz"/>
    <hyperlink ref="AM33" r:id="rId17" display="http://t.co/fpLCFtaqAZ"/>
    <hyperlink ref="AM34" r:id="rId18" display="https://t.co/FCHO8Tb1a9"/>
    <hyperlink ref="AM35" r:id="rId19" display="https://t.co/kEKKLWPLWb"/>
    <hyperlink ref="AM36" r:id="rId20" display="https://t.co/vUrbeDLMhS"/>
    <hyperlink ref="AM37" r:id="rId21" display="https://t.co/3k9ojQ5WLW"/>
    <hyperlink ref="AM41" r:id="rId22" display="http://t.co/Z1UwAlYKtN"/>
    <hyperlink ref="AM42" r:id="rId23" display="https://t.co/QUNU38cJ1h"/>
    <hyperlink ref="AM43" r:id="rId24" display="https://t.co/Zr8GkhC0TW"/>
    <hyperlink ref="AM44" r:id="rId25" display="https://t.co/w8uPfeacQB"/>
    <hyperlink ref="AM45" r:id="rId26" display="http://t.co/z5JsUGcl5N"/>
    <hyperlink ref="AM48" r:id="rId27" display="https://t.co/w4vPvTbuW0"/>
    <hyperlink ref="AM49" r:id="rId28" display="https://t.co/YAPI6d6zks"/>
    <hyperlink ref="AM50" r:id="rId29" display="http://t.co/2ITsyKhcK6"/>
    <hyperlink ref="AM51" r:id="rId30" display="http://t.co/wDfebFUZvQ"/>
    <hyperlink ref="AM56" r:id="rId31" display="https://t.co/VyvY40axoD"/>
    <hyperlink ref="AM58" r:id="rId32" display="https://t.co/wmrZA6IpDm"/>
    <hyperlink ref="AM61" r:id="rId33" display="https://t.co/MzFpFAio2o"/>
    <hyperlink ref="AM62" r:id="rId34" display="https://t.co/zO4CnDDlzt"/>
    <hyperlink ref="AM63" r:id="rId35" display="https://t.co/S8PXCys5GI"/>
    <hyperlink ref="AM65" r:id="rId36" display="https://t.co/VQcqs9IGXU"/>
    <hyperlink ref="AM66" r:id="rId37" display="http://t.co/RmUYTZnAaK"/>
    <hyperlink ref="AM67" r:id="rId38" display="https://t.co/GCqk60oTlL"/>
    <hyperlink ref="AM69" r:id="rId39" display="https://t.co/cyzbZCOwoM"/>
    <hyperlink ref="AM70" r:id="rId40" display="https://t.co/0THVIKhsI1"/>
    <hyperlink ref="AM72" r:id="rId41" display="https://t.co/0QoNPdPIx6"/>
    <hyperlink ref="AM73" r:id="rId42" display="https://t.co/DlE9bGuDuw"/>
    <hyperlink ref="AM76" r:id="rId43" display="https://t.co/tbdbCNJNve"/>
    <hyperlink ref="AM77" r:id="rId44" display="https://t.co/OmohcyCRvo"/>
    <hyperlink ref="AM80" r:id="rId45" display="https://t.co/MVOkBO9XhX"/>
    <hyperlink ref="AM82" r:id="rId46" display="http://t.co/ZQFkvOQVHb"/>
    <hyperlink ref="AM84" r:id="rId47" display="https://t.co/8J0wpXSf3Z"/>
    <hyperlink ref="AM85" r:id="rId48" display="http://t.co/PZ6OH9avTu"/>
    <hyperlink ref="AM86" r:id="rId49" display="http://t.co/iILv8PAVDD"/>
    <hyperlink ref="AM90" r:id="rId50" display="https://t.co/tLbtX2ln9n"/>
    <hyperlink ref="AM91" r:id="rId51" display="https://t.co/kOQIhw5mpj"/>
    <hyperlink ref="AM92" r:id="rId52" display="https://t.co/HhLFCZESCk"/>
    <hyperlink ref="AM93" r:id="rId53" display="https://t.co/yVodRVXbMs"/>
    <hyperlink ref="AM96" r:id="rId54" display="https://t.co/d9ujas3GGJ"/>
    <hyperlink ref="AM97" r:id="rId55" display="https://t.co/aNR3vUuCJo"/>
    <hyperlink ref="AM98" r:id="rId56" display="https://t.co/NH9mtV6I03"/>
    <hyperlink ref="AM100" r:id="rId57" display="https://t.co/n45H0UVu4C"/>
    <hyperlink ref="AP3" r:id="rId58" display="https://pbs.twimg.com/profile_banners/19264954/1520923126"/>
    <hyperlink ref="AP4" r:id="rId59" display="https://pbs.twimg.com/profile_banners/808825040/1532434506"/>
    <hyperlink ref="AP5" r:id="rId60" display="https://pbs.twimg.com/profile_banners/23763863/1557174121"/>
    <hyperlink ref="AP6" r:id="rId61" display="https://pbs.twimg.com/profile_banners/14750886/1398280891"/>
    <hyperlink ref="AP7" r:id="rId62" display="https://pbs.twimg.com/profile_banners/63831516/1550422190"/>
    <hyperlink ref="AP8" r:id="rId63" display="https://pbs.twimg.com/profile_banners/1050389954/1505262669"/>
    <hyperlink ref="AP9" r:id="rId64" display="https://pbs.twimg.com/profile_banners/282661518/1529511290"/>
    <hyperlink ref="AP10" r:id="rId65" display="https://pbs.twimg.com/profile_banners/30006718/1499798908"/>
    <hyperlink ref="AP13" r:id="rId66" display="https://pbs.twimg.com/profile_banners/17393044/1398441544"/>
    <hyperlink ref="AP15" r:id="rId67" display="https://pbs.twimg.com/profile_banners/1042793132889460738/1537464824"/>
    <hyperlink ref="AP16" r:id="rId68" display="https://pbs.twimg.com/profile_banners/1023945806850805760/1532969378"/>
    <hyperlink ref="AP18" r:id="rId69" display="https://pbs.twimg.com/profile_banners/88060423/1539017318"/>
    <hyperlink ref="AP19" r:id="rId70" display="https://pbs.twimg.com/profile_banners/2811802825/1439503002"/>
    <hyperlink ref="AP20" r:id="rId71" display="https://pbs.twimg.com/profile_banners/744265436/1443695606"/>
    <hyperlink ref="AP21" r:id="rId72" display="https://pbs.twimg.com/profile_banners/913366130/1501030692"/>
    <hyperlink ref="AP22" r:id="rId73" display="https://pbs.twimg.com/profile_banners/83881940/1479259324"/>
    <hyperlink ref="AP23" r:id="rId74" display="https://pbs.twimg.com/profile_banners/18734648/1407003959"/>
    <hyperlink ref="AP24" r:id="rId75" display="https://pbs.twimg.com/profile_banners/2370208693/1521578984"/>
    <hyperlink ref="AP25" r:id="rId76" display="https://pbs.twimg.com/profile_banners/16453005/1551033587"/>
    <hyperlink ref="AP27" r:id="rId77" display="https://pbs.twimg.com/profile_banners/341316794/1446527624"/>
    <hyperlink ref="AP31" r:id="rId78" display="https://pbs.twimg.com/profile_banners/127303420/1540478518"/>
    <hyperlink ref="AP32" r:id="rId79" display="https://pbs.twimg.com/profile_banners/27266818/1523817068"/>
    <hyperlink ref="AP33" r:id="rId80" display="https://pbs.twimg.com/profile_banners/8442592/1412772549"/>
    <hyperlink ref="AP34" r:id="rId81" display="https://pbs.twimg.com/profile_banners/47954623/1543345716"/>
    <hyperlink ref="AP35" r:id="rId82" display="https://pbs.twimg.com/profile_banners/65491933/1490725739"/>
    <hyperlink ref="AP37" r:id="rId83" display="https://pbs.twimg.com/profile_banners/425042117/1547233503"/>
    <hyperlink ref="AP39" r:id="rId84" display="https://pbs.twimg.com/profile_banners/908418028785856512/1505421351"/>
    <hyperlink ref="AP40" r:id="rId85" display="https://pbs.twimg.com/profile_banners/3807667995/1556904147"/>
    <hyperlink ref="AP42" r:id="rId86" display="https://pbs.twimg.com/profile_banners/188622769/1551559446"/>
    <hyperlink ref="AP43" r:id="rId87" display="https://pbs.twimg.com/profile_banners/382177545/1557704228"/>
    <hyperlink ref="AP44" r:id="rId88" display="https://pbs.twimg.com/profile_banners/1041451392790155269/1539555080"/>
    <hyperlink ref="AP45" r:id="rId89" display="https://pbs.twimg.com/profile_banners/7455152/1421042287"/>
    <hyperlink ref="AP46" r:id="rId90" display="https://pbs.twimg.com/profile_banners/917682066/1489076195"/>
    <hyperlink ref="AP47" r:id="rId91" display="https://pbs.twimg.com/profile_banners/973936872547262464/1521100735"/>
    <hyperlink ref="AP48" r:id="rId92" display="https://pbs.twimg.com/profile_banners/484337864/1533740585"/>
    <hyperlink ref="AP50" r:id="rId93" display="https://pbs.twimg.com/profile_banners/17918822/1398560145"/>
    <hyperlink ref="AP51" r:id="rId94" display="https://pbs.twimg.com/profile_banners/2657639208/1405716740"/>
    <hyperlink ref="AP54" r:id="rId95" display="https://pbs.twimg.com/profile_banners/2299872138/1538937427"/>
    <hyperlink ref="AP56" r:id="rId96" display="https://pbs.twimg.com/profile_banners/136293309/1530520289"/>
    <hyperlink ref="AP57" r:id="rId97" display="https://pbs.twimg.com/profile_banners/387144053/1532966888"/>
    <hyperlink ref="AP58" r:id="rId98" display="https://pbs.twimg.com/profile_banners/48711250/1471372874"/>
    <hyperlink ref="AP60" r:id="rId99" display="https://pbs.twimg.com/profile_banners/349420966/1502646600"/>
    <hyperlink ref="AP61" r:id="rId100" display="https://pbs.twimg.com/profile_banners/712830103965667328/1535080990"/>
    <hyperlink ref="AP62" r:id="rId101" display="https://pbs.twimg.com/profile_banners/49600417/1545396360"/>
    <hyperlink ref="AP63" r:id="rId102" display="https://pbs.twimg.com/profile_banners/1183694899/1506720563"/>
    <hyperlink ref="AP64" r:id="rId103" display="https://pbs.twimg.com/profile_banners/50263754/1556415458"/>
    <hyperlink ref="AP65" r:id="rId104" display="https://pbs.twimg.com/profile_banners/345127159/1398534393"/>
    <hyperlink ref="AP66" r:id="rId105" display="https://pbs.twimg.com/profile_banners/14295896/1540822058"/>
    <hyperlink ref="AP67" r:id="rId106" display="https://pbs.twimg.com/profile_banners/1050813516402307072/1547674255"/>
    <hyperlink ref="AP68" r:id="rId107" display="https://pbs.twimg.com/profile_banners/982678783072329729/1523125212"/>
    <hyperlink ref="AP69" r:id="rId108" display="https://pbs.twimg.com/profile_banners/381788431/1499279894"/>
    <hyperlink ref="AP70" r:id="rId109" display="https://pbs.twimg.com/profile_banners/3642986656/1511283997"/>
    <hyperlink ref="AP71" r:id="rId110" display="https://pbs.twimg.com/profile_banners/781840405436461056/1538620732"/>
    <hyperlink ref="AP72" r:id="rId111" display="https://pbs.twimg.com/profile_banners/41914043/1492573295"/>
    <hyperlink ref="AP73" r:id="rId112" display="https://pbs.twimg.com/profile_banners/72942893/1557863102"/>
    <hyperlink ref="AP74" r:id="rId113" display="https://pbs.twimg.com/profile_banners/424318324/1548024224"/>
    <hyperlink ref="AP76" r:id="rId114" display="https://pbs.twimg.com/profile_banners/34339828/1515135927"/>
    <hyperlink ref="AP77" r:id="rId115" display="https://pbs.twimg.com/profile_banners/144904961/1524836848"/>
    <hyperlink ref="AP78" r:id="rId116" display="https://pbs.twimg.com/profile_banners/547269905/1389675001"/>
    <hyperlink ref="AP79" r:id="rId117" display="https://pbs.twimg.com/profile_banners/788200405058682880/1533957550"/>
    <hyperlink ref="AP80" r:id="rId118" display="https://pbs.twimg.com/profile_banners/500422828/1533670843"/>
    <hyperlink ref="AP81" r:id="rId119" display="https://pbs.twimg.com/profile_banners/827822365/1518032533"/>
    <hyperlink ref="AP82" r:id="rId120" display="https://pbs.twimg.com/profile_banners/353963097/1403107652"/>
    <hyperlink ref="AP83" r:id="rId121" display="https://pbs.twimg.com/profile_banners/1025685182/1553389582"/>
    <hyperlink ref="AP86" r:id="rId122" display="https://pbs.twimg.com/profile_banners/406438550/1438697545"/>
    <hyperlink ref="AP87" r:id="rId123" display="https://pbs.twimg.com/profile_banners/495100046/1552588614"/>
    <hyperlink ref="AP88" r:id="rId124" display="https://pbs.twimg.com/profile_banners/16787085/1399573793"/>
    <hyperlink ref="AP91" r:id="rId125" display="https://pbs.twimg.com/profile_banners/382224738/1506881810"/>
    <hyperlink ref="AP92" r:id="rId126" display="https://pbs.twimg.com/profile_banners/172493446/1363183237"/>
    <hyperlink ref="AP93" r:id="rId127" display="https://pbs.twimg.com/profile_banners/936814156359127041/1512193538"/>
    <hyperlink ref="AP94" r:id="rId128" display="https://pbs.twimg.com/profile_banners/242747411/1509515687"/>
    <hyperlink ref="AP96" r:id="rId129" display="https://pbs.twimg.com/profile_banners/16255254/1553856567"/>
    <hyperlink ref="AP98" r:id="rId130" display="https://pbs.twimg.com/profile_banners/19994279/1438086329"/>
    <hyperlink ref="AP99" r:id="rId131" display="https://pbs.twimg.com/profile_banners/24976523/1462685291"/>
    <hyperlink ref="AP100" r:id="rId132" display="https://pbs.twimg.com/profile_banners/236421358/1412468845"/>
    <hyperlink ref="AV3" r:id="rId133" display="http://abs.twimg.com/images/themes/theme1/bg.png"/>
    <hyperlink ref="AV4" r:id="rId134" display="http://abs.twimg.com/images/themes/theme1/bg.png"/>
    <hyperlink ref="AV5" r:id="rId135" display="http://abs.twimg.com/images/themes/theme15/bg.png"/>
    <hyperlink ref="AV6" r:id="rId136" display="http://abs.twimg.com/images/themes/theme14/bg.gif"/>
    <hyperlink ref="AV7" r:id="rId137" display="http://abs.twimg.com/images/themes/theme1/bg.png"/>
    <hyperlink ref="AV8" r:id="rId138" display="http://abs.twimg.com/images/themes/theme1/bg.png"/>
    <hyperlink ref="AV9" r:id="rId139" display="http://abs.twimg.com/images/themes/theme1/bg.png"/>
    <hyperlink ref="AV10" r:id="rId140" display="http://abs.twimg.com/images/themes/theme1/bg.png"/>
    <hyperlink ref="AV11" r:id="rId141" display="http://abs.twimg.com/images/themes/theme1/bg.png"/>
    <hyperlink ref="AV12" r:id="rId142" display="http://abs.twimg.com/images/themes/theme1/bg.png"/>
    <hyperlink ref="AV13" r:id="rId143" display="http://abs.twimg.com/images/themes/theme8/bg.gif"/>
    <hyperlink ref="AV14" r:id="rId144" display="http://abs.twimg.com/images/themes/theme1/bg.png"/>
    <hyperlink ref="AV16" r:id="rId145" display="http://abs.twimg.com/images/themes/theme1/bg.png"/>
    <hyperlink ref="AV17" r:id="rId146" display="http://abs.twimg.com/images/themes/theme3/bg.gif"/>
    <hyperlink ref="AV18" r:id="rId147" display="http://abs.twimg.com/images/themes/theme17/bg.gif"/>
    <hyperlink ref="AV19" r:id="rId148" display="http://abs.twimg.com/images/themes/theme1/bg.png"/>
    <hyperlink ref="AV20" r:id="rId149" display="http://abs.twimg.com/images/themes/theme1/bg.png"/>
    <hyperlink ref="AV21" r:id="rId150" display="http://abs.twimg.com/images/themes/theme1/bg.png"/>
    <hyperlink ref="AV22" r:id="rId151" display="http://abs.twimg.com/images/themes/theme1/bg.png"/>
    <hyperlink ref="AV23" r:id="rId152" display="http://abs.twimg.com/images/themes/theme1/bg.png"/>
    <hyperlink ref="AV24" r:id="rId153" display="http://abs.twimg.com/images/themes/theme1/bg.png"/>
    <hyperlink ref="AV25" r:id="rId154" display="http://abs.twimg.com/images/themes/theme6/bg.gif"/>
    <hyperlink ref="AV26" r:id="rId155" display="http://abs.twimg.com/images/themes/theme7/bg.gif"/>
    <hyperlink ref="AV27" r:id="rId156" display="http://abs.twimg.com/images/themes/theme1/bg.png"/>
    <hyperlink ref="AV28" r:id="rId157" display="http://abs.twimg.com/images/themes/theme1/bg.png"/>
    <hyperlink ref="AV29" r:id="rId158" display="http://abs.twimg.com/images/themes/theme1/bg.png"/>
    <hyperlink ref="AV30" r:id="rId159" display="http://abs.twimg.com/images/themes/theme12/bg.gif"/>
    <hyperlink ref="AV31" r:id="rId160" display="http://abs.twimg.com/images/themes/theme16/bg.gif"/>
    <hyperlink ref="AV32" r:id="rId161" display="http://abs.twimg.com/images/themes/theme5/bg.gif"/>
    <hyperlink ref="AV33" r:id="rId162" display="http://abs.twimg.com/images/themes/theme13/bg.gif"/>
    <hyperlink ref="AV34" r:id="rId163" display="http://abs.twimg.com/images/themes/theme16/bg.gif"/>
    <hyperlink ref="AV35" r:id="rId164" display="http://abs.twimg.com/images/themes/theme1/bg.png"/>
    <hyperlink ref="AV36" r:id="rId165" display="http://abs.twimg.com/images/themes/theme1/bg.png"/>
    <hyperlink ref="AV37" r:id="rId166" display="http://abs.twimg.com/images/themes/theme8/bg.gif"/>
    <hyperlink ref="AV40" r:id="rId167" display="http://abs.twimg.com/images/themes/theme15/bg.png"/>
    <hyperlink ref="AV41" r:id="rId168" display="http://abs.twimg.com/images/themes/theme7/bg.gif"/>
    <hyperlink ref="AV42" r:id="rId169" display="http://abs.twimg.com/images/themes/theme9/bg.gif"/>
    <hyperlink ref="AV43" r:id="rId170" display="http://abs.twimg.com/images/themes/theme1/bg.png"/>
    <hyperlink ref="AV45" r:id="rId171" display="http://abs.twimg.com/images/themes/theme5/bg.gif"/>
    <hyperlink ref="AV46" r:id="rId172" display="http://abs.twimg.com/images/themes/theme1/bg.png"/>
    <hyperlink ref="AV48" r:id="rId173" display="http://abs.twimg.com/images/themes/theme1/bg.png"/>
    <hyperlink ref="AV49" r:id="rId174" display="http://abs.twimg.com/images/themes/theme1/bg.png"/>
    <hyperlink ref="AV50" r:id="rId175" display="http://abs.twimg.com/images/themes/theme15/bg.png"/>
    <hyperlink ref="AV51" r:id="rId176" display="http://abs.twimg.com/images/themes/theme1/bg.png"/>
    <hyperlink ref="AV52" r:id="rId177" display="http://abs.twimg.com/images/themes/theme18/bg.gif"/>
    <hyperlink ref="AV53" r:id="rId178" display="http://abs.twimg.com/images/themes/theme1/bg.png"/>
    <hyperlink ref="AV54" r:id="rId179" display="http://abs.twimg.com/images/themes/theme1/bg.png"/>
    <hyperlink ref="AV56" r:id="rId180" display="http://abs.twimg.com/images/themes/theme2/bg.gif"/>
    <hyperlink ref="AV57" r:id="rId181" display="http://abs.twimg.com/images/themes/theme1/bg.png"/>
    <hyperlink ref="AV58" r:id="rId182" display="http://abs.twimg.com/images/themes/theme1/bg.png"/>
    <hyperlink ref="AV60" r:id="rId183" display="http://abs.twimg.com/images/themes/theme17/bg.gif"/>
    <hyperlink ref="AV62" r:id="rId184" display="http://abs.twimg.com/images/themes/theme5/bg.gif"/>
    <hyperlink ref="AV63" r:id="rId185" display="http://abs.twimg.com/images/themes/theme16/bg.gif"/>
    <hyperlink ref="AV64" r:id="rId186" display="http://abs.twimg.com/images/themes/theme1/bg.png"/>
    <hyperlink ref="AV65" r:id="rId187" display="http://abs.twimg.com/images/themes/theme5/bg.gif"/>
    <hyperlink ref="AV66" r:id="rId188" display="http://abs.twimg.com/images/themes/theme6/bg.gif"/>
    <hyperlink ref="AV67" r:id="rId189" display="http://abs.twimg.com/images/themes/theme1/bg.png"/>
    <hyperlink ref="AV69" r:id="rId190" display="http://abs.twimg.com/images/themes/theme13/bg.gif"/>
    <hyperlink ref="AV70" r:id="rId191" display="http://abs.twimg.com/images/themes/theme1/bg.png"/>
    <hyperlink ref="AV72" r:id="rId192" display="http://abs.twimg.com/images/themes/theme14/bg.gif"/>
    <hyperlink ref="AV73" r:id="rId193" display="http://abs.twimg.com/images/themes/theme5/bg.gif"/>
    <hyperlink ref="AV74" r:id="rId194" display="http://abs.twimg.com/images/themes/theme9/bg.gif"/>
    <hyperlink ref="AV75" r:id="rId195" display="http://abs.twimg.com/images/themes/theme1/bg.png"/>
    <hyperlink ref="AV76" r:id="rId196" display="http://abs.twimg.com/images/themes/theme1/bg.png"/>
    <hyperlink ref="AV77" r:id="rId197" display="http://abs.twimg.com/images/themes/theme1/bg.png"/>
    <hyperlink ref="AV78" r:id="rId198" display="http://abs.twimg.com/images/themes/theme5/bg.gif"/>
    <hyperlink ref="AV80" r:id="rId199" display="http://abs.twimg.com/images/themes/theme3/bg.gif"/>
    <hyperlink ref="AV81" r:id="rId200" display="http://abs.twimg.com/images/themes/theme1/bg.png"/>
    <hyperlink ref="AV82" r:id="rId201" display="http://abs.twimg.com/images/themes/theme14/bg.gif"/>
    <hyperlink ref="AV83" r:id="rId202" display="http://abs.twimg.com/images/themes/theme1/bg.png"/>
    <hyperlink ref="AV84" r:id="rId203" display="http://abs.twimg.com/images/themes/theme15/bg.png"/>
    <hyperlink ref="AV85" r:id="rId204" display="http://abs.twimg.com/images/themes/theme1/bg.png"/>
    <hyperlink ref="AV86" r:id="rId205" display="http://abs.twimg.com/images/themes/theme15/bg.png"/>
    <hyperlink ref="AV87" r:id="rId206" display="http://abs.twimg.com/images/themes/theme1/bg.png"/>
    <hyperlink ref="AV88" r:id="rId207" display="http://abs.twimg.com/images/themes/theme3/bg.gif"/>
    <hyperlink ref="AV90" r:id="rId208" display="http://abs.twimg.com/images/themes/theme18/bg.gif"/>
    <hyperlink ref="AV91" r:id="rId209" display="http://abs.twimg.com/images/themes/theme14/bg.gif"/>
    <hyperlink ref="AV92" r:id="rId210" display="http://abs.twimg.com/images/themes/theme18/bg.gif"/>
    <hyperlink ref="AV94" r:id="rId211" display="http://abs.twimg.com/images/themes/theme18/bg.gif"/>
    <hyperlink ref="AV95" r:id="rId212" display="http://abs.twimg.com/images/themes/theme1/bg.png"/>
    <hyperlink ref="AV96" r:id="rId213" display="http://abs.twimg.com/images/themes/theme14/bg.gif"/>
    <hyperlink ref="AV97" r:id="rId214" display="http://abs.twimg.com/images/themes/theme1/bg.png"/>
    <hyperlink ref="AV98" r:id="rId215" display="http://abs.twimg.com/images/themes/theme7/bg.gif"/>
    <hyperlink ref="AV99" r:id="rId216" display="http://abs.twimg.com/images/themes/theme4/bg.gif"/>
    <hyperlink ref="AV100" r:id="rId217" display="http://abs.twimg.com/images/themes/theme5/bg.gif"/>
    <hyperlink ref="G3" r:id="rId218" display="http://pbs.twimg.com/profile_images/1028535272835670019/HUTwOrh2_normal.jpg"/>
    <hyperlink ref="G4" r:id="rId219" display="http://pbs.twimg.com/profile_images/854310799535374338/cy6_6ysP_normal.jpg"/>
    <hyperlink ref="G5" r:id="rId220" display="http://pbs.twimg.com/profile_images/1126909803819876354/EKhsTD61_normal.png"/>
    <hyperlink ref="G6" r:id="rId221" display="http://pbs.twimg.com/profile_images/907303463394189312/Oj6gdGJq_normal.jpg"/>
    <hyperlink ref="G7" r:id="rId222" display="http://pbs.twimg.com/profile_images/1097177618737233920/rQ8YaMAD_normal.png"/>
    <hyperlink ref="G8" r:id="rId223" display="http://pbs.twimg.com/profile_images/951489299475611648/z7ooe6gw_normal.jpg"/>
    <hyperlink ref="G9" r:id="rId224" display="http://pbs.twimg.com/profile_images/753331000327999488/lbBjbubx_normal.jpg"/>
    <hyperlink ref="G10" r:id="rId225" display="http://pbs.twimg.com/profile_images/823559231181910020/5kxwq7Bo_normal.jpg"/>
    <hyperlink ref="G11" r:id="rId226" display="http://pbs.twimg.com/profile_images/902653346036670465/lK_jo5Mx_normal.jpg"/>
    <hyperlink ref="G12" r:id="rId227" display="http://pbs.twimg.com/profile_images/378800000770878576/097bf62f431863933fbd319ae2b375c3_normal.jpeg"/>
    <hyperlink ref="G13" r:id="rId228" display="http://pbs.twimg.com/profile_images/910542353584345088/N3qfITuw_normal.jpg"/>
    <hyperlink ref="G14" r:id="rId229" display="http://pbs.twimg.com/profile_images/705075632670011393/KmWGaf9q_normal.jpg"/>
    <hyperlink ref="G15" r:id="rId230" display="http://pbs.twimg.com/profile_images/1042832169431818240/Z-4nMASK_normal.jpg"/>
    <hyperlink ref="G16" r:id="rId231" display="http://pbs.twimg.com/profile_images/1023961702436679680/9vTgEQvZ_normal.jpg"/>
    <hyperlink ref="G17" r:id="rId232" display="http://pbs.twimg.com/profile_images/433310028020203521/4GZnF0cN_normal.jpeg"/>
    <hyperlink ref="G18" r:id="rId233" display="http://pbs.twimg.com/profile_images/800141790552604672/4Tee3ltG_normal.jpg"/>
    <hyperlink ref="G19" r:id="rId234" display="http://pbs.twimg.com/profile_images/511586852713680897/RzexnXT5_normal.jpeg"/>
    <hyperlink ref="G20" r:id="rId235" display="http://pbs.twimg.com/profile_images/884110390493425664/HGSOS2S8_normal.jpg"/>
    <hyperlink ref="G21" r:id="rId236" display="http://pbs.twimg.com/profile_images/1037808064311844864/qm_o_Lyf_normal.jpg"/>
    <hyperlink ref="G22" r:id="rId237" display="http://pbs.twimg.com/profile_images/1058004444162543616/t0HigdQE_normal.jpg"/>
    <hyperlink ref="G23" r:id="rId238" display="http://pbs.twimg.com/profile_images/1049112433560760320/-sosAo36_normal.jpg"/>
    <hyperlink ref="G24" r:id="rId239" display="http://pbs.twimg.com/profile_images/976199382738579456/PxQhEEYP_normal.jpg"/>
    <hyperlink ref="G25" r:id="rId240" display="http://pbs.twimg.com/profile_images/996848050827157505/v6XSpNon_normal.jpg"/>
    <hyperlink ref="G26" r:id="rId241" display="http://pbs.twimg.com/profile_images/1034855053847216129/DwIl-wfo_normal.jpg"/>
    <hyperlink ref="G27" r:id="rId242" display="http://pbs.twimg.com/profile_images/1125103562474835973/i-FXQQP1_normal.jpg"/>
    <hyperlink ref="G28" r:id="rId243" display="http://pbs.twimg.com/profile_images/603946916653756416/aHUn2vl__normal.jpg"/>
    <hyperlink ref="G29" r:id="rId244" display="http://pbs.twimg.com/profile_images/125314422/Photo_7_normal.jpg"/>
    <hyperlink ref="G30" r:id="rId245" display="http://pbs.twimg.com/profile_images/411455420/maf_pic_normal.jpg"/>
    <hyperlink ref="G31" r:id="rId246" display="http://pbs.twimg.com/profile_images/1055469079237144576/gLD79hW6_normal.jpg"/>
    <hyperlink ref="G32" r:id="rId247" display="http://pbs.twimg.com/profile_images/1087124485612990464/EABpxgWW_normal.jpg"/>
    <hyperlink ref="G33" r:id="rId248" display="http://pbs.twimg.com/profile_images/1778555235/aejmctwitter_normal.png"/>
    <hyperlink ref="G34" r:id="rId249" display="http://pbs.twimg.com/profile_images/1017169798952710144/MEXhEKiD_normal.jpg"/>
    <hyperlink ref="G35" r:id="rId250" display="http://pbs.twimg.com/profile_images/846790305634385920/_Tyc8FTx_normal.jpg"/>
    <hyperlink ref="G36" r:id="rId251" display="http://pbs.twimg.com/profile_images/880415935839862785/F_dSwlat_normal.jpg"/>
    <hyperlink ref="G37" r:id="rId252" display="http://pbs.twimg.com/profile_images/967177177929150464/BskHHXVo_normal.jpg"/>
    <hyperlink ref="G38" r:id="rId253" display="http://pbs.twimg.com/profile_images/954538863556481024/r5tzL-qF_normal.jpg"/>
    <hyperlink ref="G39" r:id="rId254" display="http://pbs.twimg.com/profile_images/908427027102887937/I9ZPPm6s_normal.jpg"/>
    <hyperlink ref="G40" r:id="rId255" display="http://pbs.twimg.com/profile_images/1110270729667280896/SqEGQU_8_normal.jpg"/>
    <hyperlink ref="G41" r:id="rId256" display="http://pbs.twimg.com/profile_images/1617322794/AEJMC_AdDivision_normal"/>
    <hyperlink ref="G42" r:id="rId257" display="http://pbs.twimg.com/profile_images/1129095879095345152/oG_o4_KA_normal.jpg"/>
    <hyperlink ref="G43" r:id="rId258" display="http://pbs.twimg.com/profile_images/1109088946796011520/F_JBuvdQ_normal.png"/>
    <hyperlink ref="G44" r:id="rId259" display="http://pbs.twimg.com/profile_images/1051596754842345472/0KSrsyF6_normal.jpg"/>
    <hyperlink ref="G45" r:id="rId260" display="http://pbs.twimg.com/profile_images/93395882/fresco_normal.jpg"/>
    <hyperlink ref="G46" r:id="rId261" display="http://pbs.twimg.com/profile_images/2790463447/ed7fc9049787bf61d3ceef2c88133aea_normal.jpeg"/>
    <hyperlink ref="G47" r:id="rId262" display="http://pbs.twimg.com/profile_images/974193215157907457/FkAqPgqB_normal.jpg"/>
    <hyperlink ref="G48" r:id="rId263" display="http://pbs.twimg.com/profile_images/1027206073529327618/7UuZYsqa_normal.jpg"/>
    <hyperlink ref="G49" r:id="rId264" display="http://pbs.twimg.com/profile_images/499644421575417856/zTwJLThc_normal.jpeg"/>
    <hyperlink ref="G50" r:id="rId265" display="http://pbs.twimg.com/profile_images/520846571848486912/Y7fTyzhu_normal.jpeg"/>
    <hyperlink ref="G51" r:id="rId266" display="http://pbs.twimg.com/profile_images/490235649253847040/qHCCVm2c_normal.jpeg"/>
    <hyperlink ref="G52" r:id="rId267" display="http://pbs.twimg.com/profile_images/1129804649836367872/VhgTk3bb_normal.jpg"/>
    <hyperlink ref="G53" r:id="rId268" display="http://pbs.twimg.com/profile_images/612813916062617601/QtnRIGCl_normal.jpg"/>
    <hyperlink ref="G54" r:id="rId269" display="http://pbs.twimg.com/profile_images/969930515854839808/ngqPF6qz_normal.jpg"/>
    <hyperlink ref="G55" r:id="rId270" display="http://pbs.twimg.com/profile_images/1125605883080318978/4pANIq9-_normal.jpg"/>
    <hyperlink ref="G56" r:id="rId271" display="http://pbs.twimg.com/profile_images/1012741869116129280/iUF3whg9_normal.jpg"/>
    <hyperlink ref="G57" r:id="rId272" display="http://pbs.twimg.com/profile_images/1026959278744260608/OvhPHT5P_normal.jpg"/>
    <hyperlink ref="G58" r:id="rId273" display="http://pbs.twimg.com/profile_images/621042585432264704/4y_Sk4nM_normal.png"/>
    <hyperlink ref="G59" r:id="rId274" display="http://pbs.twimg.com/profile_images/900706238455001088/20iZ_kYd_normal.jpg"/>
    <hyperlink ref="G60" r:id="rId275" display="http://pbs.twimg.com/profile_images/818295744797011969/D1HGsYY3_normal.jpg"/>
    <hyperlink ref="G61" r:id="rId276" display="http://pbs.twimg.com/profile_images/1118182475363246081/BxOF1Uha_normal.jpg"/>
    <hyperlink ref="G62" r:id="rId277" display="http://pbs.twimg.com/profile_images/1074697346536128514/to00Xa-h_normal.jpg"/>
    <hyperlink ref="G63" r:id="rId278" display="http://pbs.twimg.com/profile_images/1129010057000230912/O2VQNi5V_normal.jpg"/>
    <hyperlink ref="G64" r:id="rId279" display="http://pbs.twimg.com/profile_images/1122313676839538688/FvlyfoiS_normal.png"/>
    <hyperlink ref="G65" r:id="rId280" display="http://pbs.twimg.com/profile_images/507591311356989441/YmIrEh1K_normal.jpeg"/>
    <hyperlink ref="G66" r:id="rId281" display="http://pbs.twimg.com/profile_images/897151502934036480/Sq9brRmm_normal.jpg"/>
    <hyperlink ref="G67" r:id="rId282" display="http://pbs.twimg.com/profile_images/1089943508167913481/FMmCv6qD_normal.jpg"/>
    <hyperlink ref="G68" r:id="rId283" display="http://pbs.twimg.com/profile_images/982679818310443008/AB43mrjn_normal.jpg"/>
    <hyperlink ref="G69" r:id="rId284" display="http://pbs.twimg.com/profile_images/1033885226299273216/6CXBMNlq_normal.jpg"/>
    <hyperlink ref="G70" r:id="rId285" display="http://pbs.twimg.com/profile_images/1042220231924506625/RGFQyPjf_normal.jpg"/>
    <hyperlink ref="G71" r:id="rId286" display="http://pbs.twimg.com/profile_images/1103878379856490497/t27EAJ0q_normal.jpg"/>
    <hyperlink ref="G72" r:id="rId287" display="http://pbs.twimg.com/profile_images/1107105939008704515/fcgIVH6e_normal.jpg"/>
    <hyperlink ref="G73" r:id="rId288" display="http://pbs.twimg.com/profile_images/1112548009651392513/yrc7SQ4x_normal.jpg"/>
    <hyperlink ref="G74" r:id="rId289" display="http://pbs.twimg.com/profile_images/1087118211731152898/OHQ5Nrb4_normal.jpg"/>
    <hyperlink ref="G75" r:id="rId290" display="http://pbs.twimg.com/profile_images/446774785029046273/9GrZVlq5_normal.jpeg"/>
    <hyperlink ref="G76" r:id="rId291" display="http://pbs.twimg.com/profile_images/985761560751587328/7rht9nHY_normal.jpg"/>
    <hyperlink ref="G77" r:id="rId292" display="http://pbs.twimg.com/profile_images/1096526073792217090/HStjmrRQ_normal.png"/>
    <hyperlink ref="G78" r:id="rId293" display="http://pbs.twimg.com/profile_images/422910442516647936/yo33KO5i_normal.jpeg"/>
    <hyperlink ref="G79" r:id="rId294" display="http://pbs.twimg.com/profile_images/1032336105838927872/RwyMXqwE_normal.jpg"/>
    <hyperlink ref="G80" r:id="rId295" display="http://pbs.twimg.com/profile_images/1025911047297757184/pFW14JTa_normal.jpg"/>
    <hyperlink ref="G81" r:id="rId296" display="http://pbs.twimg.com/profile_images/818596835703083010/-aiZYfDX_normal.jpg"/>
    <hyperlink ref="G82" r:id="rId297" display="http://pbs.twimg.com/profile_images/479303922742358016/LR0g9JX-_normal.png"/>
    <hyperlink ref="G83" r:id="rId298" display="http://pbs.twimg.com/profile_images/1126168902717849607/NnlBmuX0_normal.jpg"/>
    <hyperlink ref="G84" r:id="rId299" display="http://pbs.twimg.com/profile_images/1847104547/Golan_normal.jpg"/>
    <hyperlink ref="G85" r:id="rId300" display="http://pbs.twimg.com/profile_images/1079804605846994944/F1zzyouD_normal.jpg"/>
    <hyperlink ref="G86" r:id="rId301" display="http://pbs.twimg.com/profile_images/628263798021844992/Ey2MXAy1_normal.jpg"/>
    <hyperlink ref="G87" r:id="rId302" display="http://pbs.twimg.com/profile_images/871456078734733312/cn1txiSI_normal.jpg"/>
    <hyperlink ref="G88" r:id="rId303" display="http://pbs.twimg.com/profile_images/1846249909/rc_normal.png"/>
    <hyperlink ref="G89" r:id="rId304" display="http://pbs.twimg.com/profile_images/939240603753369602/hYpzIX9D_normal.jpg"/>
    <hyperlink ref="G90" r:id="rId305" display="http://pbs.twimg.com/profile_images/1107984176454742019/tDdCumjQ_normal.jpg"/>
    <hyperlink ref="G91" r:id="rId306" display="http://pbs.twimg.com/profile_images/720792775009153025/t8zdnvBM_normal.jpg"/>
    <hyperlink ref="G92" r:id="rId307" display="http://pbs.twimg.com/profile_images/642419159377289216/U6DUe5C4_normal.jpg"/>
    <hyperlink ref="G93" r:id="rId308" display="http://pbs.twimg.com/profile_images/936816163169869825/Qh4jZDy2_normal.jpg"/>
    <hyperlink ref="G94" r:id="rId309" display="http://pbs.twimg.com/profile_images/1004748193601654791/i3si2t6r_normal.jpg"/>
    <hyperlink ref="G95" r:id="rId310" display="http://pbs.twimg.com/profile_images/471139316404453376/JuyaA2bC_normal.jpeg"/>
    <hyperlink ref="G96" r:id="rId311" display="http://pbs.twimg.com/profile_images/800794851868446720/I7rF-yg2_normal.jpg"/>
    <hyperlink ref="G97" r:id="rId312" display="http://pbs.twimg.com/profile_images/1027618182692044801/68aq2byx_normal.jpg"/>
    <hyperlink ref="G98" r:id="rId313" display="http://pbs.twimg.com/profile_images/3368135262/a01dafffd3f21df8031ba83389da035c_normal.jpeg"/>
    <hyperlink ref="G99" r:id="rId314" display="http://pbs.twimg.com/profile_images/1066905242971906048/PD8k-EHw_normal.jpg"/>
    <hyperlink ref="G100" r:id="rId315" display="http://pbs.twimg.com/profile_images/539422626918047745/wX6nftVb_normal.jpeg"/>
    <hyperlink ref="AY3" r:id="rId316" display="https://twitter.com/doctormckeever"/>
    <hyperlink ref="AY4" r:id="rId317" display="https://twitter.com/holmanlynette"/>
    <hyperlink ref="AY5" r:id="rId318" display="https://twitter.com/wojdynski"/>
    <hyperlink ref="AY6" r:id="rId319" display="https://twitter.com/loganex"/>
    <hyperlink ref="AY7" r:id="rId320" display="https://twitter.com/realtonybradley"/>
    <hyperlink ref="AY8" r:id="rId321" display="https://twitter.com/kait_tiffany"/>
    <hyperlink ref="AY9" r:id="rId322" display="https://twitter.com/commscholar"/>
    <hyperlink ref="AY10" r:id="rId323" display="https://twitter.com/nick_mathews"/>
    <hyperlink ref="AY11" r:id="rId324" display="https://twitter.com/warhovert"/>
    <hyperlink ref="AY12" r:id="rId325" display="https://twitter.com/tpvos"/>
    <hyperlink ref="AY13" r:id="rId326" display="https://twitter.com/megdunk"/>
    <hyperlink ref="AY14" r:id="rId327" display="https://twitter.com/michaelmirer"/>
    <hyperlink ref="AY15" r:id="rId328" display="https://twitter.com/aejhistory"/>
    <hyperlink ref="AY16" r:id="rId329" display="https://twitter.com/aejmcethics"/>
    <hyperlink ref="AY17" r:id="rId330" display="https://twitter.com/erinwhiteside"/>
    <hyperlink ref="AY18" r:id="rId331" display="https://twitter.com/teachguz"/>
    <hyperlink ref="AY19" r:id="rId332" display="https://twitter.com/aejmc_gsig"/>
    <hyperlink ref="AY20" r:id="rId333" display="https://twitter.com/aejmc_nond"/>
    <hyperlink ref="AY21" r:id="rId334" display="https://twitter.com/jennifer_harker"/>
    <hyperlink ref="AY22" r:id="rId335" display="https://twitter.com/bpmoritz"/>
    <hyperlink ref="AY23" r:id="rId336" display="https://twitter.com/nataliebdevlin"/>
    <hyperlink ref="AY24" r:id="rId337" display="https://twitter.com/eclinicaltrial"/>
    <hyperlink ref="AY25" r:id="rId338" display="https://twitter.com/nuttingbh"/>
    <hyperlink ref="AY26" r:id="rId339" display="https://twitter.com/monique_luisi"/>
    <hyperlink ref="AY27" r:id="rId340" display="https://twitter.com/april_cenyue"/>
    <hyperlink ref="AY28" r:id="rId341" display="https://twitter.com/amandalsams"/>
    <hyperlink ref="AY29" r:id="rId342" display="https://twitter.com/tkell"/>
    <hyperlink ref="AY30" r:id="rId343" display="https://twitter.com/fergi22"/>
    <hyperlink ref="AY31" r:id="rId344" display="https://twitter.com/casteinke2"/>
    <hyperlink ref="AY32" r:id="rId345" display="https://twitter.com/janlaurenb"/>
    <hyperlink ref="AY33" r:id="rId346" display="https://twitter.com/aejmc"/>
    <hyperlink ref="AY34" r:id="rId347" display="https://twitter.com/journoscholar"/>
    <hyperlink ref="AY35" r:id="rId348" display="https://twitter.com/drmattcarlson"/>
    <hyperlink ref="AY36" r:id="rId349" display="https://twitter.com/umn_hsjmc"/>
    <hyperlink ref="AY37" r:id="rId350" display="https://twitter.com/idadee17"/>
    <hyperlink ref="AY38" r:id="rId351" display="https://twitter.com/ruoyusun07"/>
    <hyperlink ref="AY39" r:id="rId352" display="https://twitter.com/aejmccomjig"/>
    <hyperlink ref="AY40" r:id="rId353" display="https://twitter.com/blackhealth4men"/>
    <hyperlink ref="AY41" r:id="rId354" display="https://twitter.com/addivision"/>
    <hyperlink ref="AY42" r:id="rId355" display="https://twitter.com/afbatto"/>
    <hyperlink ref="AY43" r:id="rId356" display="https://twitter.com/timhortons"/>
    <hyperlink ref="AY44" r:id="rId357" display="https://twitter.com/aejmc_comsher"/>
    <hyperlink ref="AY45" r:id="rId358" display="https://twitter.com/ljthornton"/>
    <hyperlink ref="AY46" r:id="rId359" display="https://twitter.com/danielledeavour"/>
    <hyperlink ref="AY47" r:id="rId360" display="https://twitter.com/harrypotterex1"/>
    <hyperlink ref="AY48" r:id="rId361" display="https://twitter.com/g_platenburg"/>
    <hyperlink ref="AY49" r:id="rId362" display="https://twitter.com/macaejmc"/>
    <hyperlink ref="AY50" r:id="rId363" display="https://twitter.com/mediadiversity"/>
    <hyperlink ref="AY51" r:id="rId364" display="https://twitter.com/deptcmmud"/>
    <hyperlink ref="AY52" r:id="rId365" display="https://twitter.com/d"/>
    <hyperlink ref="AY53" r:id="rId366" display="https://twitter.com/chadpainter77"/>
    <hyperlink ref="AY54" r:id="rId367" display="https://twitter.com/sanctusscherbet"/>
    <hyperlink ref="AY55" r:id="rId368" display="https://twitter.com/kellymerrilljr"/>
    <hyperlink ref="AY56" r:id="rId369" display="https://twitter.com/amandajweed"/>
    <hyperlink ref="AY57" r:id="rId370" display="https://twitter.com/nikki_feng"/>
    <hyperlink ref="AY58" r:id="rId371" display="https://twitter.com/aejmc_prd"/>
    <hyperlink ref="AY59" r:id="rId372" display="https://twitter.com/commstatprof"/>
    <hyperlink ref="AY60" r:id="rId373" display="https://twitter.com/edwards_america"/>
    <hyperlink ref="AY61" r:id="rId374" display="https://twitter.com/bujougrad1"/>
    <hyperlink ref="AY62" r:id="rId375" display="https://twitter.com/cvsikorski"/>
    <hyperlink ref="AY63" r:id="rId376" display="https://twitter.com/omgjordin"/>
    <hyperlink ref="AY64" r:id="rId377" display="https://twitter.com/parop"/>
    <hyperlink ref="AY65" r:id="rId378" display="https://twitter.com/charisselpree"/>
    <hyperlink ref="AY66" r:id="rId379" display="https://twitter.com/newhousesu"/>
    <hyperlink ref="AY67" r:id="rId380" display="https://twitter.com/fauscms"/>
    <hyperlink ref="AY68" r:id="rId381" display="https://twitter.com/drdewalt1"/>
    <hyperlink ref="AY69" r:id="rId382" display="https://twitter.com/pattyterhune"/>
    <hyperlink ref="AY70" r:id="rId383" display="https://twitter.com/stacyfernandezb"/>
    <hyperlink ref="AY71" r:id="rId384" display="https://twitter.com/kiahebennett"/>
    <hyperlink ref="AY72" r:id="rId385" display="https://twitter.com/danikathleen"/>
    <hyperlink ref="AY73" r:id="rId386" display="https://twitter.com/miamoodyramirez"/>
    <hyperlink ref="AY74" r:id="rId387" display="https://twitter.com/abkothari"/>
    <hyperlink ref="AY75" r:id="rId388" display="https://twitter.com/emilyehmer"/>
    <hyperlink ref="AY76" r:id="rId389" display="https://twitter.com/averyholton"/>
    <hyperlink ref="AY77" r:id="rId390" display="https://twitter.com/uofsc_sjmc"/>
    <hyperlink ref="AY78" r:id="rId391" display="https://twitter.com/denetrawalker"/>
    <hyperlink ref="AY79" r:id="rId392" display="https://twitter.com/mhchoi12"/>
    <hyperlink ref="AY80" r:id="rId393" display="https://twitter.com/brookewmckeever"/>
    <hyperlink ref="AY81" r:id="rId394" display="https://twitter.com/dr_rjahng"/>
    <hyperlink ref="AY82" r:id="rId395" display="https://twitter.com/csw_aejmc"/>
    <hyperlink ref="AY83" r:id="rId396" display="https://twitter.com/kelseyhusnick"/>
    <hyperlink ref="AY84" r:id="rId397" display="https://twitter.com/guygolan"/>
    <hyperlink ref="AY85" r:id="rId398" display="https://twitter.com/mbarni109"/>
    <hyperlink ref="AY86" r:id="rId399" display="https://twitter.com/aejmc_mcs"/>
    <hyperlink ref="AY87" r:id="rId400" display="https://twitter.com/drmelshemberger"/>
    <hyperlink ref="AY88" r:id="rId401" display="https://twitter.com/rcozma"/>
    <hyperlink ref="AY89" r:id="rId402" display="https://twitter.com/prommer_elli"/>
    <hyperlink ref="AY90" r:id="rId403" display="https://twitter.com/stineeckert"/>
    <hyperlink ref="AY91" r:id="rId404" display="https://twitter.com/hkoverton"/>
    <hyperlink ref="AY92" r:id="rId405" display="https://twitter.com/psucommgraded"/>
    <hyperlink ref="AY93" r:id="rId406" display="https://twitter.com/advancegeo"/>
    <hyperlink ref="AY94" r:id="rId407" display="https://twitter.com/anneohirsch"/>
    <hyperlink ref="AY95" r:id="rId408" display="https://twitter.com/enakshiroy"/>
    <hyperlink ref="AY96" r:id="rId409" display="https://twitter.com/kfreberg"/>
    <hyperlink ref="AY97" r:id="rId410" display="https://twitter.com/drmccollough"/>
    <hyperlink ref="AY98" r:id="rId411" display="https://twitter.com/kimfoxwosu"/>
    <hyperlink ref="AY99" r:id="rId412" display="https://twitter.com/cameo96"/>
    <hyperlink ref="AY100" r:id="rId413" display="https://twitter.com/dr_tindall"/>
  </hyperlinks>
  <printOptions/>
  <pageMargins left="0.7" right="0.7" top="0.75" bottom="0.75" header="0.3" footer="0.3"/>
  <pageSetup horizontalDpi="600" verticalDpi="600" orientation="portrait" r:id="rId418"/>
  <drawing r:id="rId417"/>
  <legacyDrawing r:id="rId415"/>
  <tableParts>
    <tablePart r:id="rId4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1490</v>
      </c>
      <c r="Z2" s="13" t="s">
        <v>1503</v>
      </c>
      <c r="AA2" s="13" t="s">
        <v>1534</v>
      </c>
      <c r="AB2" s="13" t="s">
        <v>1605</v>
      </c>
      <c r="AC2" s="13" t="s">
        <v>1705</v>
      </c>
      <c r="AD2" s="13" t="s">
        <v>1739</v>
      </c>
      <c r="AE2" s="13" t="s">
        <v>1742</v>
      </c>
      <c r="AF2" s="13" t="s">
        <v>1766</v>
      </c>
      <c r="AG2" s="118" t="s">
        <v>2055</v>
      </c>
      <c r="AH2" s="118" t="s">
        <v>2056</v>
      </c>
      <c r="AI2" s="118" t="s">
        <v>2057</v>
      </c>
      <c r="AJ2" s="118" t="s">
        <v>2058</v>
      </c>
      <c r="AK2" s="118" t="s">
        <v>2059</v>
      </c>
      <c r="AL2" s="118" t="s">
        <v>2060</v>
      </c>
      <c r="AM2" s="118" t="s">
        <v>2061</v>
      </c>
      <c r="AN2" s="118" t="s">
        <v>2062</v>
      </c>
      <c r="AO2" s="118" t="s">
        <v>2065</v>
      </c>
    </row>
    <row r="3" spans="1:41" ht="15">
      <c r="A3" s="87" t="s">
        <v>1430</v>
      </c>
      <c r="B3" s="65" t="s">
        <v>1446</v>
      </c>
      <c r="C3" s="65" t="s">
        <v>56</v>
      </c>
      <c r="D3" s="104"/>
      <c r="E3" s="103"/>
      <c r="F3" s="105" t="s">
        <v>2071</v>
      </c>
      <c r="G3" s="106"/>
      <c r="H3" s="106"/>
      <c r="I3" s="107">
        <v>3</v>
      </c>
      <c r="J3" s="108"/>
      <c r="K3" s="48">
        <v>21</v>
      </c>
      <c r="L3" s="48">
        <v>33</v>
      </c>
      <c r="M3" s="48">
        <v>2</v>
      </c>
      <c r="N3" s="48">
        <v>35</v>
      </c>
      <c r="O3" s="48">
        <v>4</v>
      </c>
      <c r="P3" s="49">
        <v>0.14814814814814814</v>
      </c>
      <c r="Q3" s="49">
        <v>0.25806451612903225</v>
      </c>
      <c r="R3" s="48">
        <v>1</v>
      </c>
      <c r="S3" s="48">
        <v>0</v>
      </c>
      <c r="T3" s="48">
        <v>21</v>
      </c>
      <c r="U3" s="48">
        <v>35</v>
      </c>
      <c r="V3" s="48">
        <v>4</v>
      </c>
      <c r="W3" s="49">
        <v>2.15873</v>
      </c>
      <c r="X3" s="49">
        <v>0.07380952380952381</v>
      </c>
      <c r="Y3" s="78" t="s">
        <v>1491</v>
      </c>
      <c r="Z3" s="78" t="s">
        <v>1504</v>
      </c>
      <c r="AA3" s="78" t="s">
        <v>1535</v>
      </c>
      <c r="AB3" s="84" t="s">
        <v>1606</v>
      </c>
      <c r="AC3" s="84" t="s">
        <v>1706</v>
      </c>
      <c r="AD3" s="84" t="s">
        <v>1740</v>
      </c>
      <c r="AE3" s="84" t="s">
        <v>1743</v>
      </c>
      <c r="AF3" s="84" t="s">
        <v>1767</v>
      </c>
      <c r="AG3" s="121">
        <v>29</v>
      </c>
      <c r="AH3" s="124">
        <v>6.1440677966101696</v>
      </c>
      <c r="AI3" s="121">
        <v>5</v>
      </c>
      <c r="AJ3" s="124">
        <v>1.0593220338983051</v>
      </c>
      <c r="AK3" s="121">
        <v>0</v>
      </c>
      <c r="AL3" s="124">
        <v>0</v>
      </c>
      <c r="AM3" s="121">
        <v>438</v>
      </c>
      <c r="AN3" s="124">
        <v>92.79661016949153</v>
      </c>
      <c r="AO3" s="121">
        <v>472</v>
      </c>
    </row>
    <row r="4" spans="1:41" ht="15">
      <c r="A4" s="87" t="s">
        <v>1431</v>
      </c>
      <c r="B4" s="65" t="s">
        <v>1447</v>
      </c>
      <c r="C4" s="65" t="s">
        <v>56</v>
      </c>
      <c r="D4" s="110"/>
      <c r="E4" s="109"/>
      <c r="F4" s="111" t="s">
        <v>2072</v>
      </c>
      <c r="G4" s="112"/>
      <c r="H4" s="112"/>
      <c r="I4" s="113">
        <v>4</v>
      </c>
      <c r="J4" s="114"/>
      <c r="K4" s="48">
        <v>8</v>
      </c>
      <c r="L4" s="48">
        <v>7</v>
      </c>
      <c r="M4" s="48">
        <v>9</v>
      </c>
      <c r="N4" s="48">
        <v>16</v>
      </c>
      <c r="O4" s="48">
        <v>4</v>
      </c>
      <c r="P4" s="49">
        <v>0.125</v>
      </c>
      <c r="Q4" s="49">
        <v>0.2222222222222222</v>
      </c>
      <c r="R4" s="48">
        <v>1</v>
      </c>
      <c r="S4" s="48">
        <v>0</v>
      </c>
      <c r="T4" s="48">
        <v>8</v>
      </c>
      <c r="U4" s="48">
        <v>16</v>
      </c>
      <c r="V4" s="48">
        <v>3</v>
      </c>
      <c r="W4" s="49">
        <v>1.625</v>
      </c>
      <c r="X4" s="49">
        <v>0.16071428571428573</v>
      </c>
      <c r="Y4" s="78" t="s">
        <v>396</v>
      </c>
      <c r="Z4" s="78" t="s">
        <v>399</v>
      </c>
      <c r="AA4" s="78" t="s">
        <v>1536</v>
      </c>
      <c r="AB4" s="84" t="s">
        <v>1607</v>
      </c>
      <c r="AC4" s="84" t="s">
        <v>1707</v>
      </c>
      <c r="AD4" s="84" t="s">
        <v>307</v>
      </c>
      <c r="AE4" s="84" t="s">
        <v>1744</v>
      </c>
      <c r="AF4" s="84" t="s">
        <v>1768</v>
      </c>
      <c r="AG4" s="121">
        <v>20</v>
      </c>
      <c r="AH4" s="124">
        <v>9.174311926605505</v>
      </c>
      <c r="AI4" s="121">
        <v>2</v>
      </c>
      <c r="AJ4" s="124">
        <v>0.9174311926605505</v>
      </c>
      <c r="AK4" s="121">
        <v>0</v>
      </c>
      <c r="AL4" s="124">
        <v>0</v>
      </c>
      <c r="AM4" s="121">
        <v>196</v>
      </c>
      <c r="AN4" s="124">
        <v>89.90825688073394</v>
      </c>
      <c r="AO4" s="121">
        <v>218</v>
      </c>
    </row>
    <row r="5" spans="1:41" ht="15">
      <c r="A5" s="87" t="s">
        <v>1432</v>
      </c>
      <c r="B5" s="65" t="s">
        <v>1448</v>
      </c>
      <c r="C5" s="65" t="s">
        <v>56</v>
      </c>
      <c r="D5" s="110"/>
      <c r="E5" s="109"/>
      <c r="F5" s="111" t="s">
        <v>2073</v>
      </c>
      <c r="G5" s="112"/>
      <c r="H5" s="112"/>
      <c r="I5" s="113">
        <v>5</v>
      </c>
      <c r="J5" s="114"/>
      <c r="K5" s="48">
        <v>8</v>
      </c>
      <c r="L5" s="48">
        <v>8</v>
      </c>
      <c r="M5" s="48">
        <v>0</v>
      </c>
      <c r="N5" s="48">
        <v>8</v>
      </c>
      <c r="O5" s="48">
        <v>0</v>
      </c>
      <c r="P5" s="49">
        <v>0</v>
      </c>
      <c r="Q5" s="49">
        <v>0</v>
      </c>
      <c r="R5" s="48">
        <v>1</v>
      </c>
      <c r="S5" s="48">
        <v>0</v>
      </c>
      <c r="T5" s="48">
        <v>8</v>
      </c>
      <c r="U5" s="48">
        <v>8</v>
      </c>
      <c r="V5" s="48">
        <v>4</v>
      </c>
      <c r="W5" s="49">
        <v>1.84375</v>
      </c>
      <c r="X5" s="49">
        <v>0.14285714285714285</v>
      </c>
      <c r="Y5" s="78"/>
      <c r="Z5" s="78"/>
      <c r="AA5" s="78" t="s">
        <v>403</v>
      </c>
      <c r="AB5" s="84" t="s">
        <v>1608</v>
      </c>
      <c r="AC5" s="84" t="s">
        <v>1708</v>
      </c>
      <c r="AD5" s="84"/>
      <c r="AE5" s="84" t="s">
        <v>1745</v>
      </c>
      <c r="AF5" s="84" t="s">
        <v>1769</v>
      </c>
      <c r="AG5" s="121">
        <v>10</v>
      </c>
      <c r="AH5" s="124">
        <v>12.195121951219512</v>
      </c>
      <c r="AI5" s="121">
        <v>0</v>
      </c>
      <c r="AJ5" s="124">
        <v>0</v>
      </c>
      <c r="AK5" s="121">
        <v>0</v>
      </c>
      <c r="AL5" s="124">
        <v>0</v>
      </c>
      <c r="AM5" s="121">
        <v>72</v>
      </c>
      <c r="AN5" s="124">
        <v>87.8048780487805</v>
      </c>
      <c r="AO5" s="121">
        <v>82</v>
      </c>
    </row>
    <row r="6" spans="1:41" ht="15">
      <c r="A6" s="87" t="s">
        <v>1433</v>
      </c>
      <c r="B6" s="65" t="s">
        <v>1449</v>
      </c>
      <c r="C6" s="65" t="s">
        <v>56</v>
      </c>
      <c r="D6" s="110"/>
      <c r="E6" s="109"/>
      <c r="F6" s="111" t="s">
        <v>2074</v>
      </c>
      <c r="G6" s="112"/>
      <c r="H6" s="112"/>
      <c r="I6" s="113">
        <v>6</v>
      </c>
      <c r="J6" s="114"/>
      <c r="K6" s="48">
        <v>8</v>
      </c>
      <c r="L6" s="48">
        <v>9</v>
      </c>
      <c r="M6" s="48">
        <v>2</v>
      </c>
      <c r="N6" s="48">
        <v>11</v>
      </c>
      <c r="O6" s="48">
        <v>2</v>
      </c>
      <c r="P6" s="49">
        <v>0.125</v>
      </c>
      <c r="Q6" s="49">
        <v>0.2222222222222222</v>
      </c>
      <c r="R6" s="48">
        <v>1</v>
      </c>
      <c r="S6" s="48">
        <v>0</v>
      </c>
      <c r="T6" s="48">
        <v>8</v>
      </c>
      <c r="U6" s="48">
        <v>11</v>
      </c>
      <c r="V6" s="48">
        <v>4</v>
      </c>
      <c r="W6" s="49">
        <v>1.90625</v>
      </c>
      <c r="X6" s="49">
        <v>0.16071428571428573</v>
      </c>
      <c r="Y6" s="78" t="s">
        <v>392</v>
      </c>
      <c r="Z6" s="78" t="s">
        <v>399</v>
      </c>
      <c r="AA6" s="78" t="s">
        <v>403</v>
      </c>
      <c r="AB6" s="84" t="s">
        <v>1609</v>
      </c>
      <c r="AC6" s="84" t="s">
        <v>1709</v>
      </c>
      <c r="AD6" s="84"/>
      <c r="AE6" s="84" t="s">
        <v>1746</v>
      </c>
      <c r="AF6" s="84" t="s">
        <v>1770</v>
      </c>
      <c r="AG6" s="121">
        <v>5</v>
      </c>
      <c r="AH6" s="124">
        <v>3.0864197530864197</v>
      </c>
      <c r="AI6" s="121">
        <v>0</v>
      </c>
      <c r="AJ6" s="124">
        <v>0</v>
      </c>
      <c r="AK6" s="121">
        <v>0</v>
      </c>
      <c r="AL6" s="124">
        <v>0</v>
      </c>
      <c r="AM6" s="121">
        <v>157</v>
      </c>
      <c r="AN6" s="124">
        <v>96.91358024691358</v>
      </c>
      <c r="AO6" s="121">
        <v>162</v>
      </c>
    </row>
    <row r="7" spans="1:41" ht="15">
      <c r="A7" s="87" t="s">
        <v>1434</v>
      </c>
      <c r="B7" s="65" t="s">
        <v>1450</v>
      </c>
      <c r="C7" s="65" t="s">
        <v>56</v>
      </c>
      <c r="D7" s="110"/>
      <c r="E7" s="109"/>
      <c r="F7" s="111" t="s">
        <v>2075</v>
      </c>
      <c r="G7" s="112"/>
      <c r="H7" s="112"/>
      <c r="I7" s="113">
        <v>7</v>
      </c>
      <c r="J7" s="114"/>
      <c r="K7" s="48">
        <v>7</v>
      </c>
      <c r="L7" s="48">
        <v>6</v>
      </c>
      <c r="M7" s="48">
        <v>0</v>
      </c>
      <c r="N7" s="48">
        <v>6</v>
      </c>
      <c r="O7" s="48">
        <v>0</v>
      </c>
      <c r="P7" s="49">
        <v>0</v>
      </c>
      <c r="Q7" s="49">
        <v>0</v>
      </c>
      <c r="R7" s="48">
        <v>1</v>
      </c>
      <c r="S7" s="48">
        <v>0</v>
      </c>
      <c r="T7" s="48">
        <v>7</v>
      </c>
      <c r="U7" s="48">
        <v>6</v>
      </c>
      <c r="V7" s="48">
        <v>3</v>
      </c>
      <c r="W7" s="49">
        <v>1.632653</v>
      </c>
      <c r="X7" s="49">
        <v>0.14285714285714285</v>
      </c>
      <c r="Y7" s="78"/>
      <c r="Z7" s="78"/>
      <c r="AA7" s="78" t="s">
        <v>403</v>
      </c>
      <c r="AB7" s="84" t="s">
        <v>1610</v>
      </c>
      <c r="AC7" s="84" t="s">
        <v>679</v>
      </c>
      <c r="AD7" s="84" t="s">
        <v>1741</v>
      </c>
      <c r="AE7" s="84" t="s">
        <v>1747</v>
      </c>
      <c r="AF7" s="84" t="s">
        <v>1771</v>
      </c>
      <c r="AG7" s="121">
        <v>1</v>
      </c>
      <c r="AH7" s="124">
        <v>3.225806451612903</v>
      </c>
      <c r="AI7" s="121">
        <v>0</v>
      </c>
      <c r="AJ7" s="124">
        <v>0</v>
      </c>
      <c r="AK7" s="121">
        <v>0</v>
      </c>
      <c r="AL7" s="124">
        <v>0</v>
      </c>
      <c r="AM7" s="121">
        <v>30</v>
      </c>
      <c r="AN7" s="124">
        <v>96.7741935483871</v>
      </c>
      <c r="AO7" s="121">
        <v>31</v>
      </c>
    </row>
    <row r="8" spans="1:41" ht="15">
      <c r="A8" s="87" t="s">
        <v>1435</v>
      </c>
      <c r="B8" s="65" t="s">
        <v>1451</v>
      </c>
      <c r="C8" s="65" t="s">
        <v>56</v>
      </c>
      <c r="D8" s="110"/>
      <c r="E8" s="109"/>
      <c r="F8" s="111" t="s">
        <v>2076</v>
      </c>
      <c r="G8" s="112"/>
      <c r="H8" s="112"/>
      <c r="I8" s="113">
        <v>8</v>
      </c>
      <c r="J8" s="114"/>
      <c r="K8" s="48">
        <v>7</v>
      </c>
      <c r="L8" s="48">
        <v>9</v>
      </c>
      <c r="M8" s="48">
        <v>2</v>
      </c>
      <c r="N8" s="48">
        <v>11</v>
      </c>
      <c r="O8" s="48">
        <v>0</v>
      </c>
      <c r="P8" s="49">
        <v>0</v>
      </c>
      <c r="Q8" s="49">
        <v>0</v>
      </c>
      <c r="R8" s="48">
        <v>1</v>
      </c>
      <c r="S8" s="48">
        <v>0</v>
      </c>
      <c r="T8" s="48">
        <v>7</v>
      </c>
      <c r="U8" s="48">
        <v>11</v>
      </c>
      <c r="V8" s="48">
        <v>3</v>
      </c>
      <c r="W8" s="49">
        <v>1.387755</v>
      </c>
      <c r="X8" s="49">
        <v>0.23809523809523808</v>
      </c>
      <c r="Y8" s="78" t="s">
        <v>389</v>
      </c>
      <c r="Z8" s="78" t="s">
        <v>400</v>
      </c>
      <c r="AA8" s="78" t="s">
        <v>403</v>
      </c>
      <c r="AB8" s="84" t="s">
        <v>1611</v>
      </c>
      <c r="AC8" s="84" t="s">
        <v>1710</v>
      </c>
      <c r="AD8" s="84"/>
      <c r="AE8" s="84" t="s">
        <v>1748</v>
      </c>
      <c r="AF8" s="84" t="s">
        <v>1772</v>
      </c>
      <c r="AG8" s="121">
        <v>2</v>
      </c>
      <c r="AH8" s="124">
        <v>1.5037593984962405</v>
      </c>
      <c r="AI8" s="121">
        <v>0</v>
      </c>
      <c r="AJ8" s="124">
        <v>0</v>
      </c>
      <c r="AK8" s="121">
        <v>0</v>
      </c>
      <c r="AL8" s="124">
        <v>0</v>
      </c>
      <c r="AM8" s="121">
        <v>131</v>
      </c>
      <c r="AN8" s="124">
        <v>98.49624060150376</v>
      </c>
      <c r="AO8" s="121">
        <v>133</v>
      </c>
    </row>
    <row r="9" spans="1:41" ht="15">
      <c r="A9" s="87" t="s">
        <v>1436</v>
      </c>
      <c r="B9" s="65" t="s">
        <v>1452</v>
      </c>
      <c r="C9" s="65" t="s">
        <v>56</v>
      </c>
      <c r="D9" s="110"/>
      <c r="E9" s="109"/>
      <c r="F9" s="111" t="s">
        <v>2077</v>
      </c>
      <c r="G9" s="112"/>
      <c r="H9" s="112"/>
      <c r="I9" s="113">
        <v>9</v>
      </c>
      <c r="J9" s="114"/>
      <c r="K9" s="48">
        <v>6</v>
      </c>
      <c r="L9" s="48">
        <v>10</v>
      </c>
      <c r="M9" s="48">
        <v>0</v>
      </c>
      <c r="N9" s="48">
        <v>10</v>
      </c>
      <c r="O9" s="48">
        <v>1</v>
      </c>
      <c r="P9" s="49">
        <v>0.125</v>
      </c>
      <c r="Q9" s="49">
        <v>0.2222222222222222</v>
      </c>
      <c r="R9" s="48">
        <v>1</v>
      </c>
      <c r="S9" s="48">
        <v>0</v>
      </c>
      <c r="T9" s="48">
        <v>6</v>
      </c>
      <c r="U9" s="48">
        <v>10</v>
      </c>
      <c r="V9" s="48">
        <v>2</v>
      </c>
      <c r="W9" s="49">
        <v>1.222222</v>
      </c>
      <c r="X9" s="49">
        <v>0.3</v>
      </c>
      <c r="Y9" s="78" t="s">
        <v>394</v>
      </c>
      <c r="Z9" s="78" t="s">
        <v>399</v>
      </c>
      <c r="AA9" s="78" t="s">
        <v>415</v>
      </c>
      <c r="AB9" s="84" t="s">
        <v>1612</v>
      </c>
      <c r="AC9" s="84" t="s">
        <v>1711</v>
      </c>
      <c r="AD9" s="84"/>
      <c r="AE9" s="84" t="s">
        <v>1749</v>
      </c>
      <c r="AF9" s="84" t="s">
        <v>1773</v>
      </c>
      <c r="AG9" s="121">
        <v>29</v>
      </c>
      <c r="AH9" s="124">
        <v>15.18324607329843</v>
      </c>
      <c r="AI9" s="121">
        <v>3</v>
      </c>
      <c r="AJ9" s="124">
        <v>1.5706806282722514</v>
      </c>
      <c r="AK9" s="121">
        <v>0</v>
      </c>
      <c r="AL9" s="124">
        <v>0</v>
      </c>
      <c r="AM9" s="121">
        <v>159</v>
      </c>
      <c r="AN9" s="124">
        <v>83.24607329842932</v>
      </c>
      <c r="AO9" s="121">
        <v>191</v>
      </c>
    </row>
    <row r="10" spans="1:41" ht="14.25" customHeight="1">
      <c r="A10" s="87" t="s">
        <v>1437</v>
      </c>
      <c r="B10" s="65" t="s">
        <v>1453</v>
      </c>
      <c r="C10" s="65" t="s">
        <v>56</v>
      </c>
      <c r="D10" s="110"/>
      <c r="E10" s="109"/>
      <c r="F10" s="111" t="s">
        <v>2078</v>
      </c>
      <c r="G10" s="112"/>
      <c r="H10" s="112"/>
      <c r="I10" s="113">
        <v>10</v>
      </c>
      <c r="J10" s="114"/>
      <c r="K10" s="48">
        <v>6</v>
      </c>
      <c r="L10" s="48">
        <v>6</v>
      </c>
      <c r="M10" s="48">
        <v>4</v>
      </c>
      <c r="N10" s="48">
        <v>10</v>
      </c>
      <c r="O10" s="48">
        <v>1</v>
      </c>
      <c r="P10" s="49">
        <v>0.16666666666666666</v>
      </c>
      <c r="Q10" s="49">
        <v>0.2857142857142857</v>
      </c>
      <c r="R10" s="48">
        <v>1</v>
      </c>
      <c r="S10" s="48">
        <v>0</v>
      </c>
      <c r="T10" s="48">
        <v>6</v>
      </c>
      <c r="U10" s="48">
        <v>10</v>
      </c>
      <c r="V10" s="48">
        <v>2</v>
      </c>
      <c r="W10" s="49">
        <v>1.333333</v>
      </c>
      <c r="X10" s="49">
        <v>0.23333333333333334</v>
      </c>
      <c r="Y10" s="78"/>
      <c r="Z10" s="78"/>
      <c r="AA10" s="78" t="s">
        <v>1537</v>
      </c>
      <c r="AB10" s="84" t="s">
        <v>1613</v>
      </c>
      <c r="AC10" s="84" t="s">
        <v>1712</v>
      </c>
      <c r="AD10" s="84"/>
      <c r="AE10" s="84" t="s">
        <v>1750</v>
      </c>
      <c r="AF10" s="84" t="s">
        <v>1774</v>
      </c>
      <c r="AG10" s="121">
        <v>9</v>
      </c>
      <c r="AH10" s="124">
        <v>4.186046511627907</v>
      </c>
      <c r="AI10" s="121">
        <v>3</v>
      </c>
      <c r="AJ10" s="124">
        <v>1.3953488372093024</v>
      </c>
      <c r="AK10" s="121">
        <v>0</v>
      </c>
      <c r="AL10" s="124">
        <v>0</v>
      </c>
      <c r="AM10" s="121">
        <v>203</v>
      </c>
      <c r="AN10" s="124">
        <v>94.4186046511628</v>
      </c>
      <c r="AO10" s="121">
        <v>215</v>
      </c>
    </row>
    <row r="11" spans="1:41" ht="15">
      <c r="A11" s="87" t="s">
        <v>1438</v>
      </c>
      <c r="B11" s="65" t="s">
        <v>1454</v>
      </c>
      <c r="C11" s="65" t="s">
        <v>56</v>
      </c>
      <c r="D11" s="110"/>
      <c r="E11" s="109"/>
      <c r="F11" s="111" t="s">
        <v>2079</v>
      </c>
      <c r="G11" s="112"/>
      <c r="H11" s="112"/>
      <c r="I11" s="113">
        <v>11</v>
      </c>
      <c r="J11" s="114"/>
      <c r="K11" s="48">
        <v>5</v>
      </c>
      <c r="L11" s="48">
        <v>10</v>
      </c>
      <c r="M11" s="48">
        <v>0</v>
      </c>
      <c r="N11" s="48">
        <v>10</v>
      </c>
      <c r="O11" s="48">
        <v>0</v>
      </c>
      <c r="P11" s="49">
        <v>0.42857142857142855</v>
      </c>
      <c r="Q11" s="49">
        <v>0.6</v>
      </c>
      <c r="R11" s="48">
        <v>1</v>
      </c>
      <c r="S11" s="48">
        <v>0</v>
      </c>
      <c r="T11" s="48">
        <v>5</v>
      </c>
      <c r="U11" s="48">
        <v>10</v>
      </c>
      <c r="V11" s="48">
        <v>2</v>
      </c>
      <c r="W11" s="49">
        <v>1.04</v>
      </c>
      <c r="X11" s="49">
        <v>0.5</v>
      </c>
      <c r="Y11" s="78" t="s">
        <v>393</v>
      </c>
      <c r="Z11" s="78" t="s">
        <v>402</v>
      </c>
      <c r="AA11" s="78" t="s">
        <v>410</v>
      </c>
      <c r="AB11" s="84" t="s">
        <v>1614</v>
      </c>
      <c r="AC11" s="84" t="s">
        <v>1713</v>
      </c>
      <c r="AD11" s="84"/>
      <c r="AE11" s="84" t="s">
        <v>1751</v>
      </c>
      <c r="AF11" s="84" t="s">
        <v>1775</v>
      </c>
      <c r="AG11" s="121">
        <v>2</v>
      </c>
      <c r="AH11" s="124">
        <v>2.6315789473684212</v>
      </c>
      <c r="AI11" s="121">
        <v>0</v>
      </c>
      <c r="AJ11" s="124">
        <v>0</v>
      </c>
      <c r="AK11" s="121">
        <v>0</v>
      </c>
      <c r="AL11" s="124">
        <v>0</v>
      </c>
      <c r="AM11" s="121">
        <v>74</v>
      </c>
      <c r="AN11" s="124">
        <v>97.36842105263158</v>
      </c>
      <c r="AO11" s="121">
        <v>76</v>
      </c>
    </row>
    <row r="12" spans="1:41" ht="15">
      <c r="A12" s="87" t="s">
        <v>1439</v>
      </c>
      <c r="B12" s="65" t="s">
        <v>1455</v>
      </c>
      <c r="C12" s="65" t="s">
        <v>56</v>
      </c>
      <c r="D12" s="110"/>
      <c r="E12" s="109"/>
      <c r="F12" s="111" t="s">
        <v>1439</v>
      </c>
      <c r="G12" s="112"/>
      <c r="H12" s="112"/>
      <c r="I12" s="113">
        <v>12</v>
      </c>
      <c r="J12" s="114"/>
      <c r="K12" s="48">
        <v>5</v>
      </c>
      <c r="L12" s="48">
        <v>4</v>
      </c>
      <c r="M12" s="48">
        <v>0</v>
      </c>
      <c r="N12" s="48">
        <v>4</v>
      </c>
      <c r="O12" s="48">
        <v>0</v>
      </c>
      <c r="P12" s="49">
        <v>0</v>
      </c>
      <c r="Q12" s="49">
        <v>0</v>
      </c>
      <c r="R12" s="48">
        <v>1</v>
      </c>
      <c r="S12" s="48">
        <v>0</v>
      </c>
      <c r="T12" s="48">
        <v>5</v>
      </c>
      <c r="U12" s="48">
        <v>4</v>
      </c>
      <c r="V12" s="48">
        <v>2</v>
      </c>
      <c r="W12" s="49">
        <v>1.28</v>
      </c>
      <c r="X12" s="49">
        <v>0.2</v>
      </c>
      <c r="Y12" s="78"/>
      <c r="Z12" s="78"/>
      <c r="AA12" s="78" t="s">
        <v>403</v>
      </c>
      <c r="AB12" s="84" t="s">
        <v>679</v>
      </c>
      <c r="AC12" s="84" t="s">
        <v>679</v>
      </c>
      <c r="AD12" s="84" t="s">
        <v>276</v>
      </c>
      <c r="AE12" s="84" t="s">
        <v>1752</v>
      </c>
      <c r="AF12" s="84" t="s">
        <v>1776</v>
      </c>
      <c r="AG12" s="121">
        <v>0</v>
      </c>
      <c r="AH12" s="124">
        <v>0</v>
      </c>
      <c r="AI12" s="121">
        <v>2</v>
      </c>
      <c r="AJ12" s="124">
        <v>7.142857142857143</v>
      </c>
      <c r="AK12" s="121">
        <v>0</v>
      </c>
      <c r="AL12" s="124">
        <v>0</v>
      </c>
      <c r="AM12" s="121">
        <v>26</v>
      </c>
      <c r="AN12" s="124">
        <v>92.85714285714286</v>
      </c>
      <c r="AO12" s="121">
        <v>28</v>
      </c>
    </row>
    <row r="13" spans="1:41" ht="15">
      <c r="A13" s="87" t="s">
        <v>1440</v>
      </c>
      <c r="B13" s="65" t="s">
        <v>1456</v>
      </c>
      <c r="C13" s="65" t="s">
        <v>56</v>
      </c>
      <c r="D13" s="110"/>
      <c r="E13" s="109"/>
      <c r="F13" s="111" t="s">
        <v>2080</v>
      </c>
      <c r="G13" s="112"/>
      <c r="H13" s="112"/>
      <c r="I13" s="113">
        <v>13</v>
      </c>
      <c r="J13" s="114"/>
      <c r="K13" s="48">
        <v>5</v>
      </c>
      <c r="L13" s="48">
        <v>4</v>
      </c>
      <c r="M13" s="48">
        <v>3</v>
      </c>
      <c r="N13" s="48">
        <v>7</v>
      </c>
      <c r="O13" s="48">
        <v>7</v>
      </c>
      <c r="P13" s="49" t="s">
        <v>2066</v>
      </c>
      <c r="Q13" s="49" t="s">
        <v>2066</v>
      </c>
      <c r="R13" s="48">
        <v>5</v>
      </c>
      <c r="S13" s="48">
        <v>5</v>
      </c>
      <c r="T13" s="48">
        <v>1</v>
      </c>
      <c r="U13" s="48">
        <v>3</v>
      </c>
      <c r="V13" s="48">
        <v>0</v>
      </c>
      <c r="W13" s="49">
        <v>0</v>
      </c>
      <c r="X13" s="49">
        <v>0</v>
      </c>
      <c r="Y13" s="78" t="s">
        <v>387</v>
      </c>
      <c r="Z13" s="78" t="s">
        <v>398</v>
      </c>
      <c r="AA13" s="78" t="s">
        <v>403</v>
      </c>
      <c r="AB13" s="84" t="s">
        <v>1615</v>
      </c>
      <c r="AC13" s="84" t="s">
        <v>679</v>
      </c>
      <c r="AD13" s="84"/>
      <c r="AE13" s="84"/>
      <c r="AF13" s="84" t="s">
        <v>1777</v>
      </c>
      <c r="AG13" s="121">
        <v>7</v>
      </c>
      <c r="AH13" s="124">
        <v>3.8461538461538463</v>
      </c>
      <c r="AI13" s="121">
        <v>1</v>
      </c>
      <c r="AJ13" s="124">
        <v>0.5494505494505495</v>
      </c>
      <c r="AK13" s="121">
        <v>0</v>
      </c>
      <c r="AL13" s="124">
        <v>0</v>
      </c>
      <c r="AM13" s="121">
        <v>174</v>
      </c>
      <c r="AN13" s="124">
        <v>95.6043956043956</v>
      </c>
      <c r="AO13" s="121">
        <v>182</v>
      </c>
    </row>
    <row r="14" spans="1:41" ht="15">
      <c r="A14" s="87" t="s">
        <v>1441</v>
      </c>
      <c r="B14" s="65" t="s">
        <v>1457</v>
      </c>
      <c r="C14" s="65" t="s">
        <v>56</v>
      </c>
      <c r="D14" s="110"/>
      <c r="E14" s="109"/>
      <c r="F14" s="111" t="s">
        <v>2081</v>
      </c>
      <c r="G14" s="112"/>
      <c r="H14" s="112"/>
      <c r="I14" s="113">
        <v>14</v>
      </c>
      <c r="J14" s="114"/>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403</v>
      </c>
      <c r="AB14" s="84" t="s">
        <v>1616</v>
      </c>
      <c r="AC14" s="84" t="s">
        <v>679</v>
      </c>
      <c r="AD14" s="84" t="s">
        <v>309</v>
      </c>
      <c r="AE14" s="84" t="s">
        <v>308</v>
      </c>
      <c r="AF14" s="84" t="s">
        <v>1778</v>
      </c>
      <c r="AG14" s="121">
        <v>3</v>
      </c>
      <c r="AH14" s="124">
        <v>3.3333333333333335</v>
      </c>
      <c r="AI14" s="121">
        <v>0</v>
      </c>
      <c r="AJ14" s="124">
        <v>0</v>
      </c>
      <c r="AK14" s="121">
        <v>0</v>
      </c>
      <c r="AL14" s="124">
        <v>0</v>
      </c>
      <c r="AM14" s="121">
        <v>87</v>
      </c>
      <c r="AN14" s="124">
        <v>96.66666666666667</v>
      </c>
      <c r="AO14" s="121">
        <v>90</v>
      </c>
    </row>
    <row r="15" spans="1:41" ht="15">
      <c r="A15" s="87" t="s">
        <v>1442</v>
      </c>
      <c r="B15" s="65" t="s">
        <v>1446</v>
      </c>
      <c r="C15" s="65" t="s">
        <v>59</v>
      </c>
      <c r="D15" s="110"/>
      <c r="E15" s="109"/>
      <c r="F15" s="111" t="s">
        <v>1442</v>
      </c>
      <c r="G15" s="112"/>
      <c r="H15" s="112"/>
      <c r="I15" s="113">
        <v>15</v>
      </c>
      <c r="J15" s="114"/>
      <c r="K15" s="48">
        <v>3</v>
      </c>
      <c r="L15" s="48">
        <v>2</v>
      </c>
      <c r="M15" s="48">
        <v>0</v>
      </c>
      <c r="N15" s="48">
        <v>2</v>
      </c>
      <c r="O15" s="48">
        <v>0</v>
      </c>
      <c r="P15" s="49">
        <v>0</v>
      </c>
      <c r="Q15" s="49">
        <v>0</v>
      </c>
      <c r="R15" s="48">
        <v>1</v>
      </c>
      <c r="S15" s="48">
        <v>0</v>
      </c>
      <c r="T15" s="48">
        <v>3</v>
      </c>
      <c r="U15" s="48">
        <v>2</v>
      </c>
      <c r="V15" s="48">
        <v>2</v>
      </c>
      <c r="W15" s="49">
        <v>0.888889</v>
      </c>
      <c r="X15" s="49">
        <v>0.3333333333333333</v>
      </c>
      <c r="Y15" s="78" t="s">
        <v>388</v>
      </c>
      <c r="Z15" s="78" t="s">
        <v>399</v>
      </c>
      <c r="AA15" s="78" t="s">
        <v>403</v>
      </c>
      <c r="AB15" s="84" t="s">
        <v>679</v>
      </c>
      <c r="AC15" s="84" t="s">
        <v>679</v>
      </c>
      <c r="AD15" s="84"/>
      <c r="AE15" s="84" t="s">
        <v>1753</v>
      </c>
      <c r="AF15" s="84" t="s">
        <v>1779</v>
      </c>
      <c r="AG15" s="121">
        <v>2</v>
      </c>
      <c r="AH15" s="124">
        <v>8.333333333333334</v>
      </c>
      <c r="AI15" s="121">
        <v>1</v>
      </c>
      <c r="AJ15" s="124">
        <v>4.166666666666667</v>
      </c>
      <c r="AK15" s="121">
        <v>0</v>
      </c>
      <c r="AL15" s="124">
        <v>0</v>
      </c>
      <c r="AM15" s="121">
        <v>21</v>
      </c>
      <c r="AN15" s="124">
        <v>87.5</v>
      </c>
      <c r="AO15" s="121">
        <v>24</v>
      </c>
    </row>
    <row r="16" spans="1:41" ht="15">
      <c r="A16" s="87" t="s">
        <v>1443</v>
      </c>
      <c r="B16" s="65" t="s">
        <v>1447</v>
      </c>
      <c r="C16" s="65" t="s">
        <v>59</v>
      </c>
      <c r="D16" s="110"/>
      <c r="E16" s="109"/>
      <c r="F16" s="111" t="s">
        <v>2082</v>
      </c>
      <c r="G16" s="112"/>
      <c r="H16" s="112"/>
      <c r="I16" s="113">
        <v>16</v>
      </c>
      <c r="J16" s="114"/>
      <c r="K16" s="48">
        <v>2</v>
      </c>
      <c r="L16" s="48">
        <v>2</v>
      </c>
      <c r="M16" s="48">
        <v>0</v>
      </c>
      <c r="N16" s="48">
        <v>2</v>
      </c>
      <c r="O16" s="48">
        <v>1</v>
      </c>
      <c r="P16" s="49">
        <v>0</v>
      </c>
      <c r="Q16" s="49">
        <v>0</v>
      </c>
      <c r="R16" s="48">
        <v>1</v>
      </c>
      <c r="S16" s="48">
        <v>0</v>
      </c>
      <c r="T16" s="48">
        <v>2</v>
      </c>
      <c r="U16" s="48">
        <v>2</v>
      </c>
      <c r="V16" s="48">
        <v>1</v>
      </c>
      <c r="W16" s="49">
        <v>0.5</v>
      </c>
      <c r="X16" s="49">
        <v>0.5</v>
      </c>
      <c r="Y16" s="78"/>
      <c r="Z16" s="78"/>
      <c r="AA16" s="78" t="s">
        <v>403</v>
      </c>
      <c r="AB16" s="84" t="s">
        <v>1617</v>
      </c>
      <c r="AC16" s="84" t="s">
        <v>1714</v>
      </c>
      <c r="AD16" s="84"/>
      <c r="AE16" s="84" t="s">
        <v>263</v>
      </c>
      <c r="AF16" s="84" t="s">
        <v>1780</v>
      </c>
      <c r="AG16" s="121">
        <v>5</v>
      </c>
      <c r="AH16" s="124">
        <v>6.944444444444445</v>
      </c>
      <c r="AI16" s="121">
        <v>0</v>
      </c>
      <c r="AJ16" s="124">
        <v>0</v>
      </c>
      <c r="AK16" s="121">
        <v>0</v>
      </c>
      <c r="AL16" s="124">
        <v>0</v>
      </c>
      <c r="AM16" s="121">
        <v>67</v>
      </c>
      <c r="AN16" s="124">
        <v>93.05555555555556</v>
      </c>
      <c r="AO16" s="121">
        <v>72</v>
      </c>
    </row>
    <row r="17" spans="1:41" ht="15">
      <c r="A17" s="87" t="s">
        <v>1444</v>
      </c>
      <c r="B17" s="65" t="s">
        <v>1448</v>
      </c>
      <c r="C17" s="65" t="s">
        <v>59</v>
      </c>
      <c r="D17" s="110"/>
      <c r="E17" s="109"/>
      <c r="F17" s="111" t="s">
        <v>1444</v>
      </c>
      <c r="G17" s="112"/>
      <c r="H17" s="112"/>
      <c r="I17" s="113">
        <v>17</v>
      </c>
      <c r="J17" s="114"/>
      <c r="K17" s="48">
        <v>2</v>
      </c>
      <c r="L17" s="48">
        <v>1</v>
      </c>
      <c r="M17" s="48">
        <v>0</v>
      </c>
      <c r="N17" s="48">
        <v>1</v>
      </c>
      <c r="O17" s="48">
        <v>0</v>
      </c>
      <c r="P17" s="49">
        <v>0</v>
      </c>
      <c r="Q17" s="49">
        <v>0</v>
      </c>
      <c r="R17" s="48">
        <v>1</v>
      </c>
      <c r="S17" s="48">
        <v>0</v>
      </c>
      <c r="T17" s="48">
        <v>2</v>
      </c>
      <c r="U17" s="48">
        <v>1</v>
      </c>
      <c r="V17" s="48">
        <v>1</v>
      </c>
      <c r="W17" s="49">
        <v>0.5</v>
      </c>
      <c r="X17" s="49">
        <v>0.5</v>
      </c>
      <c r="Y17" s="78"/>
      <c r="Z17" s="78"/>
      <c r="AA17" s="78" t="s">
        <v>413</v>
      </c>
      <c r="AB17" s="84" t="s">
        <v>679</v>
      </c>
      <c r="AC17" s="84" t="s">
        <v>679</v>
      </c>
      <c r="AD17" s="84"/>
      <c r="AE17" s="84" t="s">
        <v>299</v>
      </c>
      <c r="AF17" s="84" t="s">
        <v>1781</v>
      </c>
      <c r="AG17" s="121">
        <v>0</v>
      </c>
      <c r="AH17" s="124">
        <v>0</v>
      </c>
      <c r="AI17" s="121">
        <v>0</v>
      </c>
      <c r="AJ17" s="124">
        <v>0</v>
      </c>
      <c r="AK17" s="121">
        <v>0</v>
      </c>
      <c r="AL17" s="124">
        <v>0</v>
      </c>
      <c r="AM17" s="121">
        <v>17</v>
      </c>
      <c r="AN17" s="124">
        <v>100</v>
      </c>
      <c r="AO17" s="121">
        <v>17</v>
      </c>
    </row>
    <row r="18" spans="1:41" ht="15">
      <c r="A18" s="87" t="s">
        <v>1445</v>
      </c>
      <c r="B18" s="65" t="s">
        <v>1449</v>
      </c>
      <c r="C18" s="65" t="s">
        <v>59</v>
      </c>
      <c r="D18" s="110"/>
      <c r="E18" s="109"/>
      <c r="F18" s="111" t="s">
        <v>2083</v>
      </c>
      <c r="G18" s="112"/>
      <c r="H18" s="112"/>
      <c r="I18" s="113">
        <v>18</v>
      </c>
      <c r="J18" s="114"/>
      <c r="K18" s="48">
        <v>2</v>
      </c>
      <c r="L18" s="48">
        <v>2</v>
      </c>
      <c r="M18" s="48">
        <v>0</v>
      </c>
      <c r="N18" s="48">
        <v>2</v>
      </c>
      <c r="O18" s="48">
        <v>0</v>
      </c>
      <c r="P18" s="49">
        <v>1</v>
      </c>
      <c r="Q18" s="49">
        <v>1</v>
      </c>
      <c r="R18" s="48">
        <v>1</v>
      </c>
      <c r="S18" s="48">
        <v>0</v>
      </c>
      <c r="T18" s="48">
        <v>2</v>
      </c>
      <c r="U18" s="48">
        <v>2</v>
      </c>
      <c r="V18" s="48">
        <v>1</v>
      </c>
      <c r="W18" s="49">
        <v>0.5</v>
      </c>
      <c r="X18" s="49">
        <v>1</v>
      </c>
      <c r="Y18" s="78" t="s">
        <v>386</v>
      </c>
      <c r="Z18" s="78" t="s">
        <v>397</v>
      </c>
      <c r="AA18" s="78" t="s">
        <v>403</v>
      </c>
      <c r="AB18" s="84" t="s">
        <v>1618</v>
      </c>
      <c r="AC18" s="84" t="s">
        <v>1715</v>
      </c>
      <c r="AD18" s="84"/>
      <c r="AE18" s="84" t="s">
        <v>1754</v>
      </c>
      <c r="AF18" s="84" t="s">
        <v>1782</v>
      </c>
      <c r="AG18" s="121">
        <v>0</v>
      </c>
      <c r="AH18" s="124">
        <v>0</v>
      </c>
      <c r="AI18" s="121">
        <v>0</v>
      </c>
      <c r="AJ18" s="124">
        <v>0</v>
      </c>
      <c r="AK18" s="121">
        <v>0</v>
      </c>
      <c r="AL18" s="124">
        <v>0</v>
      </c>
      <c r="AM18" s="121">
        <v>49</v>
      </c>
      <c r="AN18" s="124">
        <v>100</v>
      </c>
      <c r="AO18" s="121">
        <v>49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1430</v>
      </c>
      <c r="B2" s="84" t="s">
        <v>224</v>
      </c>
      <c r="C2" s="78">
        <f>VLOOKUP(GroupVertices[[#This Row],[Vertex]],Vertices[],MATCH("ID",Vertices[[#Headers],[Vertex]:[Vertex Content Word Count]],0),FALSE)</f>
        <v>33</v>
      </c>
    </row>
    <row r="3" spans="1:3" ht="15">
      <c r="A3" s="78" t="s">
        <v>1430</v>
      </c>
      <c r="B3" s="84" t="s">
        <v>292</v>
      </c>
      <c r="C3" s="78">
        <f>VLOOKUP(GroupVertices[[#This Row],[Vertex]],Vertices[],MATCH("ID",Vertices[[#Headers],[Vertex]:[Vertex Content Word Count]],0),FALSE)</f>
        <v>44</v>
      </c>
    </row>
    <row r="4" spans="1:3" ht="15">
      <c r="A4" s="78" t="s">
        <v>1430</v>
      </c>
      <c r="B4" s="84" t="s">
        <v>249</v>
      </c>
      <c r="C4" s="78">
        <f>VLOOKUP(GroupVertices[[#This Row],[Vertex]],Vertices[],MATCH("ID",Vertices[[#Headers],[Vertex]:[Vertex Content Word Count]],0),FALSE)</f>
        <v>67</v>
      </c>
    </row>
    <row r="5" spans="1:3" ht="15">
      <c r="A5" s="78" t="s">
        <v>1430</v>
      </c>
      <c r="B5" s="84" t="s">
        <v>297</v>
      </c>
      <c r="C5" s="78">
        <f>VLOOKUP(GroupVertices[[#This Row],[Vertex]],Vertices[],MATCH("ID",Vertices[[#Headers],[Vertex]:[Vertex Content Word Count]],0),FALSE)</f>
        <v>68</v>
      </c>
    </row>
    <row r="6" spans="1:3" ht="15">
      <c r="A6" s="78" t="s">
        <v>1430</v>
      </c>
      <c r="B6" s="84" t="s">
        <v>234</v>
      </c>
      <c r="C6" s="78">
        <f>VLOOKUP(GroupVertices[[#This Row],[Vertex]],Vertices[],MATCH("ID",Vertices[[#Headers],[Vertex]:[Vertex Content Word Count]],0),FALSE)</f>
        <v>47</v>
      </c>
    </row>
    <row r="7" spans="1:3" ht="15">
      <c r="A7" s="78" t="s">
        <v>1430</v>
      </c>
      <c r="B7" s="84" t="s">
        <v>233</v>
      </c>
      <c r="C7" s="78">
        <f>VLOOKUP(GroupVertices[[#This Row],[Vertex]],Vertices[],MATCH("ID",Vertices[[#Headers],[Vertex]:[Vertex Content Word Count]],0),FALSE)</f>
        <v>46</v>
      </c>
    </row>
    <row r="8" spans="1:3" ht="15">
      <c r="A8" s="78" t="s">
        <v>1430</v>
      </c>
      <c r="B8" s="84" t="s">
        <v>232</v>
      </c>
      <c r="C8" s="78">
        <f>VLOOKUP(GroupVertices[[#This Row],[Vertex]],Vertices[],MATCH("ID",Vertices[[#Headers],[Vertex]:[Vertex Content Word Count]],0),FALSE)</f>
        <v>45</v>
      </c>
    </row>
    <row r="9" spans="1:3" ht="15">
      <c r="A9" s="78" t="s">
        <v>1430</v>
      </c>
      <c r="B9" s="84" t="s">
        <v>229</v>
      </c>
      <c r="C9" s="78">
        <f>VLOOKUP(GroupVertices[[#This Row],[Vertex]],Vertices[],MATCH("ID",Vertices[[#Headers],[Vertex]:[Vertex Content Word Count]],0),FALSE)</f>
        <v>26</v>
      </c>
    </row>
    <row r="10" spans="1:3" ht="15">
      <c r="A10" s="78" t="s">
        <v>1430</v>
      </c>
      <c r="B10" s="84" t="s">
        <v>291</v>
      </c>
      <c r="C10" s="78">
        <f>VLOOKUP(GroupVertices[[#This Row],[Vertex]],Vertices[],MATCH("ID",Vertices[[#Headers],[Vertex]:[Vertex Content Word Count]],0),FALSE)</f>
        <v>43</v>
      </c>
    </row>
    <row r="11" spans="1:3" ht="15">
      <c r="A11" s="78" t="s">
        <v>1430</v>
      </c>
      <c r="B11" s="84" t="s">
        <v>290</v>
      </c>
      <c r="C11" s="78">
        <f>VLOOKUP(GroupVertices[[#This Row],[Vertex]],Vertices[],MATCH("ID",Vertices[[#Headers],[Vertex]:[Vertex Content Word Count]],0),FALSE)</f>
        <v>42</v>
      </c>
    </row>
    <row r="12" spans="1:3" ht="15">
      <c r="A12" s="78" t="s">
        <v>1430</v>
      </c>
      <c r="B12" s="84" t="s">
        <v>289</v>
      </c>
      <c r="C12" s="78">
        <f>VLOOKUP(GroupVertices[[#This Row],[Vertex]],Vertices[],MATCH("ID",Vertices[[#Headers],[Vertex]:[Vertex Content Word Count]],0),FALSE)</f>
        <v>41</v>
      </c>
    </row>
    <row r="13" spans="1:3" ht="15">
      <c r="A13" s="78" t="s">
        <v>1430</v>
      </c>
      <c r="B13" s="84" t="s">
        <v>227</v>
      </c>
      <c r="C13" s="78">
        <f>VLOOKUP(GroupVertices[[#This Row],[Vertex]],Vertices[],MATCH("ID",Vertices[[#Headers],[Vertex]:[Vertex Content Word Count]],0),FALSE)</f>
        <v>37</v>
      </c>
    </row>
    <row r="14" spans="1:3" ht="15">
      <c r="A14" s="78" t="s">
        <v>1430</v>
      </c>
      <c r="B14" s="84" t="s">
        <v>288</v>
      </c>
      <c r="C14" s="78">
        <f>VLOOKUP(GroupVertices[[#This Row],[Vertex]],Vertices[],MATCH("ID",Vertices[[#Headers],[Vertex]:[Vertex Content Word Count]],0),FALSE)</f>
        <v>40</v>
      </c>
    </row>
    <row r="15" spans="1:3" ht="15">
      <c r="A15" s="78" t="s">
        <v>1430</v>
      </c>
      <c r="B15" s="84" t="s">
        <v>287</v>
      </c>
      <c r="C15" s="78">
        <f>VLOOKUP(GroupVertices[[#This Row],[Vertex]],Vertices[],MATCH("ID",Vertices[[#Headers],[Vertex]:[Vertex Content Word Count]],0),FALSE)</f>
        <v>39</v>
      </c>
    </row>
    <row r="16" spans="1:3" ht="15">
      <c r="A16" s="78" t="s">
        <v>1430</v>
      </c>
      <c r="B16" s="84" t="s">
        <v>228</v>
      </c>
      <c r="C16" s="78">
        <f>VLOOKUP(GroupVertices[[#This Row],[Vertex]],Vertices[],MATCH("ID",Vertices[[#Headers],[Vertex]:[Vertex Content Word Count]],0),FALSE)</f>
        <v>38</v>
      </c>
    </row>
    <row r="17" spans="1:3" ht="15">
      <c r="A17" s="78" t="s">
        <v>1430</v>
      </c>
      <c r="B17" s="84" t="s">
        <v>226</v>
      </c>
      <c r="C17" s="78">
        <f>VLOOKUP(GroupVertices[[#This Row],[Vertex]],Vertices[],MATCH("ID",Vertices[[#Headers],[Vertex]:[Vertex Content Word Count]],0),FALSE)</f>
        <v>36</v>
      </c>
    </row>
    <row r="18" spans="1:3" ht="15">
      <c r="A18" s="78" t="s">
        <v>1430</v>
      </c>
      <c r="B18" s="84" t="s">
        <v>214</v>
      </c>
      <c r="C18" s="78">
        <f>VLOOKUP(GroupVertices[[#This Row],[Vertex]],Vertices[],MATCH("ID",Vertices[[#Headers],[Vertex]:[Vertex Content Word Count]],0),FALSE)</f>
        <v>10</v>
      </c>
    </row>
    <row r="19" spans="1:3" ht="15">
      <c r="A19" s="78" t="s">
        <v>1430</v>
      </c>
      <c r="B19" s="84" t="s">
        <v>230</v>
      </c>
      <c r="C19" s="78">
        <f>VLOOKUP(GroupVertices[[#This Row],[Vertex]],Vertices[],MATCH("ID",Vertices[[#Headers],[Vertex]:[Vertex Content Word Count]],0),FALSE)</f>
        <v>25</v>
      </c>
    </row>
    <row r="20" spans="1:3" ht="15">
      <c r="A20" s="78" t="s">
        <v>1430</v>
      </c>
      <c r="B20" s="84" t="s">
        <v>221</v>
      </c>
      <c r="C20" s="78">
        <f>VLOOKUP(GroupVertices[[#This Row],[Vertex]],Vertices[],MATCH("ID",Vertices[[#Headers],[Vertex]:[Vertex Content Word Count]],0),FALSE)</f>
        <v>24</v>
      </c>
    </row>
    <row r="21" spans="1:3" ht="15">
      <c r="A21" s="78" t="s">
        <v>1430</v>
      </c>
      <c r="B21" s="84" t="s">
        <v>278</v>
      </c>
      <c r="C21" s="78">
        <f>VLOOKUP(GroupVertices[[#This Row],[Vertex]],Vertices[],MATCH("ID",Vertices[[#Headers],[Vertex]:[Vertex Content Word Count]],0),FALSE)</f>
        <v>12</v>
      </c>
    </row>
    <row r="22" spans="1:3" ht="15">
      <c r="A22" s="78" t="s">
        <v>1430</v>
      </c>
      <c r="B22" s="84" t="s">
        <v>277</v>
      </c>
      <c r="C22" s="78">
        <f>VLOOKUP(GroupVertices[[#This Row],[Vertex]],Vertices[],MATCH("ID",Vertices[[#Headers],[Vertex]:[Vertex Content Word Count]],0),FALSE)</f>
        <v>11</v>
      </c>
    </row>
    <row r="23" spans="1:3" ht="15">
      <c r="A23" s="78" t="s">
        <v>1431</v>
      </c>
      <c r="B23" s="84" t="s">
        <v>269</v>
      </c>
      <c r="C23" s="78">
        <f>VLOOKUP(GroupVertices[[#This Row],[Vertex]],Vertices[],MATCH("ID",Vertices[[#Headers],[Vertex]:[Vertex Content Word Count]],0),FALSE)</f>
        <v>56</v>
      </c>
    </row>
    <row r="24" spans="1:3" ht="15">
      <c r="A24" s="78" t="s">
        <v>1431</v>
      </c>
      <c r="B24" s="84" t="s">
        <v>307</v>
      </c>
      <c r="C24" s="78">
        <f>VLOOKUP(GroupVertices[[#This Row],[Vertex]],Vertices[],MATCH("ID",Vertices[[#Headers],[Vertex]:[Vertex Content Word Count]],0),FALSE)</f>
        <v>97</v>
      </c>
    </row>
    <row r="25" spans="1:3" ht="15">
      <c r="A25" s="78" t="s">
        <v>1431</v>
      </c>
      <c r="B25" s="84" t="s">
        <v>270</v>
      </c>
      <c r="C25" s="78">
        <f>VLOOKUP(GroupVertices[[#This Row],[Vertex]],Vertices[],MATCH("ID",Vertices[[#Headers],[Vertex]:[Vertex Content Word Count]],0),FALSE)</f>
        <v>96</v>
      </c>
    </row>
    <row r="26" spans="1:3" ht="15">
      <c r="A26" s="78" t="s">
        <v>1431</v>
      </c>
      <c r="B26" s="84" t="s">
        <v>305</v>
      </c>
      <c r="C26" s="78">
        <f>VLOOKUP(GroupVertices[[#This Row],[Vertex]],Vertices[],MATCH("ID",Vertices[[#Headers],[Vertex]:[Vertex Content Word Count]],0),FALSE)</f>
        <v>86</v>
      </c>
    </row>
    <row r="27" spans="1:3" ht="15">
      <c r="A27" s="78" t="s">
        <v>1431</v>
      </c>
      <c r="B27" s="84" t="s">
        <v>306</v>
      </c>
      <c r="C27" s="78">
        <f>VLOOKUP(GroupVertices[[#This Row],[Vertex]],Vertices[],MATCH("ID",Vertices[[#Headers],[Vertex]:[Vertex Content Word Count]],0),FALSE)</f>
        <v>95</v>
      </c>
    </row>
    <row r="28" spans="1:3" ht="15">
      <c r="A28" s="78" t="s">
        <v>1431</v>
      </c>
      <c r="B28" s="84" t="s">
        <v>261</v>
      </c>
      <c r="C28" s="78">
        <f>VLOOKUP(GroupVertices[[#This Row],[Vertex]],Vertices[],MATCH("ID",Vertices[[#Headers],[Vertex]:[Vertex Content Word Count]],0),FALSE)</f>
        <v>88</v>
      </c>
    </row>
    <row r="29" spans="1:3" ht="15">
      <c r="A29" s="78" t="s">
        <v>1431</v>
      </c>
      <c r="B29" s="84" t="s">
        <v>245</v>
      </c>
      <c r="C29" s="78">
        <f>VLOOKUP(GroupVertices[[#This Row],[Vertex]],Vertices[],MATCH("ID",Vertices[[#Headers],[Vertex]:[Vertex Content Word Count]],0),FALSE)</f>
        <v>62</v>
      </c>
    </row>
    <row r="30" spans="1:3" ht="15">
      <c r="A30" s="78" t="s">
        <v>1431</v>
      </c>
      <c r="B30" s="84" t="s">
        <v>239</v>
      </c>
      <c r="C30" s="78">
        <f>VLOOKUP(GroupVertices[[#This Row],[Vertex]],Vertices[],MATCH("ID",Vertices[[#Headers],[Vertex]:[Vertex Content Word Count]],0),FALSE)</f>
        <v>55</v>
      </c>
    </row>
    <row r="31" spans="1:3" ht="15">
      <c r="A31" s="78" t="s">
        <v>1432</v>
      </c>
      <c r="B31" s="84" t="s">
        <v>259</v>
      </c>
      <c r="C31" s="78">
        <f>VLOOKUP(GroupVertices[[#This Row],[Vertex]],Vertices[],MATCH("ID",Vertices[[#Headers],[Vertex]:[Vertex Content Word Count]],0),FALSE)</f>
        <v>84</v>
      </c>
    </row>
    <row r="32" spans="1:3" ht="15">
      <c r="A32" s="78" t="s">
        <v>1432</v>
      </c>
      <c r="B32" s="84" t="s">
        <v>304</v>
      </c>
      <c r="C32" s="78">
        <f>VLOOKUP(GroupVertices[[#This Row],[Vertex]],Vertices[],MATCH("ID",Vertices[[#Headers],[Vertex]:[Vertex Content Word Count]],0),FALSE)</f>
        <v>85</v>
      </c>
    </row>
    <row r="33" spans="1:3" ht="15">
      <c r="A33" s="78" t="s">
        <v>1432</v>
      </c>
      <c r="B33" s="84" t="s">
        <v>241</v>
      </c>
      <c r="C33" s="78">
        <f>VLOOKUP(GroupVertices[[#This Row],[Vertex]],Vertices[],MATCH("ID",Vertices[[#Headers],[Vertex]:[Vertex Content Word Count]],0),FALSE)</f>
        <v>59</v>
      </c>
    </row>
    <row r="34" spans="1:3" ht="15">
      <c r="A34" s="78" t="s">
        <v>1432</v>
      </c>
      <c r="B34" s="84" t="s">
        <v>295</v>
      </c>
      <c r="C34" s="78">
        <f>VLOOKUP(GroupVertices[[#This Row],[Vertex]],Vertices[],MATCH("ID",Vertices[[#Headers],[Vertex]:[Vertex Content Word Count]],0),FALSE)</f>
        <v>58</v>
      </c>
    </row>
    <row r="35" spans="1:3" ht="15">
      <c r="A35" s="78" t="s">
        <v>1432</v>
      </c>
      <c r="B35" s="84" t="s">
        <v>222</v>
      </c>
      <c r="C35" s="78">
        <f>VLOOKUP(GroupVertices[[#This Row],[Vertex]],Vertices[],MATCH("ID",Vertices[[#Headers],[Vertex]:[Vertex Content Word Count]],0),FALSE)</f>
        <v>27</v>
      </c>
    </row>
    <row r="36" spans="1:3" ht="15">
      <c r="A36" s="78" t="s">
        <v>1432</v>
      </c>
      <c r="B36" s="84" t="s">
        <v>284</v>
      </c>
      <c r="C36" s="78">
        <f>VLOOKUP(GroupVertices[[#This Row],[Vertex]],Vertices[],MATCH("ID",Vertices[[#Headers],[Vertex]:[Vertex Content Word Count]],0),FALSE)</f>
        <v>30</v>
      </c>
    </row>
    <row r="37" spans="1:3" ht="15">
      <c r="A37" s="78" t="s">
        <v>1432</v>
      </c>
      <c r="B37" s="84" t="s">
        <v>283</v>
      </c>
      <c r="C37" s="78">
        <f>VLOOKUP(GroupVertices[[#This Row],[Vertex]],Vertices[],MATCH("ID",Vertices[[#Headers],[Vertex]:[Vertex Content Word Count]],0),FALSE)</f>
        <v>29</v>
      </c>
    </row>
    <row r="38" spans="1:3" ht="15">
      <c r="A38" s="78" t="s">
        <v>1432</v>
      </c>
      <c r="B38" s="84" t="s">
        <v>282</v>
      </c>
      <c r="C38" s="78">
        <f>VLOOKUP(GroupVertices[[#This Row],[Vertex]],Vertices[],MATCH("ID",Vertices[[#Headers],[Vertex]:[Vertex Content Word Count]],0),FALSE)</f>
        <v>28</v>
      </c>
    </row>
    <row r="39" spans="1:3" ht="15">
      <c r="A39" s="78" t="s">
        <v>1433</v>
      </c>
      <c r="B39" s="84" t="s">
        <v>244</v>
      </c>
      <c r="C39" s="78">
        <f>VLOOKUP(GroupVertices[[#This Row],[Vertex]],Vertices[],MATCH("ID",Vertices[[#Headers],[Vertex]:[Vertex Content Word Count]],0),FALSE)</f>
        <v>61</v>
      </c>
    </row>
    <row r="40" spans="1:3" ht="15">
      <c r="A40" s="78" t="s">
        <v>1433</v>
      </c>
      <c r="B40" s="84" t="s">
        <v>243</v>
      </c>
      <c r="C40" s="78">
        <f>VLOOKUP(GroupVertices[[#This Row],[Vertex]],Vertices[],MATCH("ID",Vertices[[#Headers],[Vertex]:[Vertex Content Word Count]],0),FALSE)</f>
        <v>16</v>
      </c>
    </row>
    <row r="41" spans="1:3" ht="15">
      <c r="A41" s="78" t="s">
        <v>1433</v>
      </c>
      <c r="B41" s="84" t="s">
        <v>240</v>
      </c>
      <c r="C41" s="78">
        <f>VLOOKUP(GroupVertices[[#This Row],[Vertex]],Vertices[],MATCH("ID",Vertices[[#Headers],[Vertex]:[Vertex Content Word Count]],0),FALSE)</f>
        <v>57</v>
      </c>
    </row>
    <row r="42" spans="1:3" ht="15">
      <c r="A42" s="78" t="s">
        <v>1433</v>
      </c>
      <c r="B42" s="84" t="s">
        <v>237</v>
      </c>
      <c r="C42" s="78">
        <f>VLOOKUP(GroupVertices[[#This Row],[Vertex]],Vertices[],MATCH("ID",Vertices[[#Headers],[Vertex]:[Vertex Content Word Count]],0),FALSE)</f>
        <v>51</v>
      </c>
    </row>
    <row r="43" spans="1:3" ht="15">
      <c r="A43" s="78" t="s">
        <v>1433</v>
      </c>
      <c r="B43" s="84" t="s">
        <v>294</v>
      </c>
      <c r="C43" s="78">
        <f>VLOOKUP(GroupVertices[[#This Row],[Vertex]],Vertices[],MATCH("ID",Vertices[[#Headers],[Vertex]:[Vertex Content Word Count]],0),FALSE)</f>
        <v>54</v>
      </c>
    </row>
    <row r="44" spans="1:3" ht="15">
      <c r="A44" s="78" t="s">
        <v>1433</v>
      </c>
      <c r="B44" s="84" t="s">
        <v>238</v>
      </c>
      <c r="C44" s="78">
        <f>VLOOKUP(GroupVertices[[#This Row],[Vertex]],Vertices[],MATCH("ID",Vertices[[#Headers],[Vertex]:[Vertex Content Word Count]],0),FALSE)</f>
        <v>53</v>
      </c>
    </row>
    <row r="45" spans="1:3" ht="15">
      <c r="A45" s="78" t="s">
        <v>1433</v>
      </c>
      <c r="B45" s="84" t="s">
        <v>293</v>
      </c>
      <c r="C45" s="78">
        <f>VLOOKUP(GroupVertices[[#This Row],[Vertex]],Vertices[],MATCH("ID",Vertices[[#Headers],[Vertex]:[Vertex Content Word Count]],0),FALSE)</f>
        <v>52</v>
      </c>
    </row>
    <row r="46" spans="1:3" ht="15">
      <c r="A46" s="78" t="s">
        <v>1433</v>
      </c>
      <c r="B46" s="84" t="s">
        <v>217</v>
      </c>
      <c r="C46" s="78">
        <f>VLOOKUP(GroupVertices[[#This Row],[Vertex]],Vertices[],MATCH("ID",Vertices[[#Headers],[Vertex]:[Vertex Content Word Count]],0),FALSE)</f>
        <v>15</v>
      </c>
    </row>
    <row r="47" spans="1:3" ht="15">
      <c r="A47" s="78" t="s">
        <v>1434</v>
      </c>
      <c r="B47" s="84" t="s">
        <v>256</v>
      </c>
      <c r="C47" s="78">
        <f>VLOOKUP(GroupVertices[[#This Row],[Vertex]],Vertices[],MATCH("ID",Vertices[[#Headers],[Vertex]:[Vertex Content Word Count]],0),FALSE)</f>
        <v>76</v>
      </c>
    </row>
    <row r="48" spans="1:3" ht="15">
      <c r="A48" s="78" t="s">
        <v>1434</v>
      </c>
      <c r="B48" s="84" t="s">
        <v>303</v>
      </c>
      <c r="C48" s="78">
        <f>VLOOKUP(GroupVertices[[#This Row],[Vertex]],Vertices[],MATCH("ID",Vertices[[#Headers],[Vertex]:[Vertex Content Word Count]],0),FALSE)</f>
        <v>80</v>
      </c>
    </row>
    <row r="49" spans="1:3" ht="15">
      <c r="A49" s="78" t="s">
        <v>1434</v>
      </c>
      <c r="B49" s="84" t="s">
        <v>302</v>
      </c>
      <c r="C49" s="78">
        <f>VLOOKUP(GroupVertices[[#This Row],[Vertex]],Vertices[],MATCH("ID",Vertices[[#Headers],[Vertex]:[Vertex Content Word Count]],0),FALSE)</f>
        <v>79</v>
      </c>
    </row>
    <row r="50" spans="1:3" ht="15">
      <c r="A50" s="78" t="s">
        <v>1434</v>
      </c>
      <c r="B50" s="84" t="s">
        <v>301</v>
      </c>
      <c r="C50" s="78">
        <f>VLOOKUP(GroupVertices[[#This Row],[Vertex]],Vertices[],MATCH("ID",Vertices[[#Headers],[Vertex]:[Vertex Content Word Count]],0),FALSE)</f>
        <v>78</v>
      </c>
    </row>
    <row r="51" spans="1:3" ht="15">
      <c r="A51" s="78" t="s">
        <v>1434</v>
      </c>
      <c r="B51" s="84" t="s">
        <v>300</v>
      </c>
      <c r="C51" s="78">
        <f>VLOOKUP(GroupVertices[[#This Row],[Vertex]],Vertices[],MATCH("ID",Vertices[[#Headers],[Vertex]:[Vertex Content Word Count]],0),FALSE)</f>
        <v>77</v>
      </c>
    </row>
    <row r="52" spans="1:3" ht="15">
      <c r="A52" s="78" t="s">
        <v>1434</v>
      </c>
      <c r="B52" s="84" t="s">
        <v>212</v>
      </c>
      <c r="C52" s="78">
        <f>VLOOKUP(GroupVertices[[#This Row],[Vertex]],Vertices[],MATCH("ID",Vertices[[#Headers],[Vertex]:[Vertex Content Word Count]],0),FALSE)</f>
        <v>3</v>
      </c>
    </row>
    <row r="53" spans="1:3" ht="15">
      <c r="A53" s="78" t="s">
        <v>1434</v>
      </c>
      <c r="B53" s="84" t="s">
        <v>272</v>
      </c>
      <c r="C53" s="78">
        <f>VLOOKUP(GroupVertices[[#This Row],[Vertex]],Vertices[],MATCH("ID",Vertices[[#Headers],[Vertex]:[Vertex Content Word Count]],0),FALSE)</f>
        <v>4</v>
      </c>
    </row>
    <row r="54" spans="1:3" ht="15">
      <c r="A54" s="78" t="s">
        <v>1435</v>
      </c>
      <c r="B54" s="84" t="s">
        <v>223</v>
      </c>
      <c r="C54" s="78">
        <f>VLOOKUP(GroupVertices[[#This Row],[Vertex]],Vertices[],MATCH("ID",Vertices[[#Headers],[Vertex]:[Vertex Content Word Count]],0),FALSE)</f>
        <v>31</v>
      </c>
    </row>
    <row r="55" spans="1:3" ht="15">
      <c r="A55" s="78" t="s">
        <v>1435</v>
      </c>
      <c r="B55" s="84" t="s">
        <v>286</v>
      </c>
      <c r="C55" s="78">
        <f>VLOOKUP(GroupVertices[[#This Row],[Vertex]],Vertices[],MATCH("ID",Vertices[[#Headers],[Vertex]:[Vertex Content Word Count]],0),FALSE)</f>
        <v>35</v>
      </c>
    </row>
    <row r="56" spans="1:3" ht="15">
      <c r="A56" s="78" t="s">
        <v>1435</v>
      </c>
      <c r="B56" s="84" t="s">
        <v>225</v>
      </c>
      <c r="C56" s="78">
        <f>VLOOKUP(GroupVertices[[#This Row],[Vertex]],Vertices[],MATCH("ID",Vertices[[#Headers],[Vertex]:[Vertex Content Word Count]],0),FALSE)</f>
        <v>34</v>
      </c>
    </row>
    <row r="57" spans="1:3" ht="15">
      <c r="A57" s="78" t="s">
        <v>1435</v>
      </c>
      <c r="B57" s="84" t="s">
        <v>231</v>
      </c>
      <c r="C57" s="78">
        <f>VLOOKUP(GroupVertices[[#This Row],[Vertex]],Vertices[],MATCH("ID",Vertices[[#Headers],[Vertex]:[Vertex Content Word Count]],0),FALSE)</f>
        <v>20</v>
      </c>
    </row>
    <row r="58" spans="1:3" ht="15">
      <c r="A58" s="78" t="s">
        <v>1435</v>
      </c>
      <c r="B58" s="84" t="s">
        <v>279</v>
      </c>
      <c r="C58" s="78">
        <f>VLOOKUP(GroupVertices[[#This Row],[Vertex]],Vertices[],MATCH("ID",Vertices[[#Headers],[Vertex]:[Vertex Content Word Count]],0),FALSE)</f>
        <v>19</v>
      </c>
    </row>
    <row r="59" spans="1:3" ht="15">
      <c r="A59" s="78" t="s">
        <v>1435</v>
      </c>
      <c r="B59" s="84" t="s">
        <v>285</v>
      </c>
      <c r="C59" s="78">
        <f>VLOOKUP(GroupVertices[[#This Row],[Vertex]],Vertices[],MATCH("ID",Vertices[[#Headers],[Vertex]:[Vertex Content Word Count]],0),FALSE)</f>
        <v>32</v>
      </c>
    </row>
    <row r="60" spans="1:3" ht="15">
      <c r="A60" s="78" t="s">
        <v>1435</v>
      </c>
      <c r="B60" s="84" t="s">
        <v>219</v>
      </c>
      <c r="C60" s="78">
        <f>VLOOKUP(GroupVertices[[#This Row],[Vertex]],Vertices[],MATCH("ID",Vertices[[#Headers],[Vertex]:[Vertex Content Word Count]],0),FALSE)</f>
        <v>18</v>
      </c>
    </row>
    <row r="61" spans="1:3" ht="15">
      <c r="A61" s="78" t="s">
        <v>1436</v>
      </c>
      <c r="B61" s="84" t="s">
        <v>267</v>
      </c>
      <c r="C61" s="78">
        <f>VLOOKUP(GroupVertices[[#This Row],[Vertex]],Vertices[],MATCH("ID",Vertices[[#Headers],[Vertex]:[Vertex Content Word Count]],0),FALSE)</f>
        <v>93</v>
      </c>
    </row>
    <row r="62" spans="1:3" ht="15">
      <c r="A62" s="78" t="s">
        <v>1436</v>
      </c>
      <c r="B62" s="84" t="s">
        <v>266</v>
      </c>
      <c r="C62" s="78">
        <f>VLOOKUP(GroupVertices[[#This Row],[Vertex]],Vertices[],MATCH("ID",Vertices[[#Headers],[Vertex]:[Vertex Content Word Count]],0),FALSE)</f>
        <v>90</v>
      </c>
    </row>
    <row r="63" spans="1:3" ht="15">
      <c r="A63" s="78" t="s">
        <v>1436</v>
      </c>
      <c r="B63" s="84" t="s">
        <v>265</v>
      </c>
      <c r="C63" s="78">
        <f>VLOOKUP(GroupVertices[[#This Row],[Vertex]],Vertices[],MATCH("ID",Vertices[[#Headers],[Vertex]:[Vertex Content Word Count]],0),FALSE)</f>
        <v>82</v>
      </c>
    </row>
    <row r="64" spans="1:3" ht="15">
      <c r="A64" s="78" t="s">
        <v>1436</v>
      </c>
      <c r="B64" s="84" t="s">
        <v>262</v>
      </c>
      <c r="C64" s="78">
        <f>VLOOKUP(GroupVertices[[#This Row],[Vertex]],Vertices[],MATCH("ID",Vertices[[#Headers],[Vertex]:[Vertex Content Word Count]],0),FALSE)</f>
        <v>89</v>
      </c>
    </row>
    <row r="65" spans="1:3" ht="15">
      <c r="A65" s="78" t="s">
        <v>1436</v>
      </c>
      <c r="B65" s="84" t="s">
        <v>258</v>
      </c>
      <c r="C65" s="78">
        <f>VLOOKUP(GroupVertices[[#This Row],[Vertex]],Vertices[],MATCH("ID",Vertices[[#Headers],[Vertex]:[Vertex Content Word Count]],0),FALSE)</f>
        <v>83</v>
      </c>
    </row>
    <row r="66" spans="1:3" ht="15">
      <c r="A66" s="78" t="s">
        <v>1436</v>
      </c>
      <c r="B66" s="84" t="s">
        <v>257</v>
      </c>
      <c r="C66" s="78">
        <f>VLOOKUP(GroupVertices[[#This Row],[Vertex]],Vertices[],MATCH("ID",Vertices[[#Headers],[Vertex]:[Vertex Content Word Count]],0),FALSE)</f>
        <v>81</v>
      </c>
    </row>
    <row r="67" spans="1:3" ht="15">
      <c r="A67" s="78" t="s">
        <v>1437</v>
      </c>
      <c r="B67" s="84" t="s">
        <v>254</v>
      </c>
      <c r="C67" s="78">
        <f>VLOOKUP(GroupVertices[[#This Row],[Vertex]],Vertices[],MATCH("ID",Vertices[[#Headers],[Vertex]:[Vertex Content Word Count]],0),FALSE)</f>
        <v>73</v>
      </c>
    </row>
    <row r="68" spans="1:3" ht="15">
      <c r="A68" s="78" t="s">
        <v>1437</v>
      </c>
      <c r="B68" s="84" t="s">
        <v>252</v>
      </c>
      <c r="C68" s="78">
        <f>VLOOKUP(GroupVertices[[#This Row],[Vertex]],Vertices[],MATCH("ID",Vertices[[#Headers],[Vertex]:[Vertex Content Word Count]],0),FALSE)</f>
        <v>72</v>
      </c>
    </row>
    <row r="69" spans="1:3" ht="15">
      <c r="A69" s="78" t="s">
        <v>1437</v>
      </c>
      <c r="B69" s="84" t="s">
        <v>253</v>
      </c>
      <c r="C69" s="78">
        <f>VLOOKUP(GroupVertices[[#This Row],[Vertex]],Vertices[],MATCH("ID",Vertices[[#Headers],[Vertex]:[Vertex Content Word Count]],0),FALSE)</f>
        <v>49</v>
      </c>
    </row>
    <row r="70" spans="1:3" ht="15">
      <c r="A70" s="78" t="s">
        <v>1437</v>
      </c>
      <c r="B70" s="84" t="s">
        <v>247</v>
      </c>
      <c r="C70" s="78">
        <f>VLOOKUP(GroupVertices[[#This Row],[Vertex]],Vertices[],MATCH("ID",Vertices[[#Headers],[Vertex]:[Vertex Content Word Count]],0),FALSE)</f>
        <v>64</v>
      </c>
    </row>
    <row r="71" spans="1:3" ht="15">
      <c r="A71" s="78" t="s">
        <v>1437</v>
      </c>
      <c r="B71" s="84" t="s">
        <v>236</v>
      </c>
      <c r="C71" s="78">
        <f>VLOOKUP(GroupVertices[[#This Row],[Vertex]],Vertices[],MATCH("ID",Vertices[[#Headers],[Vertex]:[Vertex Content Word Count]],0),FALSE)</f>
        <v>50</v>
      </c>
    </row>
    <row r="72" spans="1:3" ht="15">
      <c r="A72" s="78" t="s">
        <v>1437</v>
      </c>
      <c r="B72" s="84" t="s">
        <v>235</v>
      </c>
      <c r="C72" s="78">
        <f>VLOOKUP(GroupVertices[[#This Row],[Vertex]],Vertices[],MATCH("ID",Vertices[[#Headers],[Vertex]:[Vertex Content Word Count]],0),FALSE)</f>
        <v>48</v>
      </c>
    </row>
    <row r="73" spans="1:3" ht="15">
      <c r="A73" s="78" t="s">
        <v>1438</v>
      </c>
      <c r="B73" s="84" t="s">
        <v>251</v>
      </c>
      <c r="C73" s="78">
        <f>VLOOKUP(GroupVertices[[#This Row],[Vertex]],Vertices[],MATCH("ID",Vertices[[#Headers],[Vertex]:[Vertex Content Word Count]],0),FALSE)</f>
        <v>70</v>
      </c>
    </row>
    <row r="74" spans="1:3" ht="15">
      <c r="A74" s="78" t="s">
        <v>1438</v>
      </c>
      <c r="B74" s="84" t="s">
        <v>298</v>
      </c>
      <c r="C74" s="78">
        <f>VLOOKUP(GroupVertices[[#This Row],[Vertex]],Vertices[],MATCH("ID",Vertices[[#Headers],[Vertex]:[Vertex Content Word Count]],0),FALSE)</f>
        <v>71</v>
      </c>
    </row>
    <row r="75" spans="1:3" ht="15">
      <c r="A75" s="78" t="s">
        <v>1438</v>
      </c>
      <c r="B75" s="84" t="s">
        <v>248</v>
      </c>
      <c r="C75" s="78">
        <f>VLOOKUP(GroupVertices[[#This Row],[Vertex]],Vertices[],MATCH("ID",Vertices[[#Headers],[Vertex]:[Vertex Content Word Count]],0),FALSE)</f>
        <v>65</v>
      </c>
    </row>
    <row r="76" spans="1:3" ht="15">
      <c r="A76" s="78" t="s">
        <v>1438</v>
      </c>
      <c r="B76" s="84" t="s">
        <v>250</v>
      </c>
      <c r="C76" s="78">
        <f>VLOOKUP(GroupVertices[[#This Row],[Vertex]],Vertices[],MATCH("ID",Vertices[[#Headers],[Vertex]:[Vertex Content Word Count]],0),FALSE)</f>
        <v>69</v>
      </c>
    </row>
    <row r="77" spans="1:3" ht="15">
      <c r="A77" s="78" t="s">
        <v>1438</v>
      </c>
      <c r="B77" s="84" t="s">
        <v>296</v>
      </c>
      <c r="C77" s="78">
        <f>VLOOKUP(GroupVertices[[#This Row],[Vertex]],Vertices[],MATCH("ID",Vertices[[#Headers],[Vertex]:[Vertex Content Word Count]],0),FALSE)</f>
        <v>66</v>
      </c>
    </row>
    <row r="78" spans="1:3" ht="15">
      <c r="A78" s="78" t="s">
        <v>1439</v>
      </c>
      <c r="B78" s="84" t="s">
        <v>213</v>
      </c>
      <c r="C78" s="78">
        <f>VLOOKUP(GroupVertices[[#This Row],[Vertex]],Vertices[],MATCH("ID",Vertices[[#Headers],[Vertex]:[Vertex Content Word Count]],0),FALSE)</f>
        <v>5</v>
      </c>
    </row>
    <row r="79" spans="1:3" ht="15">
      <c r="A79" s="78" t="s">
        <v>1439</v>
      </c>
      <c r="B79" s="84" t="s">
        <v>276</v>
      </c>
      <c r="C79" s="78">
        <f>VLOOKUP(GroupVertices[[#This Row],[Vertex]],Vertices[],MATCH("ID",Vertices[[#Headers],[Vertex]:[Vertex Content Word Count]],0),FALSE)</f>
        <v>9</v>
      </c>
    </row>
    <row r="80" spans="1:3" ht="15">
      <c r="A80" s="78" t="s">
        <v>1439</v>
      </c>
      <c r="B80" s="84" t="s">
        <v>275</v>
      </c>
      <c r="C80" s="78">
        <f>VLOOKUP(GroupVertices[[#This Row],[Vertex]],Vertices[],MATCH("ID",Vertices[[#Headers],[Vertex]:[Vertex Content Word Count]],0),FALSE)</f>
        <v>8</v>
      </c>
    </row>
    <row r="81" spans="1:3" ht="15">
      <c r="A81" s="78" t="s">
        <v>1439</v>
      </c>
      <c r="B81" s="84" t="s">
        <v>274</v>
      </c>
      <c r="C81" s="78">
        <f>VLOOKUP(GroupVertices[[#This Row],[Vertex]],Vertices[],MATCH("ID",Vertices[[#Headers],[Vertex]:[Vertex Content Word Count]],0),FALSE)</f>
        <v>7</v>
      </c>
    </row>
    <row r="82" spans="1:3" ht="15">
      <c r="A82" s="78" t="s">
        <v>1439</v>
      </c>
      <c r="B82" s="84" t="s">
        <v>273</v>
      </c>
      <c r="C82" s="78">
        <f>VLOOKUP(GroupVertices[[#This Row],[Vertex]],Vertices[],MATCH("ID",Vertices[[#Headers],[Vertex]:[Vertex Content Word Count]],0),FALSE)</f>
        <v>6</v>
      </c>
    </row>
    <row r="83" spans="1:3" ht="15">
      <c r="A83" s="78" t="s">
        <v>1440</v>
      </c>
      <c r="B83" s="84" t="s">
        <v>218</v>
      </c>
      <c r="C83" s="78">
        <f>VLOOKUP(GroupVertices[[#This Row],[Vertex]],Vertices[],MATCH("ID",Vertices[[#Headers],[Vertex]:[Vertex Content Word Count]],0),FALSE)</f>
        <v>17</v>
      </c>
    </row>
    <row r="84" spans="1:3" ht="15">
      <c r="A84" s="78" t="s">
        <v>1440</v>
      </c>
      <c r="B84" s="84" t="s">
        <v>242</v>
      </c>
      <c r="C84" s="78">
        <f>VLOOKUP(GroupVertices[[#This Row],[Vertex]],Vertices[],MATCH("ID",Vertices[[#Headers],[Vertex]:[Vertex Content Word Count]],0),FALSE)</f>
        <v>60</v>
      </c>
    </row>
    <row r="85" spans="1:3" ht="15">
      <c r="A85" s="78" t="s">
        <v>1440</v>
      </c>
      <c r="B85" s="84" t="s">
        <v>246</v>
      </c>
      <c r="C85" s="78">
        <f>VLOOKUP(GroupVertices[[#This Row],[Vertex]],Vertices[],MATCH("ID",Vertices[[#Headers],[Vertex]:[Vertex Content Word Count]],0),FALSE)</f>
        <v>63</v>
      </c>
    </row>
    <row r="86" spans="1:3" ht="15">
      <c r="A86" s="78" t="s">
        <v>1440</v>
      </c>
      <c r="B86" s="84" t="s">
        <v>260</v>
      </c>
      <c r="C86" s="78">
        <f>VLOOKUP(GroupVertices[[#This Row],[Vertex]],Vertices[],MATCH("ID",Vertices[[#Headers],[Vertex]:[Vertex Content Word Count]],0),FALSE)</f>
        <v>87</v>
      </c>
    </row>
    <row r="87" spans="1:3" ht="15">
      <c r="A87" s="78" t="s">
        <v>1440</v>
      </c>
      <c r="B87" s="84" t="s">
        <v>268</v>
      </c>
      <c r="C87" s="78">
        <f>VLOOKUP(GroupVertices[[#This Row],[Vertex]],Vertices[],MATCH("ID",Vertices[[#Headers],[Vertex]:[Vertex Content Word Count]],0),FALSE)</f>
        <v>94</v>
      </c>
    </row>
    <row r="88" spans="1:3" ht="15">
      <c r="A88" s="78" t="s">
        <v>1441</v>
      </c>
      <c r="B88" s="84" t="s">
        <v>271</v>
      </c>
      <c r="C88" s="78">
        <f>VLOOKUP(GroupVertices[[#This Row],[Vertex]],Vertices[],MATCH("ID",Vertices[[#Headers],[Vertex]:[Vertex Content Word Count]],0),FALSE)</f>
        <v>98</v>
      </c>
    </row>
    <row r="89" spans="1:3" ht="15">
      <c r="A89" s="78" t="s">
        <v>1441</v>
      </c>
      <c r="B89" s="84" t="s">
        <v>309</v>
      </c>
      <c r="C89" s="78">
        <f>VLOOKUP(GroupVertices[[#This Row],[Vertex]],Vertices[],MATCH("ID",Vertices[[#Headers],[Vertex]:[Vertex Content Word Count]],0),FALSE)</f>
        <v>100</v>
      </c>
    </row>
    <row r="90" spans="1:3" ht="15">
      <c r="A90" s="78" t="s">
        <v>1441</v>
      </c>
      <c r="B90" s="84" t="s">
        <v>308</v>
      </c>
      <c r="C90" s="78">
        <f>VLOOKUP(GroupVertices[[#This Row],[Vertex]],Vertices[],MATCH("ID",Vertices[[#Headers],[Vertex]:[Vertex Content Word Count]],0),FALSE)</f>
        <v>99</v>
      </c>
    </row>
    <row r="91" spans="1:3" ht="15">
      <c r="A91" s="78" t="s">
        <v>1442</v>
      </c>
      <c r="B91" s="84" t="s">
        <v>220</v>
      </c>
      <c r="C91" s="78">
        <f>VLOOKUP(GroupVertices[[#This Row],[Vertex]],Vertices[],MATCH("ID",Vertices[[#Headers],[Vertex]:[Vertex Content Word Count]],0),FALSE)</f>
        <v>21</v>
      </c>
    </row>
    <row r="92" spans="1:3" ht="15">
      <c r="A92" s="78" t="s">
        <v>1442</v>
      </c>
      <c r="B92" s="84" t="s">
        <v>281</v>
      </c>
      <c r="C92" s="78">
        <f>VLOOKUP(GroupVertices[[#This Row],[Vertex]],Vertices[],MATCH("ID",Vertices[[#Headers],[Vertex]:[Vertex Content Word Count]],0),FALSE)</f>
        <v>23</v>
      </c>
    </row>
    <row r="93" spans="1:3" ht="15">
      <c r="A93" s="78" t="s">
        <v>1442</v>
      </c>
      <c r="B93" s="84" t="s">
        <v>280</v>
      </c>
      <c r="C93" s="78">
        <f>VLOOKUP(GroupVertices[[#This Row],[Vertex]],Vertices[],MATCH("ID",Vertices[[#Headers],[Vertex]:[Vertex Content Word Count]],0),FALSE)</f>
        <v>22</v>
      </c>
    </row>
    <row r="94" spans="1:3" ht="15">
      <c r="A94" s="78" t="s">
        <v>1443</v>
      </c>
      <c r="B94" s="84" t="s">
        <v>264</v>
      </c>
      <c r="C94" s="78">
        <f>VLOOKUP(GroupVertices[[#This Row],[Vertex]],Vertices[],MATCH("ID",Vertices[[#Headers],[Vertex]:[Vertex Content Word Count]],0),FALSE)</f>
        <v>92</v>
      </c>
    </row>
    <row r="95" spans="1:3" ht="15">
      <c r="A95" s="78" t="s">
        <v>1443</v>
      </c>
      <c r="B95" s="84" t="s">
        <v>263</v>
      </c>
      <c r="C95" s="78">
        <f>VLOOKUP(GroupVertices[[#This Row],[Vertex]],Vertices[],MATCH("ID",Vertices[[#Headers],[Vertex]:[Vertex Content Word Count]],0),FALSE)</f>
        <v>91</v>
      </c>
    </row>
    <row r="96" spans="1:3" ht="15">
      <c r="A96" s="78" t="s">
        <v>1444</v>
      </c>
      <c r="B96" s="84" t="s">
        <v>255</v>
      </c>
      <c r="C96" s="78">
        <f>VLOOKUP(GroupVertices[[#This Row],[Vertex]],Vertices[],MATCH("ID",Vertices[[#Headers],[Vertex]:[Vertex Content Word Count]],0),FALSE)</f>
        <v>74</v>
      </c>
    </row>
    <row r="97" spans="1:3" ht="15">
      <c r="A97" s="78" t="s">
        <v>1444</v>
      </c>
      <c r="B97" s="84" t="s">
        <v>299</v>
      </c>
      <c r="C97" s="78">
        <f>VLOOKUP(GroupVertices[[#This Row],[Vertex]],Vertices[],MATCH("ID",Vertices[[#Headers],[Vertex]:[Vertex Content Word Count]],0),FALSE)</f>
        <v>75</v>
      </c>
    </row>
    <row r="98" spans="1:3" ht="15">
      <c r="A98" s="78" t="s">
        <v>1445</v>
      </c>
      <c r="B98" s="84" t="s">
        <v>216</v>
      </c>
      <c r="C98" s="78">
        <f>VLOOKUP(GroupVertices[[#This Row],[Vertex]],Vertices[],MATCH("ID",Vertices[[#Headers],[Vertex]:[Vertex Content Word Count]],0),FALSE)</f>
        <v>14</v>
      </c>
    </row>
    <row r="99" spans="1:3" ht="15">
      <c r="A99" s="78" t="s">
        <v>1445</v>
      </c>
      <c r="B99" s="84" t="s">
        <v>215</v>
      </c>
      <c r="C99"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1464</v>
      </c>
      <c r="B2" s="34" t="s">
        <v>1391</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38</v>
      </c>
      <c r="J2" s="37">
        <f>MIN(Vertices[Betweenness Centrality])</f>
        <v>0</v>
      </c>
      <c r="K2" s="38">
        <f>COUNTIF(Vertices[Betweenness Centrality],"&gt;= "&amp;J2)-COUNTIF(Vertices[Betweenness Centrality],"&gt;="&amp;J3)</f>
        <v>80</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42</v>
      </c>
      <c r="P2" s="37">
        <f>MIN(Vertices[PageRank])</f>
        <v>0.397407</v>
      </c>
      <c r="Q2" s="38">
        <f>COUNTIF(Vertices[PageRank],"&gt;= "&amp;P2)-COUNTIF(Vertices[PageRank],"&gt;="&amp;P3)</f>
        <v>27</v>
      </c>
      <c r="R2" s="37">
        <f>MIN(Vertices[Clustering Coefficient])</f>
        <v>0</v>
      </c>
      <c r="S2" s="43">
        <f>COUNTIF(Vertices[Clustering Coefficient],"&gt;= "&amp;R2)-COUNTIF(Vertices[Clustering Coefficient],"&gt;="&amp;R3)</f>
        <v>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76.67878787272727</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0.0023490545454545454</v>
      </c>
      <c r="O3" s="40">
        <f>COUNTIF(Vertices[Eigenvector Centrality],"&gt;= "&amp;N3)-COUNTIF(Vertices[Eigenvector Centrality],"&gt;="&amp;N4)</f>
        <v>24</v>
      </c>
      <c r="P3" s="39">
        <f aca="true" t="shared" si="7" ref="P3:P26">P2+($P$57-$P$2)/BinDivisor</f>
        <v>0.5383609818181818</v>
      </c>
      <c r="Q3" s="40">
        <f>COUNTIF(Vertices[PageRank],"&gt;= "&amp;P3)-COUNTIF(Vertices[PageRank],"&gt;="&amp;P4)</f>
        <v>12</v>
      </c>
      <c r="R3" s="39">
        <f aca="true" t="shared" si="8" ref="R3:R26">R2+($R$57-$R$2)/BinDivisor</f>
        <v>0.01818181818181818</v>
      </c>
      <c r="S3" s="44">
        <f>COUNTIF(Vertices[Clustering Coefficient],"&gt;= "&amp;R3)-COUNTIF(Vertices[Clustering Coefficient],"&gt;="&amp;R4)</f>
        <v>4</v>
      </c>
      <c r="T3" s="39" t="e">
        <f aca="true" t="shared" si="9" ref="T3:T26">T2+($T$57-$T$2)/BinDivisor</f>
        <v>#REF!</v>
      </c>
      <c r="U3" s="40" t="e">
        <f ca="1" t="shared" si="0"/>
        <v>#REF!</v>
      </c>
      <c r="W3" t="s">
        <v>125</v>
      </c>
      <c r="X3" t="s">
        <v>85</v>
      </c>
    </row>
    <row r="4" spans="1:24" ht="15">
      <c r="A4" s="34" t="s">
        <v>146</v>
      </c>
      <c r="B4" s="34">
        <v>98</v>
      </c>
      <c r="D4" s="32">
        <f t="shared" si="1"/>
        <v>0</v>
      </c>
      <c r="E4" s="3">
        <f>COUNTIF(Vertices[Degree],"&gt;= "&amp;D4)-COUNTIF(Vertices[Degree],"&gt;="&amp;D5)</f>
        <v>0</v>
      </c>
      <c r="F4" s="37">
        <f t="shared" si="2"/>
        <v>0.4727272727272727</v>
      </c>
      <c r="G4" s="38">
        <f>COUNTIF(Vertices[In-Degree],"&gt;= "&amp;F4)-COUNTIF(Vertices[In-Degree],"&gt;="&amp;F5)</f>
        <v>0</v>
      </c>
      <c r="H4" s="37">
        <f t="shared" si="3"/>
        <v>0.7636363636363637</v>
      </c>
      <c r="I4" s="38">
        <f>COUNTIF(Vertices[Out-Degree],"&gt;= "&amp;H4)-COUNTIF(Vertices[Out-Degree],"&gt;="&amp;H5)</f>
        <v>27</v>
      </c>
      <c r="J4" s="37">
        <f t="shared" si="4"/>
        <v>153.35757574545454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0.004698109090909091</v>
      </c>
      <c r="O4" s="38">
        <f>COUNTIF(Vertices[Eigenvector Centrality],"&gt;= "&amp;N4)-COUNTIF(Vertices[Eigenvector Centrality],"&gt;="&amp;N5)</f>
        <v>0</v>
      </c>
      <c r="P4" s="37">
        <f t="shared" si="7"/>
        <v>0.6793149636363637</v>
      </c>
      <c r="Q4" s="38">
        <f>COUNTIF(Vertices[PageRank],"&gt;= "&amp;P4)-COUNTIF(Vertices[PageRank],"&gt;="&amp;P5)</f>
        <v>12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0.7090909090909091</v>
      </c>
      <c r="G5" s="40">
        <f>COUNTIF(Vertices[In-Degree],"&gt;= "&amp;F5)-COUNTIF(Vertices[In-Degree],"&gt;="&amp;F6)</f>
        <v>0</v>
      </c>
      <c r="H5" s="39">
        <f t="shared" si="3"/>
        <v>1.1454545454545455</v>
      </c>
      <c r="I5" s="40">
        <f>COUNTIF(Vertices[Out-Degree],"&gt;= "&amp;H5)-COUNTIF(Vertices[Out-Degree],"&gt;="&amp;H6)</f>
        <v>0</v>
      </c>
      <c r="J5" s="39">
        <f t="shared" si="4"/>
        <v>230.0363636181818</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0.007047163636363636</v>
      </c>
      <c r="O5" s="40">
        <f>COUNTIF(Vertices[Eigenvector Centrality],"&gt;= "&amp;N5)-COUNTIF(Vertices[Eigenvector Centrality],"&gt;="&amp;N6)</f>
        <v>2</v>
      </c>
      <c r="P5" s="39">
        <f t="shared" si="7"/>
        <v>0.8202689454545455</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130</v>
      </c>
      <c r="D6" s="32">
        <f t="shared" si="1"/>
        <v>0</v>
      </c>
      <c r="E6" s="3">
        <f>COUNTIF(Vertices[Degree],"&gt;= "&amp;D6)-COUNTIF(Vertices[Degree],"&gt;="&amp;D7)</f>
        <v>0</v>
      </c>
      <c r="F6" s="37">
        <f t="shared" si="2"/>
        <v>0.9454545454545454</v>
      </c>
      <c r="G6" s="38">
        <f>COUNTIF(Vertices[In-Degree],"&gt;= "&amp;F6)-COUNTIF(Vertices[In-Degree],"&gt;="&amp;F7)</f>
        <v>45</v>
      </c>
      <c r="H6" s="37">
        <f t="shared" si="3"/>
        <v>1.5272727272727273</v>
      </c>
      <c r="I6" s="38">
        <f>COUNTIF(Vertices[Out-Degree],"&gt;= "&amp;H6)-COUNTIF(Vertices[Out-Degree],"&gt;="&amp;H7)</f>
        <v>0</v>
      </c>
      <c r="J6" s="37">
        <f t="shared" si="4"/>
        <v>306.7151514909091</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0.009396218181818182</v>
      </c>
      <c r="O6" s="38">
        <f>COUNTIF(Vertices[Eigenvector Centrality],"&gt;= "&amp;N6)-COUNTIF(Vertices[Eigenvector Centrality],"&gt;="&amp;N7)</f>
        <v>0</v>
      </c>
      <c r="P6" s="37">
        <f t="shared" si="7"/>
        <v>0.9612229272727274</v>
      </c>
      <c r="Q6" s="38">
        <f>COUNTIF(Vertices[PageRank],"&gt;= "&amp;P6)-COUNTIF(Vertices[PageRank],"&gt;="&amp;P7)</f>
        <v>19</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30</v>
      </c>
      <c r="D7" s="32">
        <f t="shared" si="1"/>
        <v>0</v>
      </c>
      <c r="E7" s="3">
        <f>COUNTIF(Vertices[Degree],"&gt;= "&amp;D7)-COUNTIF(Vertices[Degree],"&gt;="&amp;D8)</f>
        <v>0</v>
      </c>
      <c r="F7" s="39">
        <f t="shared" si="2"/>
        <v>1.1818181818181819</v>
      </c>
      <c r="G7" s="40">
        <f>COUNTIF(Vertices[In-Degree],"&gt;= "&amp;F7)-COUNTIF(Vertices[In-Degree],"&gt;="&amp;F8)</f>
        <v>0</v>
      </c>
      <c r="H7" s="39">
        <f t="shared" si="3"/>
        <v>1.9090909090909092</v>
      </c>
      <c r="I7" s="40">
        <f>COUNTIF(Vertices[Out-Degree],"&gt;= "&amp;H7)-COUNTIF(Vertices[Out-Degree],"&gt;="&amp;H8)</f>
        <v>16</v>
      </c>
      <c r="J7" s="39">
        <f t="shared" si="4"/>
        <v>383.3939393636364</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0.011745272727272727</v>
      </c>
      <c r="O7" s="40">
        <f>COUNTIF(Vertices[Eigenvector Centrality],"&gt;= "&amp;N7)-COUNTIF(Vertices[Eigenvector Centrality],"&gt;="&amp;N8)</f>
        <v>2</v>
      </c>
      <c r="P7" s="39">
        <f t="shared" si="7"/>
        <v>1.1021769090909093</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160</v>
      </c>
      <c r="D8" s="32">
        <f t="shared" si="1"/>
        <v>0</v>
      </c>
      <c r="E8" s="3">
        <f>COUNTIF(Vertices[Degree],"&gt;= "&amp;D8)-COUNTIF(Vertices[Degree],"&gt;="&amp;D9)</f>
        <v>0</v>
      </c>
      <c r="F8" s="37">
        <f t="shared" si="2"/>
        <v>1.4181818181818182</v>
      </c>
      <c r="G8" s="38">
        <f>COUNTIF(Vertices[In-Degree],"&gt;= "&amp;F8)-COUNTIF(Vertices[In-Degree],"&gt;="&amp;F9)</f>
        <v>0</v>
      </c>
      <c r="H8" s="37">
        <f t="shared" si="3"/>
        <v>2.290909090909091</v>
      </c>
      <c r="I8" s="38">
        <f>COUNTIF(Vertices[Out-Degree],"&gt;= "&amp;H8)-COUNTIF(Vertices[Out-Degree],"&gt;="&amp;H9)</f>
        <v>0</v>
      </c>
      <c r="J8" s="37">
        <f t="shared" si="4"/>
        <v>460.0727272363637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0.014094327272727273</v>
      </c>
      <c r="O8" s="38">
        <f>COUNTIF(Vertices[Eigenvector Centrality],"&gt;= "&amp;N8)-COUNTIF(Vertices[Eigenvector Centrality],"&gt;="&amp;N9)</f>
        <v>0</v>
      </c>
      <c r="P8" s="37">
        <f t="shared" si="7"/>
        <v>1.243130890909091</v>
      </c>
      <c r="Q8" s="38">
        <f>COUNTIF(Vertices[PageRank],"&gt;= "&amp;P8)-COUNTIF(Vertices[PageRank],"&gt;="&amp;P9)</f>
        <v>6</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1.6545454545454545</v>
      </c>
      <c r="G9" s="40">
        <f>COUNTIF(Vertices[In-Degree],"&gt;= "&amp;F9)-COUNTIF(Vertices[In-Degree],"&gt;="&amp;F10)</f>
        <v>0</v>
      </c>
      <c r="H9" s="39">
        <f t="shared" si="3"/>
        <v>2.672727272727273</v>
      </c>
      <c r="I9" s="40">
        <f>COUNTIF(Vertices[Out-Degree],"&gt;= "&amp;H9)-COUNTIF(Vertices[Out-Degree],"&gt;="&amp;H10)</f>
        <v>8</v>
      </c>
      <c r="J9" s="39">
        <f t="shared" si="4"/>
        <v>536.751515109091</v>
      </c>
      <c r="K9" s="40">
        <f>COUNTIF(Vertices[Betweenness Centrality],"&gt;= "&amp;J9)-COUNTIF(Vertices[Betweenness Centrality],"&gt;="&amp;J10)</f>
        <v>0</v>
      </c>
      <c r="L9" s="39">
        <f t="shared" si="5"/>
        <v>0.1272727272727273</v>
      </c>
      <c r="M9" s="40">
        <f>COUNTIF(Vertices[Closeness Centrality],"&gt;= "&amp;L9)-COUNTIF(Vertices[Closeness Centrality],"&gt;="&amp;L10)</f>
        <v>5</v>
      </c>
      <c r="N9" s="39">
        <f t="shared" si="6"/>
        <v>0.016443381818181817</v>
      </c>
      <c r="O9" s="40">
        <f>COUNTIF(Vertices[Eigenvector Centrality],"&gt;= "&amp;N9)-COUNTIF(Vertices[Eigenvector Centrality],"&gt;="&amp;N10)</f>
        <v>0</v>
      </c>
      <c r="P9" s="39">
        <f t="shared" si="7"/>
        <v>1.3840848727272728</v>
      </c>
      <c r="Q9" s="40">
        <f>COUNTIF(Vertices[PageRank],"&gt;= "&amp;P9)-COUNTIF(Vertices[PageRank],"&gt;="&amp;P10)</f>
        <v>5</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20</v>
      </c>
      <c r="D10" s="32">
        <f t="shared" si="1"/>
        <v>0</v>
      </c>
      <c r="E10" s="3">
        <f>COUNTIF(Vertices[Degree],"&gt;= "&amp;D10)-COUNTIF(Vertices[Degree],"&gt;="&amp;D11)</f>
        <v>0</v>
      </c>
      <c r="F10" s="37">
        <f t="shared" si="2"/>
        <v>1.8909090909090909</v>
      </c>
      <c r="G10" s="38">
        <f>COUNTIF(Vertices[In-Degree],"&gt;= "&amp;F10)-COUNTIF(Vertices[In-Degree],"&gt;="&amp;F11)</f>
        <v>16</v>
      </c>
      <c r="H10" s="37">
        <f t="shared" si="3"/>
        <v>3.0545454545454547</v>
      </c>
      <c r="I10" s="38">
        <f>COUNTIF(Vertices[Out-Degree],"&gt;= "&amp;H10)-COUNTIF(Vertices[Out-Degree],"&gt;="&amp;H11)</f>
        <v>0</v>
      </c>
      <c r="J10" s="37">
        <f t="shared" si="4"/>
        <v>613.4303029818183</v>
      </c>
      <c r="K10" s="38">
        <f>COUNTIF(Vertices[Betweenness Centrality],"&gt;= "&amp;J10)-COUNTIF(Vertices[Betweenness Centrality],"&gt;="&amp;J11)</f>
        <v>3</v>
      </c>
      <c r="L10" s="37">
        <f t="shared" si="5"/>
        <v>0.14545454545454548</v>
      </c>
      <c r="M10" s="38">
        <f>COUNTIF(Vertices[Closeness Centrality],"&gt;= "&amp;L10)-COUNTIF(Vertices[Closeness Centrality],"&gt;="&amp;L11)</f>
        <v>0</v>
      </c>
      <c r="N10" s="37">
        <f t="shared" si="6"/>
        <v>0.018792436363636363</v>
      </c>
      <c r="O10" s="38">
        <f>COUNTIF(Vertices[Eigenvector Centrality],"&gt;= "&amp;N10)-COUNTIF(Vertices[Eigenvector Centrality],"&gt;="&amp;N11)</f>
        <v>6</v>
      </c>
      <c r="P10" s="37">
        <f t="shared" si="7"/>
        <v>1.5250388545454545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2.1272727272727274</v>
      </c>
      <c r="G11" s="40">
        <f>COUNTIF(Vertices[In-Degree],"&gt;= "&amp;F11)-COUNTIF(Vertices[In-Degree],"&gt;="&amp;F12)</f>
        <v>0</v>
      </c>
      <c r="H11" s="39">
        <f t="shared" si="3"/>
        <v>3.4363636363636365</v>
      </c>
      <c r="I11" s="40">
        <f>COUNTIF(Vertices[Out-Degree],"&gt;= "&amp;H11)-COUNTIF(Vertices[Out-Degree],"&gt;="&amp;H12)</f>
        <v>0</v>
      </c>
      <c r="J11" s="39">
        <f t="shared" si="4"/>
        <v>690.1090908545456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0.02114149090909091</v>
      </c>
      <c r="O11" s="40">
        <f>COUNTIF(Vertices[Eigenvector Centrality],"&gt;= "&amp;N11)-COUNTIF(Vertices[Eigenvector Centrality],"&gt;="&amp;N12)</f>
        <v>4</v>
      </c>
      <c r="P11" s="39">
        <f t="shared" si="7"/>
        <v>1.6659928363636363</v>
      </c>
      <c r="Q11" s="40">
        <f>COUNTIF(Vertices[PageRank],"&gt;= "&amp;P11)-COUNTIF(Vertices[PageRank],"&gt;="&amp;P12)</f>
        <v>0</v>
      </c>
      <c r="R11" s="39">
        <f t="shared" si="8"/>
        <v>0.16363636363636366</v>
      </c>
      <c r="S11" s="44">
        <f>COUNTIF(Vertices[Clustering Coefficient],"&gt;= "&amp;R11)-COUNTIF(Vertices[Clustering Coefficient],"&gt;="&amp;R12)</f>
        <v>7</v>
      </c>
      <c r="T11" s="39" t="e">
        <f ca="1" t="shared" si="9"/>
        <v>#REF!</v>
      </c>
      <c r="U11" s="40" t="e">
        <f ca="1" t="shared" si="0"/>
        <v>#REF!</v>
      </c>
    </row>
    <row r="12" spans="1:21" ht="15">
      <c r="A12" s="34" t="s">
        <v>170</v>
      </c>
      <c r="B12" s="34">
        <v>0.13043478260869565</v>
      </c>
      <c r="D12" s="32">
        <f t="shared" si="1"/>
        <v>0</v>
      </c>
      <c r="E12" s="3">
        <f>COUNTIF(Vertices[Degree],"&gt;= "&amp;D12)-COUNTIF(Vertices[Degree],"&gt;="&amp;D13)</f>
        <v>0</v>
      </c>
      <c r="F12" s="37">
        <f t="shared" si="2"/>
        <v>2.3636363636363638</v>
      </c>
      <c r="G12" s="38">
        <f>COUNTIF(Vertices[In-Degree],"&gt;= "&amp;F12)-COUNTIF(Vertices[In-Degree],"&gt;="&amp;F13)</f>
        <v>0</v>
      </c>
      <c r="H12" s="37">
        <f t="shared" si="3"/>
        <v>3.8181818181818183</v>
      </c>
      <c r="I12" s="38">
        <f>COUNTIF(Vertices[Out-Degree],"&gt;= "&amp;H12)-COUNTIF(Vertices[Out-Degree],"&gt;="&amp;H13)</f>
        <v>5</v>
      </c>
      <c r="J12" s="37">
        <f t="shared" si="4"/>
        <v>766.7878787272729</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0.023490545454545455</v>
      </c>
      <c r="O12" s="38">
        <f>COUNTIF(Vertices[Eigenvector Centrality],"&gt;= "&amp;N12)-COUNTIF(Vertices[Eigenvector Centrality],"&gt;="&amp;N13)</f>
        <v>5</v>
      </c>
      <c r="P12" s="37">
        <f t="shared" si="7"/>
        <v>1.806946818181818</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0.23076923076923078</v>
      </c>
      <c r="D13" s="32">
        <f t="shared" si="1"/>
        <v>0</v>
      </c>
      <c r="E13" s="3">
        <f>COUNTIF(Vertices[Degree],"&gt;= "&amp;D13)-COUNTIF(Vertices[Degree],"&gt;="&amp;D14)</f>
        <v>0</v>
      </c>
      <c r="F13" s="39">
        <f t="shared" si="2"/>
        <v>2.6</v>
      </c>
      <c r="G13" s="40">
        <f>COUNTIF(Vertices[In-Degree],"&gt;= "&amp;F13)-COUNTIF(Vertices[In-Degree],"&gt;="&amp;F14)</f>
        <v>0</v>
      </c>
      <c r="H13" s="39">
        <f t="shared" si="3"/>
        <v>4.2</v>
      </c>
      <c r="I13" s="40">
        <f>COUNTIF(Vertices[Out-Degree],"&gt;= "&amp;H13)-COUNTIF(Vertices[Out-Degree],"&gt;="&amp;H14)</f>
        <v>0</v>
      </c>
      <c r="J13" s="39">
        <f t="shared" si="4"/>
        <v>843.4666666000002</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0.0258396</v>
      </c>
      <c r="O13" s="40">
        <f>COUNTIF(Vertices[Eigenvector Centrality],"&gt;= "&amp;N13)-COUNTIF(Vertices[Eigenvector Centrality],"&gt;="&amp;N14)</f>
        <v>5</v>
      </c>
      <c r="P13" s="39">
        <f t="shared" si="7"/>
        <v>1.9479007999999998</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119"/>
      <c r="B14" s="119"/>
      <c r="D14" s="32">
        <f t="shared" si="1"/>
        <v>0</v>
      </c>
      <c r="E14" s="3">
        <f>COUNTIF(Vertices[Degree],"&gt;= "&amp;D14)-COUNTIF(Vertices[Degree],"&gt;="&amp;D15)</f>
        <v>0</v>
      </c>
      <c r="F14" s="37">
        <f t="shared" si="2"/>
        <v>2.8363636363636364</v>
      </c>
      <c r="G14" s="38">
        <f>COUNTIF(Vertices[In-Degree],"&gt;= "&amp;F14)-COUNTIF(Vertices[In-Degree],"&gt;="&amp;F15)</f>
        <v>5</v>
      </c>
      <c r="H14" s="37">
        <f t="shared" si="3"/>
        <v>4.581818181818182</v>
      </c>
      <c r="I14" s="38">
        <f>COUNTIF(Vertices[Out-Degree],"&gt;= "&amp;H14)-COUNTIF(Vertices[Out-Degree],"&gt;="&amp;H15)</f>
        <v>0</v>
      </c>
      <c r="J14" s="37">
        <f t="shared" si="4"/>
        <v>920.1454544727275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0.028188654545454547</v>
      </c>
      <c r="O14" s="38">
        <f>COUNTIF(Vertices[Eigenvector Centrality],"&gt;= "&amp;N14)-COUNTIF(Vertices[Eigenvector Centrality],"&gt;="&amp;N15)</f>
        <v>1</v>
      </c>
      <c r="P14" s="37">
        <f t="shared" si="7"/>
        <v>2.0888547818181817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13</v>
      </c>
      <c r="D15" s="32">
        <f t="shared" si="1"/>
        <v>0</v>
      </c>
      <c r="E15" s="3">
        <f>COUNTIF(Vertices[Degree],"&gt;= "&amp;D15)-COUNTIF(Vertices[Degree],"&gt;="&amp;D16)</f>
        <v>0</v>
      </c>
      <c r="F15" s="39">
        <f t="shared" si="2"/>
        <v>3.0727272727272728</v>
      </c>
      <c r="G15" s="40">
        <f>COUNTIF(Vertices[In-Degree],"&gt;= "&amp;F15)-COUNTIF(Vertices[In-Degree],"&gt;="&amp;F16)</f>
        <v>0</v>
      </c>
      <c r="H15" s="39">
        <f t="shared" si="3"/>
        <v>4.963636363636364</v>
      </c>
      <c r="I15" s="40">
        <f>COUNTIF(Vertices[Out-Degree],"&gt;= "&amp;H15)-COUNTIF(Vertices[Out-Degree],"&gt;="&amp;H16)</f>
        <v>0</v>
      </c>
      <c r="J15" s="39">
        <f t="shared" si="4"/>
        <v>996.8242423454548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0.030537709090909092</v>
      </c>
      <c r="O15" s="40">
        <f>COUNTIF(Vertices[Eigenvector Centrality],"&gt;= "&amp;N15)-COUNTIF(Vertices[Eigenvector Centrality],"&gt;="&amp;N16)</f>
        <v>1</v>
      </c>
      <c r="P15" s="39">
        <f t="shared" si="7"/>
        <v>2.2298087636363637</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3.309090909090909</v>
      </c>
      <c r="G16" s="38">
        <f>COUNTIF(Vertices[In-Degree],"&gt;= "&amp;F16)-COUNTIF(Vertices[In-Degree],"&gt;="&amp;F17)</f>
        <v>0</v>
      </c>
      <c r="H16" s="37">
        <f t="shared" si="3"/>
        <v>5.345454545454546</v>
      </c>
      <c r="I16" s="38">
        <f>COUNTIF(Vertices[Out-Degree],"&gt;= "&amp;H16)-COUNTIF(Vertices[Out-Degree],"&gt;="&amp;H17)</f>
        <v>0</v>
      </c>
      <c r="J16" s="37">
        <f t="shared" si="4"/>
        <v>1073.503030218182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0.032886763636363635</v>
      </c>
      <c r="O16" s="38">
        <f>COUNTIF(Vertices[Eigenvector Centrality],"&gt;= "&amp;N16)-COUNTIF(Vertices[Eigenvector Centrality],"&gt;="&amp;N17)</f>
        <v>1</v>
      </c>
      <c r="P16" s="37">
        <f t="shared" si="7"/>
        <v>2.3707627454545457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71</v>
      </c>
      <c r="D17" s="32">
        <f t="shared" si="1"/>
        <v>0</v>
      </c>
      <c r="E17" s="3">
        <f>COUNTIF(Vertices[Degree],"&gt;= "&amp;D17)-COUNTIF(Vertices[Degree],"&gt;="&amp;D18)</f>
        <v>0</v>
      </c>
      <c r="F17" s="39">
        <f t="shared" si="2"/>
        <v>3.5454545454545454</v>
      </c>
      <c r="G17" s="40">
        <f>COUNTIF(Vertices[In-Degree],"&gt;= "&amp;F17)-COUNTIF(Vertices[In-Degree],"&gt;="&amp;F18)</f>
        <v>0</v>
      </c>
      <c r="H17" s="39">
        <f t="shared" si="3"/>
        <v>5.7272727272727275</v>
      </c>
      <c r="I17" s="40">
        <f>COUNTIF(Vertices[Out-Degree],"&gt;= "&amp;H17)-COUNTIF(Vertices[Out-Degree],"&gt;="&amp;H18)</f>
        <v>1</v>
      </c>
      <c r="J17" s="39">
        <f t="shared" si="4"/>
        <v>1150.1818180909092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0.03523581818181818</v>
      </c>
      <c r="O17" s="40">
        <f>COUNTIF(Vertices[Eigenvector Centrality],"&gt;= "&amp;N17)-COUNTIF(Vertices[Eigenvector Centrality],"&gt;="&amp;N18)</f>
        <v>0</v>
      </c>
      <c r="P17" s="39">
        <f t="shared" si="7"/>
        <v>2.5117167272727277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130</v>
      </c>
      <c r="D18" s="32">
        <f t="shared" si="1"/>
        <v>0</v>
      </c>
      <c r="E18" s="3">
        <f>COUNTIF(Vertices[Degree],"&gt;= "&amp;D18)-COUNTIF(Vertices[Degree],"&gt;="&amp;D19)</f>
        <v>0</v>
      </c>
      <c r="F18" s="37">
        <f t="shared" si="2"/>
        <v>3.7818181818181817</v>
      </c>
      <c r="G18" s="38">
        <f>COUNTIF(Vertices[In-Degree],"&gt;= "&amp;F18)-COUNTIF(Vertices[In-Degree],"&gt;="&amp;F19)</f>
        <v>4</v>
      </c>
      <c r="H18" s="37">
        <f t="shared" si="3"/>
        <v>6.109090909090909</v>
      </c>
      <c r="I18" s="38">
        <f>COUNTIF(Vertices[Out-Degree],"&gt;= "&amp;H18)-COUNTIF(Vertices[Out-Degree],"&gt;="&amp;H19)</f>
        <v>0</v>
      </c>
      <c r="J18" s="37">
        <f t="shared" si="4"/>
        <v>1226.8606059636365</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0.037584872727272726</v>
      </c>
      <c r="O18" s="38">
        <f>COUNTIF(Vertices[Eigenvector Centrality],"&gt;= "&amp;N18)-COUNTIF(Vertices[Eigenvector Centrality],"&gt;="&amp;N19)</f>
        <v>1</v>
      </c>
      <c r="P18" s="37">
        <f t="shared" si="7"/>
        <v>2.6526707090909096</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4.0181818181818185</v>
      </c>
      <c r="G19" s="40">
        <f>COUNTIF(Vertices[In-Degree],"&gt;= "&amp;F19)-COUNTIF(Vertices[In-Degree],"&gt;="&amp;F20)</f>
        <v>0</v>
      </c>
      <c r="H19" s="39">
        <f t="shared" si="3"/>
        <v>6.490909090909091</v>
      </c>
      <c r="I19" s="40">
        <f>COUNTIF(Vertices[Out-Degree],"&gt;= "&amp;H19)-COUNTIF(Vertices[Out-Degree],"&gt;="&amp;H20)</f>
        <v>0</v>
      </c>
      <c r="J19" s="39">
        <f t="shared" si="4"/>
        <v>1303.5393938363638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0.03993392727272727</v>
      </c>
      <c r="O19" s="40">
        <f>COUNTIF(Vertices[Eigenvector Centrality],"&gt;= "&amp;N19)-COUNTIF(Vertices[Eigenvector Centrality],"&gt;="&amp;N20)</f>
        <v>2</v>
      </c>
      <c r="P19" s="39">
        <f t="shared" si="7"/>
        <v>2.7936246909090916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10</v>
      </c>
      <c r="D20" s="32">
        <f t="shared" si="1"/>
        <v>0</v>
      </c>
      <c r="E20" s="3">
        <f>COUNTIF(Vertices[Degree],"&gt;= "&amp;D20)-COUNTIF(Vertices[Degree],"&gt;="&amp;D21)</f>
        <v>0</v>
      </c>
      <c r="F20" s="37">
        <f t="shared" si="2"/>
        <v>4.254545454545455</v>
      </c>
      <c r="G20" s="38">
        <f>COUNTIF(Vertices[In-Degree],"&gt;= "&amp;F20)-COUNTIF(Vertices[In-Degree],"&gt;="&amp;F21)</f>
        <v>0</v>
      </c>
      <c r="H20" s="37">
        <f t="shared" si="3"/>
        <v>6.872727272727273</v>
      </c>
      <c r="I20" s="38">
        <f>COUNTIF(Vertices[Out-Degree],"&gt;= "&amp;H20)-COUNTIF(Vertices[Out-Degree],"&gt;="&amp;H21)</f>
        <v>2</v>
      </c>
      <c r="J20" s="37">
        <f t="shared" si="4"/>
        <v>1380.2181817090911</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0.04228298181818182</v>
      </c>
      <c r="O20" s="38">
        <f>COUNTIF(Vertices[Eigenvector Centrality],"&gt;= "&amp;N20)-COUNTIF(Vertices[Eigenvector Centrality],"&gt;="&amp;N21)</f>
        <v>0</v>
      </c>
      <c r="P20" s="37">
        <f t="shared" si="7"/>
        <v>2.9345786727272736</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3.72025</v>
      </c>
      <c r="D21" s="32">
        <f t="shared" si="1"/>
        <v>0</v>
      </c>
      <c r="E21" s="3">
        <f>COUNTIF(Vertices[Degree],"&gt;= "&amp;D21)-COUNTIF(Vertices[Degree],"&gt;="&amp;D22)</f>
        <v>0</v>
      </c>
      <c r="F21" s="39">
        <f t="shared" si="2"/>
        <v>4.490909090909091</v>
      </c>
      <c r="G21" s="40">
        <f>COUNTIF(Vertices[In-Degree],"&gt;= "&amp;F21)-COUNTIF(Vertices[In-Degree],"&gt;="&amp;F22)</f>
        <v>0</v>
      </c>
      <c r="H21" s="39">
        <f t="shared" si="3"/>
        <v>7.254545454545455</v>
      </c>
      <c r="I21" s="40">
        <f>COUNTIF(Vertices[Out-Degree],"&gt;= "&amp;H21)-COUNTIF(Vertices[Out-Degree],"&gt;="&amp;H22)</f>
        <v>0</v>
      </c>
      <c r="J21" s="39">
        <f t="shared" si="4"/>
        <v>1456.8969695818184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0.044632036363636364</v>
      </c>
      <c r="O21" s="40">
        <f>COUNTIF(Vertices[Eigenvector Centrality],"&gt;= "&amp;N21)-COUNTIF(Vertices[Eigenvector Centrality],"&gt;="&amp;N22)</f>
        <v>0</v>
      </c>
      <c r="P21" s="39">
        <f t="shared" si="7"/>
        <v>3.0755326545454555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4.7272727272727275</v>
      </c>
      <c r="G22" s="38">
        <f>COUNTIF(Vertices[In-Degree],"&gt;= "&amp;F22)-COUNTIF(Vertices[In-Degree],"&gt;="&amp;F23)</f>
        <v>0</v>
      </c>
      <c r="H22" s="37">
        <f t="shared" si="3"/>
        <v>7.636363636363637</v>
      </c>
      <c r="I22" s="38">
        <f>COUNTIF(Vertices[Out-Degree],"&gt;= "&amp;H22)-COUNTIF(Vertices[Out-Degree],"&gt;="&amp;H23)</f>
        <v>0</v>
      </c>
      <c r="J22" s="37">
        <f t="shared" si="4"/>
        <v>1533.5757574545457</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0.04698109090909091</v>
      </c>
      <c r="O22" s="38">
        <f>COUNTIF(Vertices[Eigenvector Centrality],"&gt;= "&amp;N22)-COUNTIF(Vertices[Eigenvector Centrality],"&gt;="&amp;N23)</f>
        <v>0</v>
      </c>
      <c r="P22" s="37">
        <f t="shared" si="7"/>
        <v>3.2164866363636375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0.01367557332211235</v>
      </c>
      <c r="D23" s="32">
        <f t="shared" si="1"/>
        <v>0</v>
      </c>
      <c r="E23" s="3">
        <f>COUNTIF(Vertices[Degree],"&gt;= "&amp;D23)-COUNTIF(Vertices[Degree],"&gt;="&amp;D24)</f>
        <v>0</v>
      </c>
      <c r="F23" s="39">
        <f t="shared" si="2"/>
        <v>4.963636363636364</v>
      </c>
      <c r="G23" s="40">
        <f>COUNTIF(Vertices[In-Degree],"&gt;= "&amp;F23)-COUNTIF(Vertices[In-Degree],"&gt;="&amp;F24)</f>
        <v>1</v>
      </c>
      <c r="H23" s="39">
        <f t="shared" si="3"/>
        <v>8.01818181818182</v>
      </c>
      <c r="I23" s="40">
        <f>COUNTIF(Vertices[Out-Degree],"&gt;= "&amp;H23)-COUNTIF(Vertices[Out-Degree],"&gt;="&amp;H24)</f>
        <v>0</v>
      </c>
      <c r="J23" s="39">
        <f t="shared" si="4"/>
        <v>1610.254545327273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0.049330145454545456</v>
      </c>
      <c r="O23" s="40">
        <f>COUNTIF(Vertices[Eigenvector Centrality],"&gt;= "&amp;N23)-COUNTIF(Vertices[Eigenvector Centrality],"&gt;="&amp;N24)</f>
        <v>1</v>
      </c>
      <c r="P23" s="39">
        <f t="shared" si="7"/>
        <v>3.3574406181818195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1465</v>
      </c>
      <c r="B24" s="34">
        <v>0.584902</v>
      </c>
      <c r="D24" s="32">
        <f t="shared" si="1"/>
        <v>0</v>
      </c>
      <c r="E24" s="3">
        <f>COUNTIF(Vertices[Degree],"&gt;= "&amp;D24)-COUNTIF(Vertices[Degree],"&gt;="&amp;D25)</f>
        <v>0</v>
      </c>
      <c r="F24" s="37">
        <f t="shared" si="2"/>
        <v>5.2</v>
      </c>
      <c r="G24" s="38">
        <f>COUNTIF(Vertices[In-Degree],"&gt;= "&amp;F24)-COUNTIF(Vertices[In-Degree],"&gt;="&amp;F25)</f>
        <v>0</v>
      </c>
      <c r="H24" s="37">
        <f t="shared" si="3"/>
        <v>8.400000000000002</v>
      </c>
      <c r="I24" s="38">
        <f>COUNTIF(Vertices[Out-Degree],"&gt;= "&amp;H24)-COUNTIF(Vertices[Out-Degree],"&gt;="&amp;H25)</f>
        <v>0</v>
      </c>
      <c r="J24" s="37">
        <f t="shared" si="4"/>
        <v>1686.9333332000003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0.0516792</v>
      </c>
      <c r="O24" s="38">
        <f>COUNTIF(Vertices[Eigenvector Centrality],"&gt;= "&amp;N24)-COUNTIF(Vertices[Eigenvector Centrality],"&gt;="&amp;N25)</f>
        <v>0</v>
      </c>
      <c r="P24" s="37">
        <f t="shared" si="7"/>
        <v>3.4983946000000015</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19"/>
      <c r="B25" s="119"/>
      <c r="D25" s="32">
        <f t="shared" si="1"/>
        <v>0</v>
      </c>
      <c r="E25" s="3">
        <f>COUNTIF(Vertices[Degree],"&gt;= "&amp;D25)-COUNTIF(Vertices[Degree],"&gt;="&amp;D26)</f>
        <v>0</v>
      </c>
      <c r="F25" s="39">
        <f t="shared" si="2"/>
        <v>5.4363636363636365</v>
      </c>
      <c r="G25" s="40">
        <f>COUNTIF(Vertices[In-Degree],"&gt;= "&amp;F25)-COUNTIF(Vertices[In-Degree],"&gt;="&amp;F26)</f>
        <v>0</v>
      </c>
      <c r="H25" s="39">
        <f t="shared" si="3"/>
        <v>8.781818181818185</v>
      </c>
      <c r="I25" s="40">
        <f>COUNTIF(Vertices[Out-Degree],"&gt;= "&amp;H25)-COUNTIF(Vertices[Out-Degree],"&gt;="&amp;H26)</f>
        <v>0</v>
      </c>
      <c r="J25" s="39">
        <f t="shared" si="4"/>
        <v>1763.6121210727276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0.05402825454545455</v>
      </c>
      <c r="O25" s="40">
        <f>COUNTIF(Vertices[Eigenvector Centrality],"&gt;= "&amp;N25)-COUNTIF(Vertices[Eigenvector Centrality],"&gt;="&amp;N26)</f>
        <v>0</v>
      </c>
      <c r="P25" s="39">
        <f t="shared" si="7"/>
        <v>3.6393485818181834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1466</v>
      </c>
      <c r="B26" s="34" t="s">
        <v>1467</v>
      </c>
      <c r="D26" s="32">
        <f t="shared" si="1"/>
        <v>0</v>
      </c>
      <c r="E26" s="3">
        <f>COUNTIF(Vertices[Degree],"&gt;= "&amp;D26)-COUNTIF(Vertices[Degree],"&gt;="&amp;D28)</f>
        <v>0</v>
      </c>
      <c r="F26" s="37">
        <f t="shared" si="2"/>
        <v>5.672727272727273</v>
      </c>
      <c r="G26" s="38">
        <f>COUNTIF(Vertices[In-Degree],"&gt;= "&amp;F26)-COUNTIF(Vertices[In-Degree],"&gt;="&amp;F28)</f>
        <v>0</v>
      </c>
      <c r="H26" s="37">
        <f t="shared" si="3"/>
        <v>9.163636363636368</v>
      </c>
      <c r="I26" s="38">
        <f>COUNTIF(Vertices[Out-Degree],"&gt;= "&amp;H26)-COUNTIF(Vertices[Out-Degree],"&gt;="&amp;H28)</f>
        <v>0</v>
      </c>
      <c r="J26" s="37">
        <f t="shared" si="4"/>
        <v>1840.290908945455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0.05637730909090909</v>
      </c>
      <c r="O26" s="38">
        <f>COUNTIF(Vertices[Eigenvector Centrality],"&gt;= "&amp;N26)-COUNTIF(Vertices[Eigenvector Centrality],"&gt;="&amp;N28)</f>
        <v>0</v>
      </c>
      <c r="P26" s="37">
        <f t="shared" si="7"/>
        <v>3.7803025636363654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5.909090909090909</v>
      </c>
      <c r="G28" s="40">
        <f>COUNTIF(Vertices[In-Degree],"&gt;= "&amp;F28)-COUNTIF(Vertices[In-Degree],"&gt;="&amp;F40)</f>
        <v>3</v>
      </c>
      <c r="H28" s="39">
        <f>H26+($H$57-$H$2)/BinDivisor</f>
        <v>9.54545454545455</v>
      </c>
      <c r="I28" s="40">
        <f>COUNTIF(Vertices[Out-Degree],"&gt;= "&amp;H28)-COUNTIF(Vertices[Out-Degree],"&gt;="&amp;H40)</f>
        <v>0</v>
      </c>
      <c r="J28" s="39">
        <f>J26+($J$57-$J$2)/BinDivisor</f>
        <v>1916.9696968181822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0.05872636363636364</v>
      </c>
      <c r="O28" s="40">
        <f>COUNTIF(Vertices[Eigenvector Centrality],"&gt;= "&amp;N28)-COUNTIF(Vertices[Eigenvector Centrality],"&gt;="&amp;N40)</f>
        <v>0</v>
      </c>
      <c r="P28" s="39">
        <f>P26+($P$57-$P$2)/BinDivisor</f>
        <v>3.9212565454545474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9.927272727272733</v>
      </c>
      <c r="I40" s="38">
        <f>COUNTIF(Vertices[Out-Degree],"&gt;= "&amp;H40)-COUNTIF(Vertices[Out-Degree],"&gt;="&amp;H41)</f>
        <v>0</v>
      </c>
      <c r="J40" s="37">
        <f>J28+($J$57-$J$2)/BinDivisor</f>
        <v>1993.6484846909095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0.061075418181818185</v>
      </c>
      <c r="O40" s="38">
        <f>COUNTIF(Vertices[Eigenvector Centrality],"&gt;= "&amp;N40)-COUNTIF(Vertices[Eigenvector Centrality],"&gt;="&amp;N41)</f>
        <v>0</v>
      </c>
      <c r="P40" s="37">
        <f>P28+($P$57-$P$2)/BinDivisor</f>
        <v>4.062210527272729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2070.3272725636366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0.06342447272727272</v>
      </c>
      <c r="O41" s="40">
        <f>COUNTIF(Vertices[Eigenvector Centrality],"&gt;= "&amp;N41)-COUNTIF(Vertices[Eigenvector Centrality],"&gt;="&amp;N42)</f>
        <v>0</v>
      </c>
      <c r="P41" s="39">
        <f aca="true" t="shared" si="16" ref="P41:P56">P40+($P$57-$P$2)/BinDivisor</f>
        <v>4.203164509090911</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10.690909090909098</v>
      </c>
      <c r="I42" s="38">
        <f>COUNTIF(Vertices[Out-Degree],"&gt;= "&amp;H42)-COUNTIF(Vertices[Out-Degree],"&gt;="&amp;H43)</f>
        <v>0</v>
      </c>
      <c r="J42" s="37">
        <f t="shared" si="13"/>
        <v>2147.006060436364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0.06577352727272727</v>
      </c>
      <c r="O42" s="38">
        <f>COUNTIF(Vertices[Eigenvector Centrality],"&gt;= "&amp;N42)-COUNTIF(Vertices[Eigenvector Centrality],"&gt;="&amp;N43)</f>
        <v>0</v>
      </c>
      <c r="P42" s="37">
        <f t="shared" si="16"/>
        <v>4.344118490909093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0</v>
      </c>
      <c r="H43" s="39">
        <f t="shared" si="12"/>
        <v>11.072727272727281</v>
      </c>
      <c r="I43" s="40">
        <f>COUNTIF(Vertices[Out-Degree],"&gt;= "&amp;H43)-COUNTIF(Vertices[Out-Degree],"&gt;="&amp;H44)</f>
        <v>0</v>
      </c>
      <c r="J43" s="39">
        <f t="shared" si="13"/>
        <v>2223.684848309091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0.06812258181818182</v>
      </c>
      <c r="O43" s="40">
        <f>COUNTIF(Vertices[Eigenvector Centrality],"&gt;= "&amp;N43)-COUNTIF(Vertices[Eigenvector Centrality],"&gt;="&amp;N44)</f>
        <v>0</v>
      </c>
      <c r="P43" s="39">
        <f t="shared" si="16"/>
        <v>4.485072472727275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11.454545454545464</v>
      </c>
      <c r="I44" s="38">
        <f>COUNTIF(Vertices[Out-Degree],"&gt;= "&amp;H44)-COUNTIF(Vertices[Out-Degree],"&gt;="&amp;H45)</f>
        <v>0</v>
      </c>
      <c r="J44" s="37">
        <f t="shared" si="13"/>
        <v>2300.3636361818185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0.07047163636363636</v>
      </c>
      <c r="O44" s="38">
        <f>COUNTIF(Vertices[Eigenvector Centrality],"&gt;= "&amp;N44)-COUNTIF(Vertices[Eigenvector Centrality],"&gt;="&amp;N45)</f>
        <v>0</v>
      </c>
      <c r="P44" s="37">
        <f t="shared" si="16"/>
        <v>4.626026454545457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11.836363636363647</v>
      </c>
      <c r="I45" s="40">
        <f>COUNTIF(Vertices[Out-Degree],"&gt;= "&amp;H45)-COUNTIF(Vertices[Out-Degree],"&gt;="&amp;H46)</f>
        <v>0</v>
      </c>
      <c r="J45" s="39">
        <f t="shared" si="13"/>
        <v>2377.042424054546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0.07282069090909091</v>
      </c>
      <c r="O45" s="40">
        <f>COUNTIF(Vertices[Eigenvector Centrality],"&gt;= "&amp;N45)-COUNTIF(Vertices[Eigenvector Centrality],"&gt;="&amp;N46)</f>
        <v>0</v>
      </c>
      <c r="P45" s="39">
        <f t="shared" si="16"/>
        <v>4.766980436363639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12.21818181818183</v>
      </c>
      <c r="I46" s="38">
        <f>COUNTIF(Vertices[Out-Degree],"&gt;= "&amp;H46)-COUNTIF(Vertices[Out-Degree],"&gt;="&amp;H47)</f>
        <v>0</v>
      </c>
      <c r="J46" s="37">
        <f t="shared" si="13"/>
        <v>2453.721211927273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0.07516974545454545</v>
      </c>
      <c r="O46" s="38">
        <f>COUNTIF(Vertices[Eigenvector Centrality],"&gt;= "&amp;N46)-COUNTIF(Vertices[Eigenvector Centrality],"&gt;="&amp;N47)</f>
        <v>0</v>
      </c>
      <c r="P46" s="37">
        <f t="shared" si="16"/>
        <v>4.907934418181821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12.600000000000012</v>
      </c>
      <c r="I47" s="40">
        <f>COUNTIF(Vertices[Out-Degree],"&gt;= "&amp;H47)-COUNTIF(Vertices[Out-Degree],"&gt;="&amp;H48)</f>
        <v>0</v>
      </c>
      <c r="J47" s="39">
        <f t="shared" si="13"/>
        <v>2530.3999998000004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0.0775188</v>
      </c>
      <c r="O47" s="40">
        <f>COUNTIF(Vertices[Eigenvector Centrality],"&gt;= "&amp;N47)-COUNTIF(Vertices[Eigenvector Centrality],"&gt;="&amp;N48)</f>
        <v>0</v>
      </c>
      <c r="P47" s="39">
        <f t="shared" si="16"/>
        <v>5.048888400000003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12.981818181818195</v>
      </c>
      <c r="I48" s="38">
        <f>COUNTIF(Vertices[Out-Degree],"&gt;= "&amp;H48)-COUNTIF(Vertices[Out-Degree],"&gt;="&amp;H49)</f>
        <v>0</v>
      </c>
      <c r="J48" s="37">
        <f t="shared" si="13"/>
        <v>2607.0787876727277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0.07986785454545454</v>
      </c>
      <c r="O48" s="38">
        <f>COUNTIF(Vertices[Eigenvector Centrality],"&gt;= "&amp;N48)-COUNTIF(Vertices[Eigenvector Centrality],"&gt;="&amp;N49)</f>
        <v>0</v>
      </c>
      <c r="P48" s="37">
        <f t="shared" si="16"/>
        <v>5.189842381818185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13.363636363636378</v>
      </c>
      <c r="I49" s="40">
        <f>COUNTIF(Vertices[Out-Degree],"&gt;= "&amp;H49)-COUNTIF(Vertices[Out-Degree],"&gt;="&amp;H50)</f>
        <v>0</v>
      </c>
      <c r="J49" s="39">
        <f t="shared" si="13"/>
        <v>2683.757575545455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0.08221690909090909</v>
      </c>
      <c r="O49" s="40">
        <f>COUNTIF(Vertices[Eigenvector Centrality],"&gt;= "&amp;N49)-COUNTIF(Vertices[Eigenvector Centrality],"&gt;="&amp;N50)</f>
        <v>0</v>
      </c>
      <c r="P49" s="39">
        <f t="shared" si="16"/>
        <v>5.330796363636367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13.74545454545456</v>
      </c>
      <c r="I50" s="38">
        <f>COUNTIF(Vertices[Out-Degree],"&gt;= "&amp;H50)-COUNTIF(Vertices[Out-Degree],"&gt;="&amp;H51)</f>
        <v>0</v>
      </c>
      <c r="J50" s="37">
        <f t="shared" si="13"/>
        <v>2760.4363634181823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0.08456596363636364</v>
      </c>
      <c r="O50" s="38">
        <f>COUNTIF(Vertices[Eigenvector Centrality],"&gt;= "&amp;N50)-COUNTIF(Vertices[Eigenvector Centrality],"&gt;="&amp;N51)</f>
        <v>0</v>
      </c>
      <c r="P50" s="37">
        <f t="shared" si="16"/>
        <v>5.471750345454549</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14.127272727272743</v>
      </c>
      <c r="I51" s="40">
        <f>COUNTIF(Vertices[Out-Degree],"&gt;= "&amp;H51)-COUNTIF(Vertices[Out-Degree],"&gt;="&amp;H52)</f>
        <v>0</v>
      </c>
      <c r="J51" s="39">
        <f t="shared" si="13"/>
        <v>2837.1151512909096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0.08691501818181818</v>
      </c>
      <c r="O51" s="40">
        <f>COUNTIF(Vertices[Eigenvector Centrality],"&gt;= "&amp;N51)-COUNTIF(Vertices[Eigenvector Centrality],"&gt;="&amp;N52)</f>
        <v>0</v>
      </c>
      <c r="P51" s="39">
        <f t="shared" si="16"/>
        <v>5.612704327272731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14.509090909090926</v>
      </c>
      <c r="I52" s="38">
        <f>COUNTIF(Vertices[Out-Degree],"&gt;= "&amp;H52)-COUNTIF(Vertices[Out-Degree],"&gt;="&amp;H53)</f>
        <v>0</v>
      </c>
      <c r="J52" s="37">
        <f t="shared" si="13"/>
        <v>2913.793939163637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0.08926407272727273</v>
      </c>
      <c r="O52" s="38">
        <f>COUNTIF(Vertices[Eigenvector Centrality],"&gt;= "&amp;N52)-COUNTIF(Vertices[Eigenvector Centrality],"&gt;="&amp;N53)</f>
        <v>0</v>
      </c>
      <c r="P52" s="37">
        <f t="shared" si="16"/>
        <v>5.753658309090913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14.890909090909108</v>
      </c>
      <c r="I53" s="40">
        <f>COUNTIF(Vertices[Out-Degree],"&gt;= "&amp;H53)-COUNTIF(Vertices[Out-Degree],"&gt;="&amp;H54)</f>
        <v>0</v>
      </c>
      <c r="J53" s="39">
        <f t="shared" si="13"/>
        <v>2990.472727036364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0.09161312727272727</v>
      </c>
      <c r="O53" s="40">
        <f>COUNTIF(Vertices[Eigenvector Centrality],"&gt;= "&amp;N53)-COUNTIF(Vertices[Eigenvector Centrality],"&gt;="&amp;N54)</f>
        <v>0</v>
      </c>
      <c r="P53" s="39">
        <f t="shared" si="16"/>
        <v>5.8946122909090946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15.272727272727291</v>
      </c>
      <c r="I54" s="38">
        <f>COUNTIF(Vertices[Out-Degree],"&gt;= "&amp;H54)-COUNTIF(Vertices[Out-Degree],"&gt;="&amp;H55)</f>
        <v>0</v>
      </c>
      <c r="J54" s="37">
        <f t="shared" si="13"/>
        <v>3067.1515149090915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0.09396218181818182</v>
      </c>
      <c r="O54" s="38">
        <f>COUNTIF(Vertices[Eigenvector Centrality],"&gt;= "&amp;N54)-COUNTIF(Vertices[Eigenvector Centrality],"&gt;="&amp;N55)</f>
        <v>0</v>
      </c>
      <c r="P54" s="37">
        <f t="shared" si="16"/>
        <v>6.0355662727272765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15.654545454545474</v>
      </c>
      <c r="I55" s="40">
        <f>COUNTIF(Vertices[Out-Degree],"&gt;= "&amp;H55)-COUNTIF(Vertices[Out-Degree],"&gt;="&amp;H56)</f>
        <v>0</v>
      </c>
      <c r="J55" s="39">
        <f t="shared" si="13"/>
        <v>3143.830302781819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0.09631123636363637</v>
      </c>
      <c r="O55" s="40">
        <f>COUNTIF(Vertices[Eigenvector Centrality],"&gt;= "&amp;N55)-COUNTIF(Vertices[Eigenvector Centrality],"&gt;="&amp;N56)</f>
        <v>0</v>
      </c>
      <c r="P55" s="39">
        <f t="shared" si="16"/>
        <v>6.1765202545454585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16.036363636363657</v>
      </c>
      <c r="I56" s="38">
        <f>COUNTIF(Vertices[Out-Degree],"&gt;= "&amp;H56)-COUNTIF(Vertices[Out-Degree],"&gt;="&amp;H57)</f>
        <v>0</v>
      </c>
      <c r="J56" s="37">
        <f t="shared" si="13"/>
        <v>3220.509090654546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0.09866029090909091</v>
      </c>
      <c r="O56" s="38">
        <f>COUNTIF(Vertices[Eigenvector Centrality],"&gt;= "&amp;N56)-COUNTIF(Vertices[Eigenvector Centrality],"&gt;="&amp;N57)</f>
        <v>0</v>
      </c>
      <c r="P56" s="37">
        <f t="shared" si="16"/>
        <v>6.3174742363636405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21</v>
      </c>
      <c r="I57" s="42">
        <f>COUNTIF(Vertices[Out-Degree],"&gt;= "&amp;H57)-COUNTIF(Vertices[Out-Degree],"&gt;="&amp;H58)</f>
        <v>1</v>
      </c>
      <c r="J57" s="41">
        <f>MAX(Vertices[Betweenness Centrality])</f>
        <v>4217.333333</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0.129198</v>
      </c>
      <c r="O57" s="42">
        <f>COUNTIF(Vertices[Eigenvector Centrality],"&gt;= "&amp;N57)-COUNTIF(Vertices[Eigenvector Centrality],"&gt;="&amp;N58)</f>
        <v>1</v>
      </c>
      <c r="P57" s="41">
        <f>MAX(Vertices[PageRank])</f>
        <v>8.149876</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1.469387755102041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1.469387755102041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4217.333333</v>
      </c>
    </row>
    <row r="99" spans="1:2" ht="15">
      <c r="A99" s="33" t="s">
        <v>102</v>
      </c>
      <c r="B99" s="47">
        <f>_xlfn.IFERROR(AVERAGE(Vertices[Betweenness Centrality]),NoMetricMessage)</f>
        <v>143.28571429591835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0.10641139795918371</v>
      </c>
    </row>
    <row r="114" spans="1:2" ht="15">
      <c r="A114" s="33" t="s">
        <v>109</v>
      </c>
      <c r="B114" s="47">
        <f>_xlfn.IFERROR(MEDIAN(Vertices[Closeness Centrality]),NoMetricMessage)</f>
        <v>0.004651</v>
      </c>
    </row>
    <row r="125" spans="1:2" ht="15">
      <c r="A125" s="33" t="s">
        <v>112</v>
      </c>
      <c r="B125" s="47">
        <f>IF(COUNT(Vertices[Eigenvector Centrality])&gt;0,N2,NoMetricMessage)</f>
        <v>0</v>
      </c>
    </row>
    <row r="126" spans="1:2" ht="15">
      <c r="A126" s="33" t="s">
        <v>113</v>
      </c>
      <c r="B126" s="47">
        <f>IF(COUNT(Vertices[Eigenvector Centrality])&gt;0,N57,NoMetricMessage)</f>
        <v>0.129198</v>
      </c>
    </row>
    <row r="127" spans="1:2" ht="15">
      <c r="A127" s="33" t="s">
        <v>114</v>
      </c>
      <c r="B127" s="47">
        <f>_xlfn.IFERROR(AVERAGE(Vertices[Eigenvector Centrality]),NoMetricMessage)</f>
        <v>0.010204051020408162</v>
      </c>
    </row>
    <row r="128" spans="1:2" ht="15">
      <c r="A128" s="33" t="s">
        <v>115</v>
      </c>
      <c r="B128" s="47">
        <f>_xlfn.IFERROR(MEDIAN(Vertices[Eigenvector Centrality]),NoMetricMessage)</f>
        <v>0.003797</v>
      </c>
    </row>
    <row r="139" spans="1:2" ht="15">
      <c r="A139" s="33" t="s">
        <v>140</v>
      </c>
      <c r="B139" s="47">
        <f>IF(COUNT(Vertices[PageRank])&gt;0,P2,NoMetricMessage)</f>
        <v>0.397407</v>
      </c>
    </row>
    <row r="140" spans="1:2" ht="15">
      <c r="A140" s="33" t="s">
        <v>141</v>
      </c>
      <c r="B140" s="47">
        <f>IF(COUNT(Vertices[PageRank])&gt;0,P57,NoMetricMessage)</f>
        <v>8.149876</v>
      </c>
    </row>
    <row r="141" spans="1:2" ht="15">
      <c r="A141" s="33" t="s">
        <v>142</v>
      </c>
      <c r="B141" s="47">
        <f>_xlfn.IFERROR(AVERAGE(Vertices[PageRank]),NoMetricMessage)</f>
        <v>0.9999949795918368</v>
      </c>
    </row>
    <row r="142" spans="1:2" ht="15">
      <c r="A142" s="33" t="s">
        <v>143</v>
      </c>
      <c r="B142" s="47">
        <f>_xlfn.IFERROR(MEDIAN(Vertices[PageRank]),NoMetricMessage)</f>
        <v>0.806182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0.18634036031995213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1393</v>
      </c>
      <c r="K7" s="13" t="s">
        <v>1394</v>
      </c>
    </row>
    <row r="8" spans="1:11" ht="409.5">
      <c r="A8"/>
      <c r="B8">
        <v>2</v>
      </c>
      <c r="C8">
        <v>2</v>
      </c>
      <c r="D8" t="s">
        <v>61</v>
      </c>
      <c r="E8" t="s">
        <v>61</v>
      </c>
      <c r="H8" t="s">
        <v>73</v>
      </c>
      <c r="J8" t="s">
        <v>1395</v>
      </c>
      <c r="K8" s="13" t="s">
        <v>1396</v>
      </c>
    </row>
    <row r="9" spans="1:11" ht="409.5">
      <c r="A9"/>
      <c r="B9">
        <v>3</v>
      </c>
      <c r="C9">
        <v>4</v>
      </c>
      <c r="D9" t="s">
        <v>62</v>
      </c>
      <c r="E9" t="s">
        <v>62</v>
      </c>
      <c r="H9" t="s">
        <v>74</v>
      </c>
      <c r="J9" t="s">
        <v>1397</v>
      </c>
      <c r="K9" s="102" t="s">
        <v>1398</v>
      </c>
    </row>
    <row r="10" spans="1:11" ht="409.5">
      <c r="A10"/>
      <c r="B10">
        <v>4</v>
      </c>
      <c r="D10" t="s">
        <v>63</v>
      </c>
      <c r="E10" t="s">
        <v>63</v>
      </c>
      <c r="H10" t="s">
        <v>75</v>
      </c>
      <c r="J10" t="s">
        <v>1399</v>
      </c>
      <c r="K10" s="13" t="s">
        <v>1400</v>
      </c>
    </row>
    <row r="11" spans="1:11" ht="15">
      <c r="A11"/>
      <c r="B11">
        <v>5</v>
      </c>
      <c r="D11" t="s">
        <v>46</v>
      </c>
      <c r="E11">
        <v>1</v>
      </c>
      <c r="H11" t="s">
        <v>76</v>
      </c>
      <c r="J11" t="s">
        <v>1401</v>
      </c>
      <c r="K11" t="s">
        <v>1402</v>
      </c>
    </row>
    <row r="12" spans="1:11" ht="15">
      <c r="A12"/>
      <c r="B12"/>
      <c r="D12" t="s">
        <v>64</v>
      </c>
      <c r="E12">
        <v>2</v>
      </c>
      <c r="H12">
        <v>0</v>
      </c>
      <c r="J12" t="s">
        <v>1403</v>
      </c>
      <c r="K12" t="s">
        <v>1404</v>
      </c>
    </row>
    <row r="13" spans="1:11" ht="15">
      <c r="A13"/>
      <c r="B13"/>
      <c r="D13">
        <v>1</v>
      </c>
      <c r="E13">
        <v>3</v>
      </c>
      <c r="H13">
        <v>1</v>
      </c>
      <c r="J13" t="s">
        <v>1405</v>
      </c>
      <c r="K13" t="s">
        <v>1406</v>
      </c>
    </row>
    <row r="14" spans="4:11" ht="15">
      <c r="D14">
        <v>2</v>
      </c>
      <c r="E14">
        <v>4</v>
      </c>
      <c r="H14">
        <v>2</v>
      </c>
      <c r="J14" t="s">
        <v>1407</v>
      </c>
      <c r="K14" t="s">
        <v>1408</v>
      </c>
    </row>
    <row r="15" spans="4:11" ht="15">
      <c r="D15">
        <v>3</v>
      </c>
      <c r="E15">
        <v>5</v>
      </c>
      <c r="H15">
        <v>3</v>
      </c>
      <c r="J15" t="s">
        <v>1409</v>
      </c>
      <c r="K15" t="s">
        <v>1410</v>
      </c>
    </row>
    <row r="16" spans="4:11" ht="15">
      <c r="D16">
        <v>4</v>
      </c>
      <c r="E16">
        <v>6</v>
      </c>
      <c r="H16">
        <v>4</v>
      </c>
      <c r="J16" t="s">
        <v>1411</v>
      </c>
      <c r="K16" t="s">
        <v>1412</v>
      </c>
    </row>
    <row r="17" spans="4:11" ht="15">
      <c r="D17">
        <v>5</v>
      </c>
      <c r="E17">
        <v>7</v>
      </c>
      <c r="H17">
        <v>5</v>
      </c>
      <c r="J17" t="s">
        <v>1413</v>
      </c>
      <c r="K17" t="s">
        <v>1414</v>
      </c>
    </row>
    <row r="18" spans="4:11" ht="15">
      <c r="D18">
        <v>6</v>
      </c>
      <c r="E18">
        <v>8</v>
      </c>
      <c r="H18">
        <v>6</v>
      </c>
      <c r="J18" t="s">
        <v>1415</v>
      </c>
      <c r="K18" t="s">
        <v>1416</v>
      </c>
    </row>
    <row r="19" spans="4:11" ht="15">
      <c r="D19">
        <v>7</v>
      </c>
      <c r="E19">
        <v>9</v>
      </c>
      <c r="H19">
        <v>7</v>
      </c>
      <c r="J19" t="s">
        <v>1417</v>
      </c>
      <c r="K19" t="s">
        <v>1418</v>
      </c>
    </row>
    <row r="20" spans="4:11" ht="15">
      <c r="D20">
        <v>8</v>
      </c>
      <c r="H20">
        <v>8</v>
      </c>
      <c r="J20" t="s">
        <v>1419</v>
      </c>
      <c r="K20" t="s">
        <v>1420</v>
      </c>
    </row>
    <row r="21" spans="4:11" ht="409.5">
      <c r="D21">
        <v>9</v>
      </c>
      <c r="H21">
        <v>9</v>
      </c>
      <c r="J21" t="s">
        <v>1421</v>
      </c>
      <c r="K21" s="13" t="s">
        <v>1422</v>
      </c>
    </row>
    <row r="22" spans="4:11" ht="409.5">
      <c r="D22">
        <v>10</v>
      </c>
      <c r="J22" t="s">
        <v>1423</v>
      </c>
      <c r="K22" s="13" t="s">
        <v>1424</v>
      </c>
    </row>
    <row r="23" spans="4:11" ht="409.5">
      <c r="D23">
        <v>11</v>
      </c>
      <c r="J23" t="s">
        <v>1425</v>
      </c>
      <c r="K23" s="13" t="s">
        <v>1426</v>
      </c>
    </row>
    <row r="24" spans="10:11" ht="409.5">
      <c r="J24" t="s">
        <v>1427</v>
      </c>
      <c r="K24" s="13" t="s">
        <v>2087</v>
      </c>
    </row>
    <row r="25" spans="10:11" ht="15">
      <c r="J25" t="s">
        <v>1428</v>
      </c>
      <c r="K25" t="b">
        <v>0</v>
      </c>
    </row>
    <row r="26" spans="10:11" ht="15">
      <c r="J26" t="s">
        <v>2084</v>
      </c>
      <c r="K26" t="s">
        <v>2085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1461</v>
      </c>
      <c r="B2" s="117" t="s">
        <v>1462</v>
      </c>
      <c r="C2" s="118" t="s">
        <v>1463</v>
      </c>
    </row>
    <row r="3" spans="1:3" ht="15">
      <c r="A3" s="116" t="s">
        <v>1430</v>
      </c>
      <c r="B3" s="116" t="s">
        <v>1430</v>
      </c>
      <c r="C3" s="34">
        <v>35</v>
      </c>
    </row>
    <row r="4" spans="1:3" ht="15">
      <c r="A4" s="116" t="s">
        <v>1430</v>
      </c>
      <c r="B4" s="116" t="s">
        <v>1433</v>
      </c>
      <c r="C4" s="34">
        <v>1</v>
      </c>
    </row>
    <row r="5" spans="1:3" ht="15">
      <c r="A5" s="116" t="s">
        <v>1430</v>
      </c>
      <c r="B5" s="116" t="s">
        <v>1435</v>
      </c>
      <c r="C5" s="34">
        <v>8</v>
      </c>
    </row>
    <row r="6" spans="1:3" ht="15">
      <c r="A6" s="116" t="s">
        <v>1430</v>
      </c>
      <c r="B6" s="116" t="s">
        <v>1437</v>
      </c>
      <c r="C6" s="34">
        <v>2</v>
      </c>
    </row>
    <row r="7" spans="1:3" ht="15">
      <c r="A7" s="116" t="s">
        <v>1431</v>
      </c>
      <c r="B7" s="116" t="s">
        <v>1430</v>
      </c>
      <c r="C7" s="34">
        <v>2</v>
      </c>
    </row>
    <row r="8" spans="1:3" ht="15">
      <c r="A8" s="116" t="s">
        <v>1431</v>
      </c>
      <c r="B8" s="116" t="s">
        <v>1431</v>
      </c>
      <c r="C8" s="34">
        <v>16</v>
      </c>
    </row>
    <row r="9" spans="1:3" ht="15">
      <c r="A9" s="116" t="s">
        <v>1432</v>
      </c>
      <c r="B9" s="116" t="s">
        <v>1430</v>
      </c>
      <c r="C9" s="34">
        <v>2</v>
      </c>
    </row>
    <row r="10" spans="1:3" ht="15">
      <c r="A10" s="116" t="s">
        <v>1432</v>
      </c>
      <c r="B10" s="116" t="s">
        <v>1431</v>
      </c>
      <c r="C10" s="34">
        <v>2</v>
      </c>
    </row>
    <row r="11" spans="1:3" ht="15">
      <c r="A11" s="116" t="s">
        <v>1432</v>
      </c>
      <c r="B11" s="116" t="s">
        <v>1432</v>
      </c>
      <c r="C11" s="34">
        <v>8</v>
      </c>
    </row>
    <row r="12" spans="1:3" ht="15">
      <c r="A12" s="116" t="s">
        <v>1433</v>
      </c>
      <c r="B12" s="116" t="s">
        <v>1430</v>
      </c>
      <c r="C12" s="34">
        <v>1</v>
      </c>
    </row>
    <row r="13" spans="1:3" ht="15">
      <c r="A13" s="116" t="s">
        <v>1433</v>
      </c>
      <c r="B13" s="116" t="s">
        <v>1433</v>
      </c>
      <c r="C13" s="34">
        <v>11</v>
      </c>
    </row>
    <row r="14" spans="1:3" ht="15">
      <c r="A14" s="116" t="s">
        <v>1434</v>
      </c>
      <c r="B14" s="116" t="s">
        <v>1430</v>
      </c>
      <c r="C14" s="34">
        <v>2</v>
      </c>
    </row>
    <row r="15" spans="1:3" ht="15">
      <c r="A15" s="116" t="s">
        <v>1434</v>
      </c>
      <c r="B15" s="116" t="s">
        <v>1434</v>
      </c>
      <c r="C15" s="34">
        <v>6</v>
      </c>
    </row>
    <row r="16" spans="1:3" ht="15">
      <c r="A16" s="116" t="s">
        <v>1435</v>
      </c>
      <c r="B16" s="116" t="s">
        <v>1430</v>
      </c>
      <c r="C16" s="34">
        <v>2</v>
      </c>
    </row>
    <row r="17" spans="1:3" ht="15">
      <c r="A17" s="116" t="s">
        <v>1435</v>
      </c>
      <c r="B17" s="116" t="s">
        <v>1435</v>
      </c>
      <c r="C17" s="34">
        <v>11</v>
      </c>
    </row>
    <row r="18" spans="1:3" ht="15">
      <c r="A18" s="116" t="s">
        <v>1436</v>
      </c>
      <c r="B18" s="116" t="s">
        <v>1432</v>
      </c>
      <c r="C18" s="34">
        <v>1</v>
      </c>
    </row>
    <row r="19" spans="1:3" ht="15">
      <c r="A19" s="116" t="s">
        <v>1436</v>
      </c>
      <c r="B19" s="116" t="s">
        <v>1436</v>
      </c>
      <c r="C19" s="34">
        <v>10</v>
      </c>
    </row>
    <row r="20" spans="1:3" ht="15">
      <c r="A20" s="116" t="s">
        <v>1437</v>
      </c>
      <c r="B20" s="116" t="s">
        <v>1437</v>
      </c>
      <c r="C20" s="34">
        <v>10</v>
      </c>
    </row>
    <row r="21" spans="1:3" ht="15">
      <c r="A21" s="116" t="s">
        <v>1438</v>
      </c>
      <c r="B21" s="116" t="s">
        <v>1438</v>
      </c>
      <c r="C21" s="34">
        <v>10</v>
      </c>
    </row>
    <row r="22" spans="1:3" ht="15">
      <c r="A22" s="116" t="s">
        <v>1439</v>
      </c>
      <c r="B22" s="116" t="s">
        <v>1439</v>
      </c>
      <c r="C22" s="34">
        <v>4</v>
      </c>
    </row>
    <row r="23" spans="1:3" ht="15">
      <c r="A23" s="116" t="s">
        <v>1440</v>
      </c>
      <c r="B23" s="116" t="s">
        <v>1440</v>
      </c>
      <c r="C23" s="34">
        <v>7</v>
      </c>
    </row>
    <row r="24" spans="1:3" ht="15">
      <c r="A24" s="116" t="s">
        <v>1441</v>
      </c>
      <c r="B24" s="116" t="s">
        <v>1441</v>
      </c>
      <c r="C24" s="34">
        <v>2</v>
      </c>
    </row>
    <row r="25" spans="1:3" ht="15">
      <c r="A25" s="116" t="s">
        <v>1442</v>
      </c>
      <c r="B25" s="116" t="s">
        <v>1442</v>
      </c>
      <c r="C25" s="34">
        <v>2</v>
      </c>
    </row>
    <row r="26" spans="1:3" ht="15">
      <c r="A26" s="116" t="s">
        <v>1443</v>
      </c>
      <c r="B26" s="116" t="s">
        <v>1443</v>
      </c>
      <c r="C26" s="34">
        <v>2</v>
      </c>
    </row>
    <row r="27" spans="1:3" ht="15">
      <c r="A27" s="116" t="s">
        <v>1444</v>
      </c>
      <c r="B27" s="116" t="s">
        <v>1444</v>
      </c>
      <c r="C27" s="34">
        <v>1</v>
      </c>
    </row>
    <row r="28" spans="1:3" ht="15">
      <c r="A28" s="116" t="s">
        <v>1445</v>
      </c>
      <c r="B28" s="116" t="s">
        <v>1445</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1468</v>
      </c>
      <c r="B1" s="13" t="s">
        <v>1469</v>
      </c>
      <c r="C1" s="13" t="s">
        <v>1470</v>
      </c>
      <c r="D1" s="13" t="s">
        <v>1472</v>
      </c>
      <c r="E1" s="13" t="s">
        <v>1471</v>
      </c>
      <c r="F1" s="13" t="s">
        <v>1474</v>
      </c>
      <c r="G1" s="78" t="s">
        <v>1473</v>
      </c>
      <c r="H1" s="78" t="s">
        <v>1476</v>
      </c>
      <c r="I1" s="13" t="s">
        <v>1475</v>
      </c>
      <c r="J1" s="13" t="s">
        <v>1478</v>
      </c>
      <c r="K1" s="78" t="s">
        <v>1477</v>
      </c>
      <c r="L1" s="78" t="s">
        <v>1480</v>
      </c>
      <c r="M1" s="13" t="s">
        <v>1479</v>
      </c>
      <c r="N1" s="13" t="s">
        <v>1482</v>
      </c>
      <c r="O1" s="13" t="s">
        <v>1481</v>
      </c>
      <c r="P1" s="13" t="s">
        <v>1484</v>
      </c>
      <c r="Q1" s="78" t="s">
        <v>1483</v>
      </c>
      <c r="R1" s="78" t="s">
        <v>1486</v>
      </c>
      <c r="S1" s="13" t="s">
        <v>1485</v>
      </c>
      <c r="T1" s="13" t="s">
        <v>1488</v>
      </c>
      <c r="U1" s="78" t="s">
        <v>1487</v>
      </c>
      <c r="V1" s="78" t="s">
        <v>1489</v>
      </c>
    </row>
    <row r="2" spans="1:22" ht="15">
      <c r="A2" s="83" t="s">
        <v>391</v>
      </c>
      <c r="B2" s="78">
        <v>2</v>
      </c>
      <c r="C2" s="83" t="s">
        <v>390</v>
      </c>
      <c r="D2" s="78">
        <v>2</v>
      </c>
      <c r="E2" s="83" t="s">
        <v>396</v>
      </c>
      <c r="F2" s="78">
        <v>1</v>
      </c>
      <c r="G2" s="78"/>
      <c r="H2" s="78"/>
      <c r="I2" s="83" t="s">
        <v>392</v>
      </c>
      <c r="J2" s="78">
        <v>1</v>
      </c>
      <c r="K2" s="78"/>
      <c r="L2" s="78"/>
      <c r="M2" s="83" t="s">
        <v>389</v>
      </c>
      <c r="N2" s="78">
        <v>1</v>
      </c>
      <c r="O2" s="83" t="s">
        <v>394</v>
      </c>
      <c r="P2" s="78">
        <v>1</v>
      </c>
      <c r="Q2" s="78"/>
      <c r="R2" s="78"/>
      <c r="S2" s="83" t="s">
        <v>393</v>
      </c>
      <c r="T2" s="78">
        <v>1</v>
      </c>
      <c r="U2" s="78"/>
      <c r="V2" s="78"/>
    </row>
    <row r="3" spans="1:22" ht="15">
      <c r="A3" s="83" t="s">
        <v>390</v>
      </c>
      <c r="B3" s="78">
        <v>2</v>
      </c>
      <c r="C3" s="83" t="s">
        <v>391</v>
      </c>
      <c r="D3" s="78">
        <v>2</v>
      </c>
      <c r="E3" s="78"/>
      <c r="F3" s="78"/>
      <c r="G3" s="78"/>
      <c r="H3" s="78"/>
      <c r="I3" s="78"/>
      <c r="J3" s="78"/>
      <c r="K3" s="78"/>
      <c r="L3" s="78"/>
      <c r="M3" s="78"/>
      <c r="N3" s="78"/>
      <c r="O3" s="78"/>
      <c r="P3" s="78"/>
      <c r="Q3" s="78"/>
      <c r="R3" s="78"/>
      <c r="S3" s="78"/>
      <c r="T3" s="78"/>
      <c r="U3" s="78"/>
      <c r="V3" s="78"/>
    </row>
    <row r="4" spans="1:22" ht="15">
      <c r="A4" s="83" t="s">
        <v>396</v>
      </c>
      <c r="B4" s="78">
        <v>1</v>
      </c>
      <c r="C4" s="83" t="s">
        <v>395</v>
      </c>
      <c r="D4" s="78">
        <v>1</v>
      </c>
      <c r="E4" s="78"/>
      <c r="F4" s="78"/>
      <c r="G4" s="78"/>
      <c r="H4" s="78"/>
      <c r="I4" s="78"/>
      <c r="J4" s="78"/>
      <c r="K4" s="78"/>
      <c r="L4" s="78"/>
      <c r="M4" s="78"/>
      <c r="N4" s="78"/>
      <c r="O4" s="78"/>
      <c r="P4" s="78"/>
      <c r="Q4" s="78"/>
      <c r="R4" s="78"/>
      <c r="S4" s="78"/>
      <c r="T4" s="78"/>
      <c r="U4" s="78"/>
      <c r="V4" s="78"/>
    </row>
    <row r="5" spans="1:22" ht="15">
      <c r="A5" s="83" t="s">
        <v>394</v>
      </c>
      <c r="B5" s="78">
        <v>1</v>
      </c>
      <c r="C5" s="78"/>
      <c r="D5" s="78"/>
      <c r="E5" s="78"/>
      <c r="F5" s="78"/>
      <c r="G5" s="78"/>
      <c r="H5" s="78"/>
      <c r="I5" s="78"/>
      <c r="J5" s="78"/>
      <c r="K5" s="78"/>
      <c r="L5" s="78"/>
      <c r="M5" s="78"/>
      <c r="N5" s="78"/>
      <c r="O5" s="78"/>
      <c r="P5" s="78"/>
      <c r="Q5" s="78"/>
      <c r="R5" s="78"/>
      <c r="S5" s="78"/>
      <c r="T5" s="78"/>
      <c r="U5" s="78"/>
      <c r="V5" s="78"/>
    </row>
    <row r="6" spans="1:22" ht="15">
      <c r="A6" s="83" t="s">
        <v>393</v>
      </c>
      <c r="B6" s="78">
        <v>1</v>
      </c>
      <c r="C6" s="78"/>
      <c r="D6" s="78"/>
      <c r="E6" s="78"/>
      <c r="F6" s="78"/>
      <c r="G6" s="78"/>
      <c r="H6" s="78"/>
      <c r="I6" s="78"/>
      <c r="J6" s="78"/>
      <c r="K6" s="78"/>
      <c r="L6" s="78"/>
      <c r="M6" s="78"/>
      <c r="N6" s="78"/>
      <c r="O6" s="78"/>
      <c r="P6" s="78"/>
      <c r="Q6" s="78"/>
      <c r="R6" s="78"/>
      <c r="S6" s="78"/>
      <c r="T6" s="78"/>
      <c r="U6" s="78"/>
      <c r="V6" s="78"/>
    </row>
    <row r="7" spans="1:22" ht="15">
      <c r="A7" s="83" t="s">
        <v>395</v>
      </c>
      <c r="B7" s="78">
        <v>1</v>
      </c>
      <c r="C7" s="78"/>
      <c r="D7" s="78"/>
      <c r="E7" s="78"/>
      <c r="F7" s="78"/>
      <c r="G7" s="78"/>
      <c r="H7" s="78"/>
      <c r="I7" s="78"/>
      <c r="J7" s="78"/>
      <c r="K7" s="78"/>
      <c r="L7" s="78"/>
      <c r="M7" s="78"/>
      <c r="N7" s="78"/>
      <c r="O7" s="78"/>
      <c r="P7" s="78"/>
      <c r="Q7" s="78"/>
      <c r="R7" s="78"/>
      <c r="S7" s="78"/>
      <c r="T7" s="78"/>
      <c r="U7" s="78"/>
      <c r="V7" s="78"/>
    </row>
    <row r="8" spans="1:22" ht="15">
      <c r="A8" s="83" t="s">
        <v>388</v>
      </c>
      <c r="B8" s="78">
        <v>1</v>
      </c>
      <c r="C8" s="78"/>
      <c r="D8" s="78"/>
      <c r="E8" s="78"/>
      <c r="F8" s="78"/>
      <c r="G8" s="78"/>
      <c r="H8" s="78"/>
      <c r="I8" s="78"/>
      <c r="J8" s="78"/>
      <c r="K8" s="78"/>
      <c r="L8" s="78"/>
      <c r="M8" s="78"/>
      <c r="N8" s="78"/>
      <c r="O8" s="78"/>
      <c r="P8" s="78"/>
      <c r="Q8" s="78"/>
      <c r="R8" s="78"/>
      <c r="S8" s="78"/>
      <c r="T8" s="78"/>
      <c r="U8" s="78"/>
      <c r="V8" s="78"/>
    </row>
    <row r="9" spans="1:22" ht="15">
      <c r="A9" s="83" t="s">
        <v>389</v>
      </c>
      <c r="B9" s="78">
        <v>1</v>
      </c>
      <c r="C9" s="78"/>
      <c r="D9" s="78"/>
      <c r="E9" s="78"/>
      <c r="F9" s="78"/>
      <c r="G9" s="78"/>
      <c r="H9" s="78"/>
      <c r="I9" s="78"/>
      <c r="J9" s="78"/>
      <c r="K9" s="78"/>
      <c r="L9" s="78"/>
      <c r="M9" s="78"/>
      <c r="N9" s="78"/>
      <c r="O9" s="78"/>
      <c r="P9" s="78"/>
      <c r="Q9" s="78"/>
      <c r="R9" s="78"/>
      <c r="S9" s="78"/>
      <c r="T9" s="78"/>
      <c r="U9" s="78"/>
      <c r="V9" s="78"/>
    </row>
    <row r="10" spans="1:22" ht="15">
      <c r="A10" s="83" t="s">
        <v>387</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392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1492</v>
      </c>
      <c r="B14" s="13" t="s">
        <v>1469</v>
      </c>
      <c r="C14" s="13" t="s">
        <v>1493</v>
      </c>
      <c r="D14" s="13" t="s">
        <v>1472</v>
      </c>
      <c r="E14" s="13" t="s">
        <v>1494</v>
      </c>
      <c r="F14" s="13" t="s">
        <v>1474</v>
      </c>
      <c r="G14" s="78" t="s">
        <v>1495</v>
      </c>
      <c r="H14" s="78" t="s">
        <v>1476</v>
      </c>
      <c r="I14" s="13" t="s">
        <v>1496</v>
      </c>
      <c r="J14" s="13" t="s">
        <v>1478</v>
      </c>
      <c r="K14" s="78" t="s">
        <v>1497</v>
      </c>
      <c r="L14" s="78" t="s">
        <v>1480</v>
      </c>
      <c r="M14" s="13" t="s">
        <v>1498</v>
      </c>
      <c r="N14" s="13" t="s">
        <v>1482</v>
      </c>
      <c r="O14" s="13" t="s">
        <v>1499</v>
      </c>
      <c r="P14" s="13" t="s">
        <v>1484</v>
      </c>
      <c r="Q14" s="78" t="s">
        <v>1500</v>
      </c>
      <c r="R14" s="78" t="s">
        <v>1486</v>
      </c>
      <c r="S14" s="13" t="s">
        <v>1501</v>
      </c>
      <c r="T14" s="13" t="s">
        <v>1488</v>
      </c>
      <c r="U14" s="78" t="s">
        <v>1502</v>
      </c>
      <c r="V14" s="78" t="s">
        <v>1489</v>
      </c>
    </row>
    <row r="15" spans="1:22" ht="15">
      <c r="A15" s="78" t="s">
        <v>399</v>
      </c>
      <c r="B15" s="78">
        <v>6</v>
      </c>
      <c r="C15" s="78" t="s">
        <v>399</v>
      </c>
      <c r="D15" s="78">
        <v>2</v>
      </c>
      <c r="E15" s="78" t="s">
        <v>399</v>
      </c>
      <c r="F15" s="78">
        <v>1</v>
      </c>
      <c r="G15" s="78"/>
      <c r="H15" s="78"/>
      <c r="I15" s="78" t="s">
        <v>399</v>
      </c>
      <c r="J15" s="78">
        <v>1</v>
      </c>
      <c r="K15" s="78"/>
      <c r="L15" s="78"/>
      <c r="M15" s="78" t="s">
        <v>400</v>
      </c>
      <c r="N15" s="78">
        <v>1</v>
      </c>
      <c r="O15" s="78" t="s">
        <v>399</v>
      </c>
      <c r="P15" s="78">
        <v>1</v>
      </c>
      <c r="Q15" s="78"/>
      <c r="R15" s="78"/>
      <c r="S15" s="78" t="s">
        <v>402</v>
      </c>
      <c r="T15" s="78">
        <v>1</v>
      </c>
      <c r="U15" s="78"/>
      <c r="V15" s="78"/>
    </row>
    <row r="16" spans="1:22" ht="15">
      <c r="A16" s="78" t="s">
        <v>401</v>
      </c>
      <c r="B16" s="78">
        <v>2</v>
      </c>
      <c r="C16" s="78" t="s">
        <v>401</v>
      </c>
      <c r="D16" s="78">
        <v>2</v>
      </c>
      <c r="E16" s="78"/>
      <c r="F16" s="78"/>
      <c r="G16" s="78"/>
      <c r="H16" s="78"/>
      <c r="I16" s="78"/>
      <c r="J16" s="78"/>
      <c r="K16" s="78"/>
      <c r="L16" s="78"/>
      <c r="M16" s="78"/>
      <c r="N16" s="78"/>
      <c r="O16" s="78"/>
      <c r="P16" s="78"/>
      <c r="Q16" s="78"/>
      <c r="R16" s="78"/>
      <c r="S16" s="78"/>
      <c r="T16" s="78"/>
      <c r="U16" s="78"/>
      <c r="V16" s="78"/>
    </row>
    <row r="17" spans="1:22" ht="15">
      <c r="A17" s="78" t="s">
        <v>400</v>
      </c>
      <c r="B17" s="78">
        <v>2</v>
      </c>
      <c r="C17" s="78" t="s">
        <v>400</v>
      </c>
      <c r="D17" s="78">
        <v>1</v>
      </c>
      <c r="E17" s="78"/>
      <c r="F17" s="78"/>
      <c r="G17" s="78"/>
      <c r="H17" s="78"/>
      <c r="I17" s="78"/>
      <c r="J17" s="78"/>
      <c r="K17" s="78"/>
      <c r="L17" s="78"/>
      <c r="M17" s="78"/>
      <c r="N17" s="78"/>
      <c r="O17" s="78"/>
      <c r="P17" s="78"/>
      <c r="Q17" s="78"/>
      <c r="R17" s="78"/>
      <c r="S17" s="78"/>
      <c r="T17" s="78"/>
      <c r="U17" s="78"/>
      <c r="V17" s="78"/>
    </row>
    <row r="18" spans="1:22" ht="15">
      <c r="A18" s="78" t="s">
        <v>402</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398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397</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1505</v>
      </c>
      <c r="B23" s="13" t="s">
        <v>1469</v>
      </c>
      <c r="C23" s="13" t="s">
        <v>1515</v>
      </c>
      <c r="D23" s="13" t="s">
        <v>1472</v>
      </c>
      <c r="E23" s="13" t="s">
        <v>1520</v>
      </c>
      <c r="F23" s="13" t="s">
        <v>1474</v>
      </c>
      <c r="G23" s="13" t="s">
        <v>1523</v>
      </c>
      <c r="H23" s="13" t="s">
        <v>1476</v>
      </c>
      <c r="I23" s="13" t="s">
        <v>1524</v>
      </c>
      <c r="J23" s="13" t="s">
        <v>1478</v>
      </c>
      <c r="K23" s="13" t="s">
        <v>1525</v>
      </c>
      <c r="L23" s="13" t="s">
        <v>1480</v>
      </c>
      <c r="M23" s="13" t="s">
        <v>1526</v>
      </c>
      <c r="N23" s="13" t="s">
        <v>1482</v>
      </c>
      <c r="O23" s="13" t="s">
        <v>1527</v>
      </c>
      <c r="P23" s="13" t="s">
        <v>1484</v>
      </c>
      <c r="Q23" s="13" t="s">
        <v>1528</v>
      </c>
      <c r="R23" s="13" t="s">
        <v>1486</v>
      </c>
      <c r="S23" s="13" t="s">
        <v>1532</v>
      </c>
      <c r="T23" s="13" t="s">
        <v>1488</v>
      </c>
      <c r="U23" s="13" t="s">
        <v>1533</v>
      </c>
      <c r="V23" s="13" t="s">
        <v>1489</v>
      </c>
    </row>
    <row r="24" spans="1:22" ht="15">
      <c r="A24" s="78" t="s">
        <v>403</v>
      </c>
      <c r="B24" s="78">
        <v>74</v>
      </c>
      <c r="C24" s="78" t="s">
        <v>403</v>
      </c>
      <c r="D24" s="78">
        <v>20</v>
      </c>
      <c r="E24" s="78" t="s">
        <v>403</v>
      </c>
      <c r="F24" s="78">
        <v>10</v>
      </c>
      <c r="G24" s="78" t="s">
        <v>403</v>
      </c>
      <c r="H24" s="78">
        <v>4</v>
      </c>
      <c r="I24" s="78" t="s">
        <v>403</v>
      </c>
      <c r="J24" s="78">
        <v>7</v>
      </c>
      <c r="K24" s="78" t="s">
        <v>403</v>
      </c>
      <c r="L24" s="78">
        <v>2</v>
      </c>
      <c r="M24" s="78" t="s">
        <v>403</v>
      </c>
      <c r="N24" s="78">
        <v>5</v>
      </c>
      <c r="O24" s="78" t="s">
        <v>403</v>
      </c>
      <c r="P24" s="78">
        <v>5</v>
      </c>
      <c r="Q24" s="78" t="s">
        <v>403</v>
      </c>
      <c r="R24" s="78">
        <v>5</v>
      </c>
      <c r="S24" s="78" t="s">
        <v>1507</v>
      </c>
      <c r="T24" s="78">
        <v>3</v>
      </c>
      <c r="U24" s="78" t="s">
        <v>403</v>
      </c>
      <c r="V24" s="78">
        <v>1</v>
      </c>
    </row>
    <row r="25" spans="1:22" ht="15">
      <c r="A25" s="78" t="s">
        <v>1506</v>
      </c>
      <c r="B25" s="78">
        <v>4</v>
      </c>
      <c r="C25" s="78" t="s">
        <v>1509</v>
      </c>
      <c r="D25" s="78">
        <v>3</v>
      </c>
      <c r="E25" s="78" t="s">
        <v>1506</v>
      </c>
      <c r="F25" s="78">
        <v>3</v>
      </c>
      <c r="G25" s="78"/>
      <c r="H25" s="78"/>
      <c r="I25" s="78"/>
      <c r="J25" s="78"/>
      <c r="K25" s="78"/>
      <c r="L25" s="78"/>
      <c r="M25" s="78"/>
      <c r="N25" s="78"/>
      <c r="O25" s="78" t="s">
        <v>1506</v>
      </c>
      <c r="P25" s="78">
        <v>1</v>
      </c>
      <c r="Q25" s="78" t="s">
        <v>1511</v>
      </c>
      <c r="R25" s="78">
        <v>1</v>
      </c>
      <c r="S25" s="78" t="s">
        <v>1508</v>
      </c>
      <c r="T25" s="78">
        <v>3</v>
      </c>
      <c r="U25" s="78"/>
      <c r="V25" s="78"/>
    </row>
    <row r="26" spans="1:22" ht="15">
      <c r="A26" s="78" t="s">
        <v>1507</v>
      </c>
      <c r="B26" s="78">
        <v>3</v>
      </c>
      <c r="C26" s="78" t="s">
        <v>1512</v>
      </c>
      <c r="D26" s="78">
        <v>2</v>
      </c>
      <c r="E26" s="78" t="s">
        <v>1521</v>
      </c>
      <c r="F26" s="78">
        <v>1</v>
      </c>
      <c r="G26" s="78"/>
      <c r="H26" s="78"/>
      <c r="I26" s="78"/>
      <c r="J26" s="78"/>
      <c r="K26" s="78"/>
      <c r="L26" s="78"/>
      <c r="M26" s="78"/>
      <c r="N26" s="78"/>
      <c r="O26" s="78" t="s">
        <v>1510</v>
      </c>
      <c r="P26" s="78">
        <v>1</v>
      </c>
      <c r="Q26" s="78" t="s">
        <v>1529</v>
      </c>
      <c r="R26" s="78">
        <v>1</v>
      </c>
      <c r="S26" s="78" t="s">
        <v>403</v>
      </c>
      <c r="T26" s="78">
        <v>1</v>
      </c>
      <c r="U26" s="78"/>
      <c r="V26" s="78"/>
    </row>
    <row r="27" spans="1:22" ht="15">
      <c r="A27" s="78" t="s">
        <v>1508</v>
      </c>
      <c r="B27" s="78">
        <v>3</v>
      </c>
      <c r="C27" s="78" t="s">
        <v>1513</v>
      </c>
      <c r="D27" s="78">
        <v>2</v>
      </c>
      <c r="E27" s="78" t="s">
        <v>1522</v>
      </c>
      <c r="F27" s="78">
        <v>1</v>
      </c>
      <c r="G27" s="78"/>
      <c r="H27" s="78"/>
      <c r="I27" s="78"/>
      <c r="J27" s="78"/>
      <c r="K27" s="78"/>
      <c r="L27" s="78"/>
      <c r="M27" s="78"/>
      <c r="N27" s="78"/>
      <c r="O27" s="78"/>
      <c r="P27" s="78"/>
      <c r="Q27" s="78" t="s">
        <v>1530</v>
      </c>
      <c r="R27" s="78">
        <v>1</v>
      </c>
      <c r="S27" s="78"/>
      <c r="T27" s="78"/>
      <c r="U27" s="78"/>
      <c r="V27" s="78"/>
    </row>
    <row r="28" spans="1:22" ht="15">
      <c r="A28" s="78" t="s">
        <v>1509</v>
      </c>
      <c r="B28" s="78">
        <v>3</v>
      </c>
      <c r="C28" s="78" t="s">
        <v>1514</v>
      </c>
      <c r="D28" s="78">
        <v>2</v>
      </c>
      <c r="E28" s="78" t="s">
        <v>1510</v>
      </c>
      <c r="F28" s="78">
        <v>1</v>
      </c>
      <c r="G28" s="78"/>
      <c r="H28" s="78"/>
      <c r="I28" s="78"/>
      <c r="J28" s="78"/>
      <c r="K28" s="78"/>
      <c r="L28" s="78"/>
      <c r="M28" s="78"/>
      <c r="N28" s="78"/>
      <c r="O28" s="78"/>
      <c r="P28" s="78"/>
      <c r="Q28" s="78" t="s">
        <v>1531</v>
      </c>
      <c r="R28" s="78">
        <v>1</v>
      </c>
      <c r="S28" s="78"/>
      <c r="T28" s="78"/>
      <c r="U28" s="78"/>
      <c r="V28" s="78"/>
    </row>
    <row r="29" spans="1:22" ht="15">
      <c r="A29" s="78" t="s">
        <v>1510</v>
      </c>
      <c r="B29" s="78">
        <v>2</v>
      </c>
      <c r="C29" s="78" t="s">
        <v>1516</v>
      </c>
      <c r="D29" s="78">
        <v>1</v>
      </c>
      <c r="E29" s="78"/>
      <c r="F29" s="78"/>
      <c r="G29" s="78"/>
      <c r="H29" s="78"/>
      <c r="I29" s="78"/>
      <c r="J29" s="78"/>
      <c r="K29" s="78"/>
      <c r="L29" s="78"/>
      <c r="M29" s="78"/>
      <c r="N29" s="78"/>
      <c r="O29" s="78"/>
      <c r="P29" s="78"/>
      <c r="Q29" s="78"/>
      <c r="R29" s="78"/>
      <c r="S29" s="78"/>
      <c r="T29" s="78"/>
      <c r="U29" s="78"/>
      <c r="V29" s="78"/>
    </row>
    <row r="30" spans="1:22" ht="15">
      <c r="A30" s="78" t="s">
        <v>1511</v>
      </c>
      <c r="B30" s="78">
        <v>2</v>
      </c>
      <c r="C30" s="78" t="s">
        <v>1517</v>
      </c>
      <c r="D30" s="78">
        <v>1</v>
      </c>
      <c r="E30" s="78"/>
      <c r="F30" s="78"/>
      <c r="G30" s="78"/>
      <c r="H30" s="78"/>
      <c r="I30" s="78"/>
      <c r="J30" s="78"/>
      <c r="K30" s="78"/>
      <c r="L30" s="78"/>
      <c r="M30" s="78"/>
      <c r="N30" s="78"/>
      <c r="O30" s="78"/>
      <c r="P30" s="78"/>
      <c r="Q30" s="78"/>
      <c r="R30" s="78"/>
      <c r="S30" s="78"/>
      <c r="T30" s="78"/>
      <c r="U30" s="78"/>
      <c r="V30" s="78"/>
    </row>
    <row r="31" spans="1:22" ht="15">
      <c r="A31" s="78" t="s">
        <v>1512</v>
      </c>
      <c r="B31" s="78">
        <v>2</v>
      </c>
      <c r="C31" s="78" t="s">
        <v>1518</v>
      </c>
      <c r="D31" s="78">
        <v>1</v>
      </c>
      <c r="E31" s="78"/>
      <c r="F31" s="78"/>
      <c r="G31" s="78"/>
      <c r="H31" s="78"/>
      <c r="I31" s="78"/>
      <c r="J31" s="78"/>
      <c r="K31" s="78"/>
      <c r="L31" s="78"/>
      <c r="M31" s="78"/>
      <c r="N31" s="78"/>
      <c r="O31" s="78"/>
      <c r="P31" s="78"/>
      <c r="Q31" s="78"/>
      <c r="R31" s="78"/>
      <c r="S31" s="78"/>
      <c r="T31" s="78"/>
      <c r="U31" s="78"/>
      <c r="V31" s="78"/>
    </row>
    <row r="32" spans="1:22" ht="15">
      <c r="A32" s="78" t="s">
        <v>1513</v>
      </c>
      <c r="B32" s="78">
        <v>2</v>
      </c>
      <c r="C32" s="78" t="s">
        <v>1519</v>
      </c>
      <c r="D32" s="78">
        <v>1</v>
      </c>
      <c r="E32" s="78"/>
      <c r="F32" s="78"/>
      <c r="G32" s="78"/>
      <c r="H32" s="78"/>
      <c r="I32" s="78"/>
      <c r="J32" s="78"/>
      <c r="K32" s="78"/>
      <c r="L32" s="78"/>
      <c r="M32" s="78"/>
      <c r="N32" s="78"/>
      <c r="O32" s="78"/>
      <c r="P32" s="78"/>
      <c r="Q32" s="78"/>
      <c r="R32" s="78"/>
      <c r="S32" s="78"/>
      <c r="T32" s="78"/>
      <c r="U32" s="78"/>
      <c r="V32" s="78"/>
    </row>
    <row r="33" spans="1:22" ht="15">
      <c r="A33" s="78" t="s">
        <v>1514</v>
      </c>
      <c r="B33" s="78">
        <v>2</v>
      </c>
      <c r="C33" s="78" t="s">
        <v>1511</v>
      </c>
      <c r="D33" s="78">
        <v>1</v>
      </c>
      <c r="E33" s="78"/>
      <c r="F33" s="78"/>
      <c r="G33" s="78"/>
      <c r="H33" s="78"/>
      <c r="I33" s="78"/>
      <c r="J33" s="78"/>
      <c r="K33" s="78"/>
      <c r="L33" s="78"/>
      <c r="M33" s="78"/>
      <c r="N33" s="78"/>
      <c r="O33" s="78"/>
      <c r="P33" s="78"/>
      <c r="Q33" s="78"/>
      <c r="R33" s="78"/>
      <c r="S33" s="78"/>
      <c r="T33" s="78"/>
      <c r="U33" s="78"/>
      <c r="V33" s="78"/>
    </row>
    <row r="36" spans="1:22" ht="15" customHeight="1">
      <c r="A36" s="13" t="s">
        <v>1538</v>
      </c>
      <c r="B36" s="13" t="s">
        <v>1469</v>
      </c>
      <c r="C36" s="13" t="s">
        <v>1547</v>
      </c>
      <c r="D36" s="13" t="s">
        <v>1472</v>
      </c>
      <c r="E36" s="13" t="s">
        <v>1553</v>
      </c>
      <c r="F36" s="13" t="s">
        <v>1474</v>
      </c>
      <c r="G36" s="13" t="s">
        <v>1561</v>
      </c>
      <c r="H36" s="13" t="s">
        <v>1476</v>
      </c>
      <c r="I36" s="13" t="s">
        <v>1567</v>
      </c>
      <c r="J36" s="13" t="s">
        <v>1478</v>
      </c>
      <c r="K36" s="13" t="s">
        <v>1575</v>
      </c>
      <c r="L36" s="13" t="s">
        <v>1480</v>
      </c>
      <c r="M36" s="13" t="s">
        <v>1576</v>
      </c>
      <c r="N36" s="13" t="s">
        <v>1482</v>
      </c>
      <c r="O36" s="13" t="s">
        <v>1582</v>
      </c>
      <c r="P36" s="13" t="s">
        <v>1484</v>
      </c>
      <c r="Q36" s="13" t="s">
        <v>1589</v>
      </c>
      <c r="R36" s="13" t="s">
        <v>1486</v>
      </c>
      <c r="S36" s="13" t="s">
        <v>1597</v>
      </c>
      <c r="T36" s="13" t="s">
        <v>1488</v>
      </c>
      <c r="U36" s="78" t="s">
        <v>1604</v>
      </c>
      <c r="V36" s="78" t="s">
        <v>1489</v>
      </c>
    </row>
    <row r="37" spans="1:22" ht="15">
      <c r="A37" s="84" t="s">
        <v>1539</v>
      </c>
      <c r="B37" s="84">
        <v>124</v>
      </c>
      <c r="C37" s="84" t="s">
        <v>1544</v>
      </c>
      <c r="D37" s="84">
        <v>20</v>
      </c>
      <c r="E37" s="84" t="s">
        <v>1544</v>
      </c>
      <c r="F37" s="84">
        <v>10</v>
      </c>
      <c r="G37" s="84" t="s">
        <v>1544</v>
      </c>
      <c r="H37" s="84">
        <v>4</v>
      </c>
      <c r="I37" s="84" t="s">
        <v>1544</v>
      </c>
      <c r="J37" s="84">
        <v>7</v>
      </c>
      <c r="K37" s="84" t="s">
        <v>292</v>
      </c>
      <c r="L37" s="84">
        <v>2</v>
      </c>
      <c r="M37" s="84" t="s">
        <v>1544</v>
      </c>
      <c r="N37" s="84">
        <v>5</v>
      </c>
      <c r="O37" s="84" t="s">
        <v>1545</v>
      </c>
      <c r="P37" s="84">
        <v>6</v>
      </c>
      <c r="Q37" s="84" t="s">
        <v>253</v>
      </c>
      <c r="R37" s="84">
        <v>7</v>
      </c>
      <c r="S37" s="84" t="s">
        <v>1598</v>
      </c>
      <c r="T37" s="84">
        <v>4</v>
      </c>
      <c r="U37" s="84"/>
      <c r="V37" s="84"/>
    </row>
    <row r="38" spans="1:22" ht="15">
      <c r="A38" s="84" t="s">
        <v>1540</v>
      </c>
      <c r="B38" s="84">
        <v>17</v>
      </c>
      <c r="C38" s="84" t="s">
        <v>1511</v>
      </c>
      <c r="D38" s="84">
        <v>8</v>
      </c>
      <c r="E38" s="84" t="s">
        <v>305</v>
      </c>
      <c r="F38" s="84">
        <v>4</v>
      </c>
      <c r="G38" s="84" t="s">
        <v>1545</v>
      </c>
      <c r="H38" s="84">
        <v>3</v>
      </c>
      <c r="I38" s="84" t="s">
        <v>1568</v>
      </c>
      <c r="J38" s="84">
        <v>6</v>
      </c>
      <c r="K38" s="84" t="s">
        <v>1544</v>
      </c>
      <c r="L38" s="84">
        <v>2</v>
      </c>
      <c r="M38" s="84" t="s">
        <v>231</v>
      </c>
      <c r="N38" s="84">
        <v>4</v>
      </c>
      <c r="O38" s="84" t="s">
        <v>265</v>
      </c>
      <c r="P38" s="84">
        <v>5</v>
      </c>
      <c r="Q38" s="84" t="s">
        <v>1590</v>
      </c>
      <c r="R38" s="84">
        <v>6</v>
      </c>
      <c r="S38" s="84" t="s">
        <v>1599</v>
      </c>
      <c r="T38" s="84">
        <v>3</v>
      </c>
      <c r="U38" s="84"/>
      <c r="V38" s="84"/>
    </row>
    <row r="39" spans="1:22" ht="15">
      <c r="A39" s="84" t="s">
        <v>1541</v>
      </c>
      <c r="B39" s="84">
        <v>0</v>
      </c>
      <c r="C39" s="84" t="s">
        <v>224</v>
      </c>
      <c r="D39" s="84">
        <v>7</v>
      </c>
      <c r="E39" s="84" t="s">
        <v>1554</v>
      </c>
      <c r="F39" s="84">
        <v>4</v>
      </c>
      <c r="G39" s="84" t="s">
        <v>1562</v>
      </c>
      <c r="H39" s="84">
        <v>3</v>
      </c>
      <c r="I39" s="84" t="s">
        <v>243</v>
      </c>
      <c r="J39" s="84">
        <v>4</v>
      </c>
      <c r="K39" s="84"/>
      <c r="L39" s="84"/>
      <c r="M39" s="84" t="s">
        <v>1577</v>
      </c>
      <c r="N39" s="84">
        <v>4</v>
      </c>
      <c r="O39" s="84" t="s">
        <v>1551</v>
      </c>
      <c r="P39" s="84">
        <v>5</v>
      </c>
      <c r="Q39" s="84" t="s">
        <v>1544</v>
      </c>
      <c r="R39" s="84">
        <v>5</v>
      </c>
      <c r="S39" s="84" t="s">
        <v>298</v>
      </c>
      <c r="T39" s="84">
        <v>3</v>
      </c>
      <c r="U39" s="84"/>
      <c r="V39" s="84"/>
    </row>
    <row r="40" spans="1:22" ht="15">
      <c r="A40" s="84" t="s">
        <v>1542</v>
      </c>
      <c r="B40" s="84">
        <v>1901</v>
      </c>
      <c r="C40" s="84" t="s">
        <v>1548</v>
      </c>
      <c r="D40" s="84">
        <v>5</v>
      </c>
      <c r="E40" s="84" t="s">
        <v>1555</v>
      </c>
      <c r="F40" s="84">
        <v>4</v>
      </c>
      <c r="G40" s="84" t="s">
        <v>224</v>
      </c>
      <c r="H40" s="84">
        <v>2</v>
      </c>
      <c r="I40" s="84" t="s">
        <v>1569</v>
      </c>
      <c r="J40" s="84">
        <v>4</v>
      </c>
      <c r="K40" s="84"/>
      <c r="L40" s="84"/>
      <c r="M40" s="84" t="s">
        <v>1578</v>
      </c>
      <c r="N40" s="84">
        <v>4</v>
      </c>
      <c r="O40" s="84" t="s">
        <v>1544</v>
      </c>
      <c r="P40" s="84">
        <v>5</v>
      </c>
      <c r="Q40" s="84" t="s">
        <v>1591</v>
      </c>
      <c r="R40" s="84">
        <v>5</v>
      </c>
      <c r="S40" s="84" t="s">
        <v>250</v>
      </c>
      <c r="T40" s="84">
        <v>3</v>
      </c>
      <c r="U40" s="84"/>
      <c r="V40" s="84"/>
    </row>
    <row r="41" spans="1:22" ht="15">
      <c r="A41" s="84" t="s">
        <v>1543</v>
      </c>
      <c r="B41" s="84">
        <v>2042</v>
      </c>
      <c r="C41" s="84" t="s">
        <v>1549</v>
      </c>
      <c r="D41" s="84">
        <v>5</v>
      </c>
      <c r="E41" s="84" t="s">
        <v>1556</v>
      </c>
      <c r="F41" s="84">
        <v>3</v>
      </c>
      <c r="G41" s="84" t="s">
        <v>305</v>
      </c>
      <c r="H41" s="84">
        <v>2</v>
      </c>
      <c r="I41" s="84" t="s">
        <v>1511</v>
      </c>
      <c r="J41" s="84">
        <v>4</v>
      </c>
      <c r="K41" s="84"/>
      <c r="L41" s="84"/>
      <c r="M41" s="84" t="s">
        <v>1579</v>
      </c>
      <c r="N41" s="84">
        <v>4</v>
      </c>
      <c r="O41" s="84" t="s">
        <v>1583</v>
      </c>
      <c r="P41" s="84">
        <v>3</v>
      </c>
      <c r="Q41" s="84" t="s">
        <v>1592</v>
      </c>
      <c r="R41" s="84">
        <v>5</v>
      </c>
      <c r="S41" s="84" t="s">
        <v>251</v>
      </c>
      <c r="T41" s="84">
        <v>3</v>
      </c>
      <c r="U41" s="84"/>
      <c r="V41" s="84"/>
    </row>
    <row r="42" spans="1:22" ht="15">
      <c r="A42" s="84" t="s">
        <v>1544</v>
      </c>
      <c r="B42" s="84">
        <v>74</v>
      </c>
      <c r="C42" s="84" t="s">
        <v>1550</v>
      </c>
      <c r="D42" s="84">
        <v>4</v>
      </c>
      <c r="E42" s="84" t="s">
        <v>1557</v>
      </c>
      <c r="F42" s="84">
        <v>3</v>
      </c>
      <c r="G42" s="84" t="s">
        <v>1563</v>
      </c>
      <c r="H42" s="84">
        <v>2</v>
      </c>
      <c r="I42" s="84" t="s">
        <v>1570</v>
      </c>
      <c r="J42" s="84">
        <v>3</v>
      </c>
      <c r="K42" s="84"/>
      <c r="L42" s="84"/>
      <c r="M42" s="84" t="s">
        <v>1546</v>
      </c>
      <c r="N42" s="84">
        <v>4</v>
      </c>
      <c r="O42" s="84" t="s">
        <v>1584</v>
      </c>
      <c r="P42" s="84">
        <v>3</v>
      </c>
      <c r="Q42" s="84" t="s">
        <v>1593</v>
      </c>
      <c r="R42" s="84">
        <v>5</v>
      </c>
      <c r="S42" s="84" t="s">
        <v>1600</v>
      </c>
      <c r="T42" s="84">
        <v>3</v>
      </c>
      <c r="U42" s="84"/>
      <c r="V42" s="84"/>
    </row>
    <row r="43" spans="1:22" ht="15">
      <c r="A43" s="84" t="s">
        <v>1511</v>
      </c>
      <c r="B43" s="84">
        <v>25</v>
      </c>
      <c r="C43" s="84" t="s">
        <v>230</v>
      </c>
      <c r="D43" s="84">
        <v>4</v>
      </c>
      <c r="E43" s="84" t="s">
        <v>1558</v>
      </c>
      <c r="F43" s="84">
        <v>3</v>
      </c>
      <c r="G43" s="84" t="s">
        <v>1511</v>
      </c>
      <c r="H43" s="84">
        <v>2</v>
      </c>
      <c r="I43" s="84" t="s">
        <v>1571</v>
      </c>
      <c r="J43" s="84">
        <v>3</v>
      </c>
      <c r="K43" s="84"/>
      <c r="L43" s="84"/>
      <c r="M43" s="84" t="s">
        <v>1580</v>
      </c>
      <c r="N43" s="84">
        <v>4</v>
      </c>
      <c r="O43" s="84" t="s">
        <v>1585</v>
      </c>
      <c r="P43" s="84">
        <v>3</v>
      </c>
      <c r="Q43" s="84" t="s">
        <v>1594</v>
      </c>
      <c r="R43" s="84">
        <v>5</v>
      </c>
      <c r="S43" s="84" t="s">
        <v>1601</v>
      </c>
      <c r="T43" s="84">
        <v>3</v>
      </c>
      <c r="U43" s="84"/>
      <c r="V43" s="84"/>
    </row>
    <row r="44" spans="1:22" ht="15">
      <c r="A44" s="84" t="s">
        <v>1545</v>
      </c>
      <c r="B44" s="84">
        <v>21</v>
      </c>
      <c r="C44" s="84" t="s">
        <v>1551</v>
      </c>
      <c r="D44" s="84">
        <v>4</v>
      </c>
      <c r="E44" s="84" t="s">
        <v>1559</v>
      </c>
      <c r="F44" s="84">
        <v>3</v>
      </c>
      <c r="G44" s="84" t="s">
        <v>1564</v>
      </c>
      <c r="H44" s="84">
        <v>2</v>
      </c>
      <c r="I44" s="84" t="s">
        <v>1572</v>
      </c>
      <c r="J44" s="84">
        <v>3</v>
      </c>
      <c r="K44" s="84"/>
      <c r="L44" s="84"/>
      <c r="M44" s="84" t="s">
        <v>279</v>
      </c>
      <c r="N44" s="84">
        <v>4</v>
      </c>
      <c r="O44" s="84" t="s">
        <v>1586</v>
      </c>
      <c r="P44" s="84">
        <v>3</v>
      </c>
      <c r="Q44" s="84" t="s">
        <v>1550</v>
      </c>
      <c r="R44" s="84">
        <v>5</v>
      </c>
      <c r="S44" s="84" t="s">
        <v>1602</v>
      </c>
      <c r="T44" s="84">
        <v>3</v>
      </c>
      <c r="U44" s="84"/>
      <c r="V44" s="84"/>
    </row>
    <row r="45" spans="1:22" ht="15">
      <c r="A45" s="84" t="s">
        <v>1546</v>
      </c>
      <c r="B45" s="84">
        <v>16</v>
      </c>
      <c r="C45" s="84" t="s">
        <v>1552</v>
      </c>
      <c r="D45" s="84">
        <v>3</v>
      </c>
      <c r="E45" s="84" t="s">
        <v>224</v>
      </c>
      <c r="F45" s="84">
        <v>3</v>
      </c>
      <c r="G45" s="84" t="s">
        <v>1565</v>
      </c>
      <c r="H45" s="84">
        <v>2</v>
      </c>
      <c r="I45" s="84" t="s">
        <v>1573</v>
      </c>
      <c r="J45" s="84">
        <v>3</v>
      </c>
      <c r="K45" s="84"/>
      <c r="L45" s="84"/>
      <c r="M45" s="84" t="s">
        <v>1581</v>
      </c>
      <c r="N45" s="84">
        <v>4</v>
      </c>
      <c r="O45" s="84" t="s">
        <v>1587</v>
      </c>
      <c r="P45" s="84">
        <v>3</v>
      </c>
      <c r="Q45" s="84" t="s">
        <v>1595</v>
      </c>
      <c r="R45" s="84">
        <v>5</v>
      </c>
      <c r="S45" s="84" t="s">
        <v>1603</v>
      </c>
      <c r="T45" s="84">
        <v>3</v>
      </c>
      <c r="U45" s="84"/>
      <c r="V45" s="84"/>
    </row>
    <row r="46" spans="1:22" ht="15">
      <c r="A46" s="84" t="s">
        <v>224</v>
      </c>
      <c r="B46" s="84">
        <v>15</v>
      </c>
      <c r="C46" s="84" t="s">
        <v>226</v>
      </c>
      <c r="D46" s="84">
        <v>3</v>
      </c>
      <c r="E46" s="84" t="s">
        <v>1560</v>
      </c>
      <c r="F46" s="84">
        <v>3</v>
      </c>
      <c r="G46" s="84" t="s">
        <v>1566</v>
      </c>
      <c r="H46" s="84">
        <v>2</v>
      </c>
      <c r="I46" s="84" t="s">
        <v>1574</v>
      </c>
      <c r="J46" s="84">
        <v>3</v>
      </c>
      <c r="K46" s="84"/>
      <c r="L46" s="84"/>
      <c r="M46" s="84" t="s">
        <v>293</v>
      </c>
      <c r="N46" s="84">
        <v>4</v>
      </c>
      <c r="O46" s="84" t="s">
        <v>1588</v>
      </c>
      <c r="P46" s="84">
        <v>3</v>
      </c>
      <c r="Q46" s="84" t="s">
        <v>1596</v>
      </c>
      <c r="R46" s="84">
        <v>5</v>
      </c>
      <c r="S46" s="84" t="s">
        <v>248</v>
      </c>
      <c r="T46" s="84">
        <v>2</v>
      </c>
      <c r="U46" s="84"/>
      <c r="V46" s="84"/>
    </row>
    <row r="49" spans="1:22" ht="15" customHeight="1">
      <c r="A49" s="13" t="s">
        <v>1619</v>
      </c>
      <c r="B49" s="13" t="s">
        <v>1469</v>
      </c>
      <c r="C49" s="13" t="s">
        <v>1630</v>
      </c>
      <c r="D49" s="13" t="s">
        <v>1472</v>
      </c>
      <c r="E49" s="13" t="s">
        <v>1640</v>
      </c>
      <c r="F49" s="13" t="s">
        <v>1474</v>
      </c>
      <c r="G49" s="13" t="s">
        <v>1647</v>
      </c>
      <c r="H49" s="13" t="s">
        <v>1476</v>
      </c>
      <c r="I49" s="13" t="s">
        <v>1656</v>
      </c>
      <c r="J49" s="13" t="s">
        <v>1478</v>
      </c>
      <c r="K49" s="78" t="s">
        <v>1667</v>
      </c>
      <c r="L49" s="78" t="s">
        <v>1480</v>
      </c>
      <c r="M49" s="13" t="s">
        <v>1668</v>
      </c>
      <c r="N49" s="13" t="s">
        <v>1482</v>
      </c>
      <c r="O49" s="13" t="s">
        <v>1678</v>
      </c>
      <c r="P49" s="13" t="s">
        <v>1484</v>
      </c>
      <c r="Q49" s="13" t="s">
        <v>1688</v>
      </c>
      <c r="R49" s="13" t="s">
        <v>1486</v>
      </c>
      <c r="S49" s="13" t="s">
        <v>1694</v>
      </c>
      <c r="T49" s="13" t="s">
        <v>1488</v>
      </c>
      <c r="U49" s="78" t="s">
        <v>1704</v>
      </c>
      <c r="V49" s="78" t="s">
        <v>1489</v>
      </c>
    </row>
    <row r="50" spans="1:22" ht="15">
      <c r="A50" s="84" t="s">
        <v>1620</v>
      </c>
      <c r="B50" s="84">
        <v>7</v>
      </c>
      <c r="C50" s="84" t="s">
        <v>1622</v>
      </c>
      <c r="D50" s="84">
        <v>3</v>
      </c>
      <c r="E50" s="84" t="s">
        <v>1641</v>
      </c>
      <c r="F50" s="84">
        <v>3</v>
      </c>
      <c r="G50" s="84" t="s">
        <v>1648</v>
      </c>
      <c r="H50" s="84">
        <v>2</v>
      </c>
      <c r="I50" s="84" t="s">
        <v>1657</v>
      </c>
      <c r="J50" s="84">
        <v>3</v>
      </c>
      <c r="K50" s="84"/>
      <c r="L50" s="84"/>
      <c r="M50" s="84" t="s">
        <v>1669</v>
      </c>
      <c r="N50" s="84">
        <v>4</v>
      </c>
      <c r="O50" s="84" t="s">
        <v>1679</v>
      </c>
      <c r="P50" s="84">
        <v>3</v>
      </c>
      <c r="Q50" s="84" t="s">
        <v>1625</v>
      </c>
      <c r="R50" s="84">
        <v>5</v>
      </c>
      <c r="S50" s="84" t="s">
        <v>1695</v>
      </c>
      <c r="T50" s="84">
        <v>3</v>
      </c>
      <c r="U50" s="84"/>
      <c r="V50" s="84"/>
    </row>
    <row r="51" spans="1:22" ht="15">
      <c r="A51" s="84" t="s">
        <v>1621</v>
      </c>
      <c r="B51" s="84">
        <v>7</v>
      </c>
      <c r="C51" s="84" t="s">
        <v>1631</v>
      </c>
      <c r="D51" s="84">
        <v>3</v>
      </c>
      <c r="E51" s="84" t="s">
        <v>1642</v>
      </c>
      <c r="F51" s="84">
        <v>3</v>
      </c>
      <c r="G51" s="84" t="s">
        <v>1622</v>
      </c>
      <c r="H51" s="84">
        <v>2</v>
      </c>
      <c r="I51" s="84" t="s">
        <v>1658</v>
      </c>
      <c r="J51" s="84">
        <v>3</v>
      </c>
      <c r="K51" s="84"/>
      <c r="L51" s="84"/>
      <c r="M51" s="84" t="s">
        <v>1670</v>
      </c>
      <c r="N51" s="84">
        <v>4</v>
      </c>
      <c r="O51" s="84" t="s">
        <v>1680</v>
      </c>
      <c r="P51" s="84">
        <v>3</v>
      </c>
      <c r="Q51" s="84" t="s">
        <v>1626</v>
      </c>
      <c r="R51" s="84">
        <v>5</v>
      </c>
      <c r="S51" s="84" t="s">
        <v>1696</v>
      </c>
      <c r="T51" s="84">
        <v>3</v>
      </c>
      <c r="U51" s="84"/>
      <c r="V51" s="84"/>
    </row>
    <row r="52" spans="1:22" ht="15">
      <c r="A52" s="84" t="s">
        <v>1622</v>
      </c>
      <c r="B52" s="84">
        <v>7</v>
      </c>
      <c r="C52" s="84" t="s">
        <v>1632</v>
      </c>
      <c r="D52" s="84">
        <v>3</v>
      </c>
      <c r="E52" s="84" t="s">
        <v>1643</v>
      </c>
      <c r="F52" s="84">
        <v>3</v>
      </c>
      <c r="G52" s="84" t="s">
        <v>1649</v>
      </c>
      <c r="H52" s="84">
        <v>2</v>
      </c>
      <c r="I52" s="84" t="s">
        <v>1659</v>
      </c>
      <c r="J52" s="84">
        <v>3</v>
      </c>
      <c r="K52" s="84"/>
      <c r="L52" s="84"/>
      <c r="M52" s="84" t="s">
        <v>1623</v>
      </c>
      <c r="N52" s="84">
        <v>4</v>
      </c>
      <c r="O52" s="84" t="s">
        <v>1681</v>
      </c>
      <c r="P52" s="84">
        <v>3</v>
      </c>
      <c r="Q52" s="84" t="s">
        <v>1627</v>
      </c>
      <c r="R52" s="84">
        <v>5</v>
      </c>
      <c r="S52" s="84" t="s">
        <v>1697</v>
      </c>
      <c r="T52" s="84">
        <v>3</v>
      </c>
      <c r="U52" s="84"/>
      <c r="V52" s="84"/>
    </row>
    <row r="53" spans="1:22" ht="15">
      <c r="A53" s="84" t="s">
        <v>1623</v>
      </c>
      <c r="B53" s="84">
        <v>7</v>
      </c>
      <c r="C53" s="84" t="s">
        <v>1633</v>
      </c>
      <c r="D53" s="84">
        <v>3</v>
      </c>
      <c r="E53" s="84" t="s">
        <v>1644</v>
      </c>
      <c r="F53" s="84">
        <v>3</v>
      </c>
      <c r="G53" s="84" t="s">
        <v>1650</v>
      </c>
      <c r="H53" s="84">
        <v>2</v>
      </c>
      <c r="I53" s="84" t="s">
        <v>1660</v>
      </c>
      <c r="J53" s="84">
        <v>3</v>
      </c>
      <c r="K53" s="84"/>
      <c r="L53" s="84"/>
      <c r="M53" s="84" t="s">
        <v>1671</v>
      </c>
      <c r="N53" s="84">
        <v>4</v>
      </c>
      <c r="O53" s="84" t="s">
        <v>1682</v>
      </c>
      <c r="P53" s="84">
        <v>3</v>
      </c>
      <c r="Q53" s="84" t="s">
        <v>1628</v>
      </c>
      <c r="R53" s="84">
        <v>5</v>
      </c>
      <c r="S53" s="84" t="s">
        <v>1698</v>
      </c>
      <c r="T53" s="84">
        <v>3</v>
      </c>
      <c r="U53" s="84"/>
      <c r="V53" s="84"/>
    </row>
    <row r="54" spans="1:22" ht="15">
      <c r="A54" s="84" t="s">
        <v>1624</v>
      </c>
      <c r="B54" s="84">
        <v>6</v>
      </c>
      <c r="C54" s="84" t="s">
        <v>1634</v>
      </c>
      <c r="D54" s="84">
        <v>3</v>
      </c>
      <c r="E54" s="84" t="s">
        <v>1645</v>
      </c>
      <c r="F54" s="84">
        <v>2</v>
      </c>
      <c r="G54" s="84" t="s">
        <v>1651</v>
      </c>
      <c r="H54" s="84">
        <v>2</v>
      </c>
      <c r="I54" s="84" t="s">
        <v>1661</v>
      </c>
      <c r="J54" s="84">
        <v>3</v>
      </c>
      <c r="K54" s="84"/>
      <c r="L54" s="84"/>
      <c r="M54" s="84" t="s">
        <v>1672</v>
      </c>
      <c r="N54" s="84">
        <v>4</v>
      </c>
      <c r="O54" s="84" t="s">
        <v>1683</v>
      </c>
      <c r="P54" s="84">
        <v>3</v>
      </c>
      <c r="Q54" s="84" t="s">
        <v>1629</v>
      </c>
      <c r="R54" s="84">
        <v>5</v>
      </c>
      <c r="S54" s="84" t="s">
        <v>1699</v>
      </c>
      <c r="T54" s="84">
        <v>3</v>
      </c>
      <c r="U54" s="84"/>
      <c r="V54" s="84"/>
    </row>
    <row r="55" spans="1:22" ht="15">
      <c r="A55" s="84" t="s">
        <v>1625</v>
      </c>
      <c r="B55" s="84">
        <v>6</v>
      </c>
      <c r="C55" s="84" t="s">
        <v>1635</v>
      </c>
      <c r="D55" s="84">
        <v>3</v>
      </c>
      <c r="E55" s="84" t="s">
        <v>1646</v>
      </c>
      <c r="F55" s="84">
        <v>2</v>
      </c>
      <c r="G55" s="84" t="s">
        <v>1652</v>
      </c>
      <c r="H55" s="84">
        <v>2</v>
      </c>
      <c r="I55" s="84" t="s">
        <v>1662</v>
      </c>
      <c r="J55" s="84">
        <v>3</v>
      </c>
      <c r="K55" s="84"/>
      <c r="L55" s="84"/>
      <c r="M55" s="84" t="s">
        <v>1673</v>
      </c>
      <c r="N55" s="84">
        <v>4</v>
      </c>
      <c r="O55" s="84" t="s">
        <v>1684</v>
      </c>
      <c r="P55" s="84">
        <v>3</v>
      </c>
      <c r="Q55" s="84" t="s">
        <v>1689</v>
      </c>
      <c r="R55" s="84">
        <v>5</v>
      </c>
      <c r="S55" s="84" t="s">
        <v>1700</v>
      </c>
      <c r="T55" s="84">
        <v>3</v>
      </c>
      <c r="U55" s="84"/>
      <c r="V55" s="84"/>
    </row>
    <row r="56" spans="1:22" ht="15">
      <c r="A56" s="84" t="s">
        <v>1626</v>
      </c>
      <c r="B56" s="84">
        <v>6</v>
      </c>
      <c r="C56" s="84" t="s">
        <v>1636</v>
      </c>
      <c r="D56" s="84">
        <v>3</v>
      </c>
      <c r="E56" s="84"/>
      <c r="F56" s="84"/>
      <c r="G56" s="84" t="s">
        <v>1653</v>
      </c>
      <c r="H56" s="84">
        <v>2</v>
      </c>
      <c r="I56" s="84" t="s">
        <v>1663</v>
      </c>
      <c r="J56" s="84">
        <v>3</v>
      </c>
      <c r="K56" s="84"/>
      <c r="L56" s="84"/>
      <c r="M56" s="84" t="s">
        <v>1674</v>
      </c>
      <c r="N56" s="84">
        <v>4</v>
      </c>
      <c r="O56" s="84" t="s">
        <v>1685</v>
      </c>
      <c r="P56" s="84">
        <v>3</v>
      </c>
      <c r="Q56" s="84" t="s">
        <v>1690</v>
      </c>
      <c r="R56" s="84">
        <v>5</v>
      </c>
      <c r="S56" s="84" t="s">
        <v>1701</v>
      </c>
      <c r="T56" s="84">
        <v>3</v>
      </c>
      <c r="U56" s="84"/>
      <c r="V56" s="84"/>
    </row>
    <row r="57" spans="1:22" ht="15">
      <c r="A57" s="84" t="s">
        <v>1627</v>
      </c>
      <c r="B57" s="84">
        <v>6</v>
      </c>
      <c r="C57" s="84" t="s">
        <v>1637</v>
      </c>
      <c r="D57" s="84">
        <v>3</v>
      </c>
      <c r="E57" s="84"/>
      <c r="F57" s="84"/>
      <c r="G57" s="84" t="s">
        <v>1654</v>
      </c>
      <c r="H57" s="84">
        <v>2</v>
      </c>
      <c r="I57" s="84" t="s">
        <v>1664</v>
      </c>
      <c r="J57" s="84">
        <v>3</v>
      </c>
      <c r="K57" s="84"/>
      <c r="L57" s="84"/>
      <c r="M57" s="84" t="s">
        <v>1675</v>
      </c>
      <c r="N57" s="84">
        <v>4</v>
      </c>
      <c r="O57" s="84" t="s">
        <v>1624</v>
      </c>
      <c r="P57" s="84">
        <v>3</v>
      </c>
      <c r="Q57" s="84" t="s">
        <v>1691</v>
      </c>
      <c r="R57" s="84">
        <v>5</v>
      </c>
      <c r="S57" s="84" t="s">
        <v>1702</v>
      </c>
      <c r="T57" s="84">
        <v>3</v>
      </c>
      <c r="U57" s="84"/>
      <c r="V57" s="84"/>
    </row>
    <row r="58" spans="1:22" ht="15">
      <c r="A58" s="84" t="s">
        <v>1628</v>
      </c>
      <c r="B58" s="84">
        <v>6</v>
      </c>
      <c r="C58" s="84" t="s">
        <v>1638</v>
      </c>
      <c r="D58" s="84">
        <v>3</v>
      </c>
      <c r="E58" s="84"/>
      <c r="F58" s="84"/>
      <c r="G58" s="84" t="s">
        <v>1624</v>
      </c>
      <c r="H58" s="84">
        <v>2</v>
      </c>
      <c r="I58" s="84" t="s">
        <v>1665</v>
      </c>
      <c r="J58" s="84">
        <v>3</v>
      </c>
      <c r="K58" s="84"/>
      <c r="L58" s="84"/>
      <c r="M58" s="84" t="s">
        <v>1676</v>
      </c>
      <c r="N58" s="84">
        <v>4</v>
      </c>
      <c r="O58" s="84" t="s">
        <v>1686</v>
      </c>
      <c r="P58" s="84">
        <v>3</v>
      </c>
      <c r="Q58" s="84" t="s">
        <v>1692</v>
      </c>
      <c r="R58" s="84">
        <v>5</v>
      </c>
      <c r="S58" s="84" t="s">
        <v>1703</v>
      </c>
      <c r="T58" s="84">
        <v>2</v>
      </c>
      <c r="U58" s="84"/>
      <c r="V58" s="84"/>
    </row>
    <row r="59" spans="1:22" ht="15">
      <c r="A59" s="84" t="s">
        <v>1629</v>
      </c>
      <c r="B59" s="84">
        <v>6</v>
      </c>
      <c r="C59" s="84" t="s">
        <v>1639</v>
      </c>
      <c r="D59" s="84">
        <v>3</v>
      </c>
      <c r="E59" s="84"/>
      <c r="F59" s="84"/>
      <c r="G59" s="84" t="s">
        <v>1655</v>
      </c>
      <c r="H59" s="84">
        <v>2</v>
      </c>
      <c r="I59" s="84" t="s">
        <v>1666</v>
      </c>
      <c r="J59" s="84">
        <v>3</v>
      </c>
      <c r="K59" s="84"/>
      <c r="L59" s="84"/>
      <c r="M59" s="84" t="s">
        <v>1677</v>
      </c>
      <c r="N59" s="84">
        <v>4</v>
      </c>
      <c r="O59" s="84" t="s">
        <v>1687</v>
      </c>
      <c r="P59" s="84">
        <v>3</v>
      </c>
      <c r="Q59" s="84" t="s">
        <v>1693</v>
      </c>
      <c r="R59" s="84">
        <v>4</v>
      </c>
      <c r="S59" s="84"/>
      <c r="T59" s="84"/>
      <c r="U59" s="84"/>
      <c r="V59" s="84"/>
    </row>
    <row r="62" spans="1:22" ht="15" customHeight="1">
      <c r="A62" s="13" t="s">
        <v>1716</v>
      </c>
      <c r="B62" s="13" t="s">
        <v>1469</v>
      </c>
      <c r="C62" s="13" t="s">
        <v>1718</v>
      </c>
      <c r="D62" s="13" t="s">
        <v>1472</v>
      </c>
      <c r="E62" s="13" t="s">
        <v>1719</v>
      </c>
      <c r="F62" s="13" t="s">
        <v>1474</v>
      </c>
      <c r="G62" s="78" t="s">
        <v>1723</v>
      </c>
      <c r="H62" s="78" t="s">
        <v>1476</v>
      </c>
      <c r="I62" s="78" t="s">
        <v>1725</v>
      </c>
      <c r="J62" s="78" t="s">
        <v>1478</v>
      </c>
      <c r="K62" s="13" t="s">
        <v>1727</v>
      </c>
      <c r="L62" s="13" t="s">
        <v>1480</v>
      </c>
      <c r="M62" s="78" t="s">
        <v>1729</v>
      </c>
      <c r="N62" s="78" t="s">
        <v>1482</v>
      </c>
      <c r="O62" s="78" t="s">
        <v>1731</v>
      </c>
      <c r="P62" s="78" t="s">
        <v>1484</v>
      </c>
      <c r="Q62" s="78" t="s">
        <v>1733</v>
      </c>
      <c r="R62" s="78" t="s">
        <v>1486</v>
      </c>
      <c r="S62" s="78" t="s">
        <v>1735</v>
      </c>
      <c r="T62" s="78" t="s">
        <v>1488</v>
      </c>
      <c r="U62" s="13" t="s">
        <v>1737</v>
      </c>
      <c r="V62" s="13" t="s">
        <v>1489</v>
      </c>
    </row>
    <row r="63" spans="1:22" ht="15">
      <c r="A63" s="78" t="s">
        <v>309</v>
      </c>
      <c r="B63" s="78">
        <v>1</v>
      </c>
      <c r="C63" s="78" t="s">
        <v>223</v>
      </c>
      <c r="D63" s="78">
        <v>1</v>
      </c>
      <c r="E63" s="78" t="s">
        <v>307</v>
      </c>
      <c r="F63" s="78">
        <v>1</v>
      </c>
      <c r="G63" s="78"/>
      <c r="H63" s="78"/>
      <c r="I63" s="78"/>
      <c r="J63" s="78"/>
      <c r="K63" s="78" t="s">
        <v>303</v>
      </c>
      <c r="L63" s="78">
        <v>1</v>
      </c>
      <c r="M63" s="78"/>
      <c r="N63" s="78"/>
      <c r="O63" s="78"/>
      <c r="P63" s="78"/>
      <c r="Q63" s="78"/>
      <c r="R63" s="78"/>
      <c r="S63" s="78"/>
      <c r="T63" s="78"/>
      <c r="U63" s="78" t="s">
        <v>276</v>
      </c>
      <c r="V63" s="78">
        <v>1</v>
      </c>
    </row>
    <row r="64" spans="1:22" ht="15">
      <c r="A64" s="78" t="s">
        <v>307</v>
      </c>
      <c r="B64" s="78">
        <v>1</v>
      </c>
      <c r="C64" s="78" t="s">
        <v>227</v>
      </c>
      <c r="D64" s="78">
        <v>1</v>
      </c>
      <c r="E64" s="78"/>
      <c r="F64" s="78"/>
      <c r="G64" s="78"/>
      <c r="H64" s="78"/>
      <c r="I64" s="78"/>
      <c r="J64" s="78"/>
      <c r="K64" s="78" t="s">
        <v>272</v>
      </c>
      <c r="L64" s="78">
        <v>1</v>
      </c>
      <c r="M64" s="78"/>
      <c r="N64" s="78"/>
      <c r="O64" s="78"/>
      <c r="P64" s="78"/>
      <c r="Q64" s="78"/>
      <c r="R64" s="78"/>
      <c r="S64" s="78"/>
      <c r="T64" s="78"/>
      <c r="U64" s="78"/>
      <c r="V64" s="78"/>
    </row>
    <row r="65" spans="1:22" ht="15">
      <c r="A65" s="78" t="s">
        <v>303</v>
      </c>
      <c r="B65" s="78">
        <v>1</v>
      </c>
      <c r="C65" s="78" t="s">
        <v>228</v>
      </c>
      <c r="D65" s="78">
        <v>1</v>
      </c>
      <c r="E65" s="78"/>
      <c r="F65" s="78"/>
      <c r="G65" s="78"/>
      <c r="H65" s="78"/>
      <c r="I65" s="78"/>
      <c r="J65" s="78"/>
      <c r="K65" s="78"/>
      <c r="L65" s="78"/>
      <c r="M65" s="78"/>
      <c r="N65" s="78"/>
      <c r="O65" s="78"/>
      <c r="P65" s="78"/>
      <c r="Q65" s="78"/>
      <c r="R65" s="78"/>
      <c r="S65" s="78"/>
      <c r="T65" s="78"/>
      <c r="U65" s="78"/>
      <c r="V65" s="78"/>
    </row>
    <row r="66" spans="1:22" ht="15">
      <c r="A66" s="78" t="s">
        <v>288</v>
      </c>
      <c r="B66" s="78">
        <v>1</v>
      </c>
      <c r="C66" s="78" t="s">
        <v>214</v>
      </c>
      <c r="D66" s="78">
        <v>1</v>
      </c>
      <c r="E66" s="78"/>
      <c r="F66" s="78"/>
      <c r="G66" s="78"/>
      <c r="H66" s="78"/>
      <c r="I66" s="78"/>
      <c r="J66" s="78"/>
      <c r="K66" s="78"/>
      <c r="L66" s="78"/>
      <c r="M66" s="78"/>
      <c r="N66" s="78"/>
      <c r="O66" s="78"/>
      <c r="P66" s="78"/>
      <c r="Q66" s="78"/>
      <c r="R66" s="78"/>
      <c r="S66" s="78"/>
      <c r="T66" s="78"/>
      <c r="U66" s="78"/>
      <c r="V66" s="78"/>
    </row>
    <row r="67" spans="1:22" ht="15">
      <c r="A67" s="78" t="s">
        <v>229</v>
      </c>
      <c r="B67" s="78">
        <v>1</v>
      </c>
      <c r="C67" s="78" t="s">
        <v>290</v>
      </c>
      <c r="D67" s="78">
        <v>1</v>
      </c>
      <c r="E67" s="78"/>
      <c r="F67" s="78"/>
      <c r="G67" s="78"/>
      <c r="H67" s="78"/>
      <c r="I67" s="78"/>
      <c r="J67" s="78"/>
      <c r="K67" s="78"/>
      <c r="L67" s="78"/>
      <c r="M67" s="78"/>
      <c r="N67" s="78"/>
      <c r="O67" s="78"/>
      <c r="P67" s="78"/>
      <c r="Q67" s="78"/>
      <c r="R67" s="78"/>
      <c r="S67" s="78"/>
      <c r="T67" s="78"/>
      <c r="U67" s="78"/>
      <c r="V67" s="78"/>
    </row>
    <row r="68" spans="1:22" ht="15">
      <c r="A68" s="78" t="s">
        <v>290</v>
      </c>
      <c r="B68" s="78">
        <v>1</v>
      </c>
      <c r="C68" s="78" t="s">
        <v>229</v>
      </c>
      <c r="D68" s="78">
        <v>1</v>
      </c>
      <c r="E68" s="78"/>
      <c r="F68" s="78"/>
      <c r="G68" s="78"/>
      <c r="H68" s="78"/>
      <c r="I68" s="78"/>
      <c r="J68" s="78"/>
      <c r="K68" s="78"/>
      <c r="L68" s="78"/>
      <c r="M68" s="78"/>
      <c r="N68" s="78"/>
      <c r="O68" s="78"/>
      <c r="P68" s="78"/>
      <c r="Q68" s="78"/>
      <c r="R68" s="78"/>
      <c r="S68" s="78"/>
      <c r="T68" s="78"/>
      <c r="U68" s="78"/>
      <c r="V68" s="78"/>
    </row>
    <row r="69" spans="1:22" ht="15">
      <c r="A69" s="78" t="s">
        <v>224</v>
      </c>
      <c r="B69" s="78">
        <v>1</v>
      </c>
      <c r="C69" s="78" t="s">
        <v>288</v>
      </c>
      <c r="D69" s="78">
        <v>1</v>
      </c>
      <c r="E69" s="78"/>
      <c r="F69" s="78"/>
      <c r="G69" s="78"/>
      <c r="H69" s="78"/>
      <c r="I69" s="78"/>
      <c r="J69" s="78"/>
      <c r="K69" s="78"/>
      <c r="L69" s="78"/>
      <c r="M69" s="78"/>
      <c r="N69" s="78"/>
      <c r="O69" s="78"/>
      <c r="P69" s="78"/>
      <c r="Q69" s="78"/>
      <c r="R69" s="78"/>
      <c r="S69" s="78"/>
      <c r="T69" s="78"/>
      <c r="U69" s="78"/>
      <c r="V69" s="78"/>
    </row>
    <row r="70" spans="1:22" ht="15">
      <c r="A70" s="78" t="s">
        <v>214</v>
      </c>
      <c r="B70" s="78">
        <v>1</v>
      </c>
      <c r="C70" s="78" t="s">
        <v>224</v>
      </c>
      <c r="D70" s="78">
        <v>1</v>
      </c>
      <c r="E70" s="78"/>
      <c r="F70" s="78"/>
      <c r="G70" s="78"/>
      <c r="H70" s="78"/>
      <c r="I70" s="78"/>
      <c r="J70" s="78"/>
      <c r="K70" s="78"/>
      <c r="L70" s="78"/>
      <c r="M70" s="78"/>
      <c r="N70" s="78"/>
      <c r="O70" s="78"/>
      <c r="P70" s="78"/>
      <c r="Q70" s="78"/>
      <c r="R70" s="78"/>
      <c r="S70" s="78"/>
      <c r="T70" s="78"/>
      <c r="U70" s="78"/>
      <c r="V70" s="78"/>
    </row>
    <row r="71" spans="1:22" ht="15">
      <c r="A71" s="78" t="s">
        <v>228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1717</v>
      </c>
      <c r="B75" s="13" t="s">
        <v>1469</v>
      </c>
      <c r="C75" s="13" t="s">
        <v>1720</v>
      </c>
      <c r="D75" s="13" t="s">
        <v>1472</v>
      </c>
      <c r="E75" s="13" t="s">
        <v>1722</v>
      </c>
      <c r="F75" s="13" t="s">
        <v>1474</v>
      </c>
      <c r="G75" s="13" t="s">
        <v>1724</v>
      </c>
      <c r="H75" s="13" t="s">
        <v>1476</v>
      </c>
      <c r="I75" s="13" t="s">
        <v>1726</v>
      </c>
      <c r="J75" s="13" t="s">
        <v>1478</v>
      </c>
      <c r="K75" s="13" t="s">
        <v>1728</v>
      </c>
      <c r="L75" s="13" t="s">
        <v>1480</v>
      </c>
      <c r="M75" s="13" t="s">
        <v>1730</v>
      </c>
      <c r="N75" s="13" t="s">
        <v>1482</v>
      </c>
      <c r="O75" s="13" t="s">
        <v>1732</v>
      </c>
      <c r="P75" s="13" t="s">
        <v>1484</v>
      </c>
      <c r="Q75" s="13" t="s">
        <v>1734</v>
      </c>
      <c r="R75" s="13" t="s">
        <v>1486</v>
      </c>
      <c r="S75" s="13" t="s">
        <v>1736</v>
      </c>
      <c r="T75" s="13" t="s">
        <v>1488</v>
      </c>
      <c r="U75" s="13" t="s">
        <v>1738</v>
      </c>
      <c r="V75" s="13" t="s">
        <v>1489</v>
      </c>
    </row>
    <row r="76" spans="1:22" ht="15">
      <c r="A76" s="78" t="s">
        <v>224</v>
      </c>
      <c r="B76" s="78">
        <v>12</v>
      </c>
      <c r="C76" s="78" t="s">
        <v>224</v>
      </c>
      <c r="D76" s="78">
        <v>5</v>
      </c>
      <c r="E76" s="78" t="s">
        <v>305</v>
      </c>
      <c r="F76" s="78">
        <v>4</v>
      </c>
      <c r="G76" s="78" t="s">
        <v>224</v>
      </c>
      <c r="H76" s="78">
        <v>2</v>
      </c>
      <c r="I76" s="78" t="s">
        <v>243</v>
      </c>
      <c r="J76" s="78">
        <v>4</v>
      </c>
      <c r="K76" s="78" t="s">
        <v>224</v>
      </c>
      <c r="L76" s="78">
        <v>1</v>
      </c>
      <c r="M76" s="78" t="s">
        <v>231</v>
      </c>
      <c r="N76" s="78">
        <v>4</v>
      </c>
      <c r="O76" s="78" t="s">
        <v>265</v>
      </c>
      <c r="P76" s="78">
        <v>5</v>
      </c>
      <c r="Q76" s="78" t="s">
        <v>253</v>
      </c>
      <c r="R76" s="78">
        <v>7</v>
      </c>
      <c r="S76" s="78" t="s">
        <v>298</v>
      </c>
      <c r="T76" s="78">
        <v>3</v>
      </c>
      <c r="U76" s="78" t="s">
        <v>275</v>
      </c>
      <c r="V76" s="78">
        <v>1</v>
      </c>
    </row>
    <row r="77" spans="1:22" ht="15">
      <c r="A77" s="78" t="s">
        <v>253</v>
      </c>
      <c r="B77" s="78">
        <v>9</v>
      </c>
      <c r="C77" s="78" t="s">
        <v>230</v>
      </c>
      <c r="D77" s="78">
        <v>4</v>
      </c>
      <c r="E77" s="78" t="s">
        <v>269</v>
      </c>
      <c r="F77" s="78">
        <v>3</v>
      </c>
      <c r="G77" s="78" t="s">
        <v>305</v>
      </c>
      <c r="H77" s="78">
        <v>2</v>
      </c>
      <c r="I77" s="78" t="s">
        <v>294</v>
      </c>
      <c r="J77" s="78">
        <v>2</v>
      </c>
      <c r="K77" s="78" t="s">
        <v>302</v>
      </c>
      <c r="L77" s="78">
        <v>1</v>
      </c>
      <c r="M77" s="78" t="s">
        <v>279</v>
      </c>
      <c r="N77" s="78">
        <v>4</v>
      </c>
      <c r="O77" s="78" t="s">
        <v>266</v>
      </c>
      <c r="P77" s="78">
        <v>2</v>
      </c>
      <c r="Q77" s="78" t="s">
        <v>252</v>
      </c>
      <c r="R77" s="78">
        <v>3</v>
      </c>
      <c r="S77" s="78" t="s">
        <v>250</v>
      </c>
      <c r="T77" s="78">
        <v>3</v>
      </c>
      <c r="U77" s="78" t="s">
        <v>274</v>
      </c>
      <c r="V77" s="78">
        <v>1</v>
      </c>
    </row>
    <row r="78" spans="1:22" ht="15">
      <c r="A78" s="78" t="s">
        <v>305</v>
      </c>
      <c r="B78" s="78">
        <v>6</v>
      </c>
      <c r="C78" s="78" t="s">
        <v>226</v>
      </c>
      <c r="D78" s="78">
        <v>3</v>
      </c>
      <c r="E78" s="78" t="s">
        <v>270</v>
      </c>
      <c r="F78" s="78">
        <v>2</v>
      </c>
      <c r="G78" s="78" t="s">
        <v>295</v>
      </c>
      <c r="H78" s="78">
        <v>2</v>
      </c>
      <c r="I78" s="78" t="s">
        <v>224</v>
      </c>
      <c r="J78" s="78">
        <v>1</v>
      </c>
      <c r="K78" s="78" t="s">
        <v>301</v>
      </c>
      <c r="L78" s="78">
        <v>1</v>
      </c>
      <c r="M78" s="78" t="s">
        <v>224</v>
      </c>
      <c r="N78" s="78">
        <v>1</v>
      </c>
      <c r="O78" s="78" t="s">
        <v>258</v>
      </c>
      <c r="P78" s="78">
        <v>2</v>
      </c>
      <c r="Q78" s="78"/>
      <c r="R78" s="78"/>
      <c r="S78" s="78" t="s">
        <v>251</v>
      </c>
      <c r="T78" s="78">
        <v>3</v>
      </c>
      <c r="U78" s="78" t="s">
        <v>273</v>
      </c>
      <c r="V78" s="78">
        <v>1</v>
      </c>
    </row>
    <row r="79" spans="1:22" ht="15">
      <c r="A79" s="78" t="s">
        <v>231</v>
      </c>
      <c r="B79" s="78">
        <v>6</v>
      </c>
      <c r="C79" s="78" t="s">
        <v>253</v>
      </c>
      <c r="D79" s="78">
        <v>2</v>
      </c>
      <c r="E79" s="78" t="s">
        <v>224</v>
      </c>
      <c r="F79" s="78">
        <v>2</v>
      </c>
      <c r="G79" s="78" t="s">
        <v>241</v>
      </c>
      <c r="H79" s="78">
        <v>1</v>
      </c>
      <c r="I79" s="78" t="s">
        <v>238</v>
      </c>
      <c r="J79" s="78">
        <v>1</v>
      </c>
      <c r="K79" s="78" t="s">
        <v>212</v>
      </c>
      <c r="L79" s="78">
        <v>1</v>
      </c>
      <c r="M79" s="78" t="s">
        <v>226</v>
      </c>
      <c r="N79" s="78">
        <v>1</v>
      </c>
      <c r="O79" s="78" t="s">
        <v>257</v>
      </c>
      <c r="P79" s="78">
        <v>1</v>
      </c>
      <c r="Q79" s="78"/>
      <c r="R79" s="78"/>
      <c r="S79" s="78" t="s">
        <v>248</v>
      </c>
      <c r="T79" s="78">
        <v>2</v>
      </c>
      <c r="U79" s="78"/>
      <c r="V79" s="78"/>
    </row>
    <row r="80" spans="1:22" ht="15">
      <c r="A80" s="78" t="s">
        <v>265</v>
      </c>
      <c r="B80" s="78">
        <v>5</v>
      </c>
      <c r="C80" s="78" t="s">
        <v>231</v>
      </c>
      <c r="D80" s="78">
        <v>2</v>
      </c>
      <c r="E80" s="78" t="s">
        <v>307</v>
      </c>
      <c r="F80" s="78">
        <v>1</v>
      </c>
      <c r="G80" s="78" t="s">
        <v>304</v>
      </c>
      <c r="H80" s="78">
        <v>1</v>
      </c>
      <c r="I80" s="78" t="s">
        <v>293</v>
      </c>
      <c r="J80" s="78">
        <v>1</v>
      </c>
      <c r="K80" s="78" t="s">
        <v>300</v>
      </c>
      <c r="L80" s="78">
        <v>1</v>
      </c>
      <c r="M80" s="78" t="s">
        <v>286</v>
      </c>
      <c r="N80" s="78">
        <v>1</v>
      </c>
      <c r="O80" s="78" t="s">
        <v>295</v>
      </c>
      <c r="P80" s="78">
        <v>1</v>
      </c>
      <c r="Q80" s="78"/>
      <c r="R80" s="78"/>
      <c r="S80" s="78" t="s">
        <v>296</v>
      </c>
      <c r="T80" s="78">
        <v>1</v>
      </c>
      <c r="U80" s="78"/>
      <c r="V80" s="78"/>
    </row>
    <row r="81" spans="1:22" ht="15">
      <c r="A81" s="78" t="s">
        <v>243</v>
      </c>
      <c r="B81" s="78">
        <v>5</v>
      </c>
      <c r="C81" s="78" t="s">
        <v>289</v>
      </c>
      <c r="D81" s="78">
        <v>2</v>
      </c>
      <c r="E81" s="78" t="s">
        <v>306</v>
      </c>
      <c r="F81" s="78">
        <v>1</v>
      </c>
      <c r="G81" s="78" t="s">
        <v>222</v>
      </c>
      <c r="H81" s="78">
        <v>1</v>
      </c>
      <c r="I81" s="78" t="s">
        <v>237</v>
      </c>
      <c r="J81" s="78">
        <v>1</v>
      </c>
      <c r="K81" s="78" t="s">
        <v>292</v>
      </c>
      <c r="L81" s="78">
        <v>1</v>
      </c>
      <c r="M81" s="78" t="s">
        <v>225</v>
      </c>
      <c r="N81" s="78">
        <v>1</v>
      </c>
      <c r="O81" s="78"/>
      <c r="P81" s="78"/>
      <c r="Q81" s="78"/>
      <c r="R81" s="78"/>
      <c r="S81" s="78"/>
      <c r="T81" s="78"/>
      <c r="U81" s="78"/>
      <c r="V81" s="78"/>
    </row>
    <row r="82" spans="1:22" ht="15">
      <c r="A82" s="78" t="s">
        <v>279</v>
      </c>
      <c r="B82" s="78">
        <v>5</v>
      </c>
      <c r="C82" s="78" t="s">
        <v>292</v>
      </c>
      <c r="D82" s="78">
        <v>2</v>
      </c>
      <c r="E82" s="78"/>
      <c r="F82" s="78"/>
      <c r="G82" s="78" t="s">
        <v>284</v>
      </c>
      <c r="H82" s="78">
        <v>1</v>
      </c>
      <c r="I82" s="78"/>
      <c r="J82" s="78"/>
      <c r="K82" s="78"/>
      <c r="L82" s="78"/>
      <c r="M82" s="78" t="s">
        <v>285</v>
      </c>
      <c r="N82" s="78">
        <v>1</v>
      </c>
      <c r="O82" s="78"/>
      <c r="P82" s="78"/>
      <c r="Q82" s="78"/>
      <c r="R82" s="78"/>
      <c r="S82" s="78"/>
      <c r="T82" s="78"/>
      <c r="U82" s="78"/>
      <c r="V82" s="78"/>
    </row>
    <row r="83" spans="1:22" ht="15">
      <c r="A83" s="78" t="s">
        <v>230</v>
      </c>
      <c r="B83" s="78">
        <v>4</v>
      </c>
      <c r="C83" s="78" t="s">
        <v>291</v>
      </c>
      <c r="D83" s="78">
        <v>2</v>
      </c>
      <c r="E83" s="78"/>
      <c r="F83" s="78"/>
      <c r="G83" s="78" t="s">
        <v>283</v>
      </c>
      <c r="H83" s="78">
        <v>1</v>
      </c>
      <c r="I83" s="78"/>
      <c r="J83" s="78"/>
      <c r="K83" s="78"/>
      <c r="L83" s="78"/>
      <c r="M83" s="78"/>
      <c r="N83" s="78"/>
      <c r="O83" s="78"/>
      <c r="P83" s="78"/>
      <c r="Q83" s="78"/>
      <c r="R83" s="78"/>
      <c r="S83" s="78"/>
      <c r="T83" s="78"/>
      <c r="U83" s="78"/>
      <c r="V83" s="78"/>
    </row>
    <row r="84" spans="1:22" ht="15">
      <c r="A84" s="78" t="s">
        <v>226</v>
      </c>
      <c r="B84" s="78">
        <v>4</v>
      </c>
      <c r="C84" s="78" t="s">
        <v>229</v>
      </c>
      <c r="D84" s="78">
        <v>2</v>
      </c>
      <c r="E84" s="78"/>
      <c r="F84" s="78"/>
      <c r="G84" s="78" t="s">
        <v>282</v>
      </c>
      <c r="H84" s="78">
        <v>1</v>
      </c>
      <c r="I84" s="78"/>
      <c r="J84" s="78"/>
      <c r="K84" s="78"/>
      <c r="L84" s="78"/>
      <c r="M84" s="78"/>
      <c r="N84" s="78"/>
      <c r="O84" s="78"/>
      <c r="P84" s="78"/>
      <c r="Q84" s="78"/>
      <c r="R84" s="78"/>
      <c r="S84" s="78"/>
      <c r="T84" s="78"/>
      <c r="U84" s="78"/>
      <c r="V84" s="78"/>
    </row>
    <row r="85" spans="1:22" ht="15">
      <c r="A85" s="78" t="s">
        <v>269</v>
      </c>
      <c r="B85" s="78">
        <v>3</v>
      </c>
      <c r="C85" s="78" t="s">
        <v>1721</v>
      </c>
      <c r="D85" s="78">
        <v>2</v>
      </c>
      <c r="E85" s="78"/>
      <c r="F85" s="78"/>
      <c r="G85" s="78"/>
      <c r="H85" s="78"/>
      <c r="I85" s="78"/>
      <c r="J85" s="78"/>
      <c r="K85" s="78"/>
      <c r="L85" s="78"/>
      <c r="M85" s="78"/>
      <c r="N85" s="78"/>
      <c r="O85" s="78"/>
      <c r="P85" s="78"/>
      <c r="Q85" s="78"/>
      <c r="R85" s="78"/>
      <c r="S85" s="78"/>
      <c r="T85" s="78"/>
      <c r="U85" s="78"/>
      <c r="V85" s="78"/>
    </row>
    <row r="88" spans="1:22" ht="15" customHeight="1">
      <c r="A88" s="13" t="s">
        <v>1755</v>
      </c>
      <c r="B88" s="13" t="s">
        <v>1469</v>
      </c>
      <c r="C88" s="13" t="s">
        <v>1756</v>
      </c>
      <c r="D88" s="13" t="s">
        <v>1472</v>
      </c>
      <c r="E88" s="13" t="s">
        <v>1757</v>
      </c>
      <c r="F88" s="13" t="s">
        <v>1474</v>
      </c>
      <c r="G88" s="13" t="s">
        <v>1758</v>
      </c>
      <c r="H88" s="13" t="s">
        <v>1476</v>
      </c>
      <c r="I88" s="13" t="s">
        <v>1759</v>
      </c>
      <c r="J88" s="13" t="s">
        <v>1478</v>
      </c>
      <c r="K88" s="13" t="s">
        <v>1760</v>
      </c>
      <c r="L88" s="13" t="s">
        <v>1480</v>
      </c>
      <c r="M88" s="13" t="s">
        <v>1761</v>
      </c>
      <c r="N88" s="13" t="s">
        <v>1482</v>
      </c>
      <c r="O88" s="13" t="s">
        <v>1762</v>
      </c>
      <c r="P88" s="13" t="s">
        <v>1484</v>
      </c>
      <c r="Q88" s="13" t="s">
        <v>1763</v>
      </c>
      <c r="R88" s="13" t="s">
        <v>1486</v>
      </c>
      <c r="S88" s="13" t="s">
        <v>1764</v>
      </c>
      <c r="T88" s="13" t="s">
        <v>1488</v>
      </c>
      <c r="U88" s="13" t="s">
        <v>1765</v>
      </c>
      <c r="V88" s="13" t="s">
        <v>1489</v>
      </c>
    </row>
    <row r="89" spans="1:22" ht="15">
      <c r="A89" s="115" t="s">
        <v>270</v>
      </c>
      <c r="B89" s="78">
        <v>77204</v>
      </c>
      <c r="C89" s="115" t="s">
        <v>291</v>
      </c>
      <c r="D89" s="78">
        <v>71187</v>
      </c>
      <c r="E89" s="115" t="s">
        <v>270</v>
      </c>
      <c r="F89" s="78">
        <v>77204</v>
      </c>
      <c r="G89" s="115" t="s">
        <v>259</v>
      </c>
      <c r="H89" s="78">
        <v>14923</v>
      </c>
      <c r="I89" s="115" t="s">
        <v>238</v>
      </c>
      <c r="J89" s="78">
        <v>2145</v>
      </c>
      <c r="K89" s="115" t="s">
        <v>256</v>
      </c>
      <c r="L89" s="78">
        <v>9843</v>
      </c>
      <c r="M89" s="115" t="s">
        <v>219</v>
      </c>
      <c r="N89" s="78">
        <v>23969</v>
      </c>
      <c r="O89" s="115" t="s">
        <v>266</v>
      </c>
      <c r="P89" s="78">
        <v>24219</v>
      </c>
      <c r="Q89" s="115" t="s">
        <v>247</v>
      </c>
      <c r="R89" s="78">
        <v>6505</v>
      </c>
      <c r="S89" s="115" t="s">
        <v>296</v>
      </c>
      <c r="T89" s="78">
        <v>13338</v>
      </c>
      <c r="U89" s="115" t="s">
        <v>274</v>
      </c>
      <c r="V89" s="78">
        <v>47341</v>
      </c>
    </row>
    <row r="90" spans="1:22" ht="15">
      <c r="A90" s="115" t="s">
        <v>291</v>
      </c>
      <c r="B90" s="78">
        <v>71187</v>
      </c>
      <c r="C90" s="115" t="s">
        <v>234</v>
      </c>
      <c r="D90" s="78">
        <v>42135</v>
      </c>
      <c r="E90" s="115" t="s">
        <v>307</v>
      </c>
      <c r="F90" s="78">
        <v>2677</v>
      </c>
      <c r="G90" s="115" t="s">
        <v>295</v>
      </c>
      <c r="H90" s="78">
        <v>4725</v>
      </c>
      <c r="I90" s="115" t="s">
        <v>237</v>
      </c>
      <c r="J90" s="78">
        <v>1571</v>
      </c>
      <c r="K90" s="115" t="s">
        <v>212</v>
      </c>
      <c r="L90" s="78">
        <v>3860</v>
      </c>
      <c r="M90" s="115" t="s">
        <v>225</v>
      </c>
      <c r="N90" s="78">
        <v>6349</v>
      </c>
      <c r="O90" s="115" t="s">
        <v>265</v>
      </c>
      <c r="P90" s="78">
        <v>6642</v>
      </c>
      <c r="Q90" s="115" t="s">
        <v>254</v>
      </c>
      <c r="R90" s="78">
        <v>5390</v>
      </c>
      <c r="S90" s="115" t="s">
        <v>250</v>
      </c>
      <c r="T90" s="78">
        <v>10616</v>
      </c>
      <c r="U90" s="115" t="s">
        <v>275</v>
      </c>
      <c r="V90" s="78">
        <v>11625</v>
      </c>
    </row>
    <row r="91" spans="1:22" ht="15">
      <c r="A91" s="115" t="s">
        <v>309</v>
      </c>
      <c r="B91" s="78">
        <v>57283</v>
      </c>
      <c r="C91" s="115" t="s">
        <v>214</v>
      </c>
      <c r="D91" s="78">
        <v>40769</v>
      </c>
      <c r="E91" s="115" t="s">
        <v>261</v>
      </c>
      <c r="F91" s="78">
        <v>2317</v>
      </c>
      <c r="G91" s="115" t="s">
        <v>283</v>
      </c>
      <c r="H91" s="78">
        <v>1354</v>
      </c>
      <c r="I91" s="115" t="s">
        <v>244</v>
      </c>
      <c r="J91" s="78">
        <v>1496</v>
      </c>
      <c r="K91" s="115" t="s">
        <v>303</v>
      </c>
      <c r="L91" s="78">
        <v>3142</v>
      </c>
      <c r="M91" s="115" t="s">
        <v>223</v>
      </c>
      <c r="N91" s="78">
        <v>5343</v>
      </c>
      <c r="O91" s="115" t="s">
        <v>267</v>
      </c>
      <c r="P91" s="78">
        <v>4264</v>
      </c>
      <c r="Q91" s="115" t="s">
        <v>252</v>
      </c>
      <c r="R91" s="78">
        <v>1910</v>
      </c>
      <c r="S91" s="115" t="s">
        <v>251</v>
      </c>
      <c r="T91" s="78">
        <v>5546</v>
      </c>
      <c r="U91" s="115" t="s">
        <v>273</v>
      </c>
      <c r="V91" s="78">
        <v>2589</v>
      </c>
    </row>
    <row r="92" spans="1:22" ht="15">
      <c r="A92" s="115" t="s">
        <v>271</v>
      </c>
      <c r="B92" s="78">
        <v>52593</v>
      </c>
      <c r="C92" s="115" t="s">
        <v>232</v>
      </c>
      <c r="D92" s="78">
        <v>24376</v>
      </c>
      <c r="E92" s="115" t="s">
        <v>269</v>
      </c>
      <c r="F92" s="78">
        <v>1269</v>
      </c>
      <c r="G92" s="115" t="s">
        <v>284</v>
      </c>
      <c r="H92" s="78">
        <v>1305</v>
      </c>
      <c r="I92" s="115" t="s">
        <v>294</v>
      </c>
      <c r="J92" s="78">
        <v>1176</v>
      </c>
      <c r="K92" s="115" t="s">
        <v>300</v>
      </c>
      <c r="L92" s="78">
        <v>2695</v>
      </c>
      <c r="M92" s="115" t="s">
        <v>285</v>
      </c>
      <c r="N92" s="78">
        <v>4262</v>
      </c>
      <c r="O92" s="115" t="s">
        <v>262</v>
      </c>
      <c r="P92" s="78">
        <v>2071</v>
      </c>
      <c r="Q92" s="115" t="s">
        <v>236</v>
      </c>
      <c r="R92" s="78">
        <v>1790</v>
      </c>
      <c r="S92" s="115" t="s">
        <v>298</v>
      </c>
      <c r="T92" s="78">
        <v>887</v>
      </c>
      <c r="U92" s="115" t="s">
        <v>213</v>
      </c>
      <c r="V92" s="78">
        <v>2024</v>
      </c>
    </row>
    <row r="93" spans="1:22" ht="15">
      <c r="A93" s="115" t="s">
        <v>280</v>
      </c>
      <c r="B93" s="78">
        <v>50099</v>
      </c>
      <c r="C93" s="115" t="s">
        <v>224</v>
      </c>
      <c r="D93" s="78">
        <v>23275</v>
      </c>
      <c r="E93" s="115" t="s">
        <v>305</v>
      </c>
      <c r="F93" s="78">
        <v>567</v>
      </c>
      <c r="G93" s="115" t="s">
        <v>241</v>
      </c>
      <c r="H93" s="78">
        <v>1127</v>
      </c>
      <c r="I93" s="115" t="s">
        <v>217</v>
      </c>
      <c r="J93" s="78">
        <v>579</v>
      </c>
      <c r="K93" s="115" t="s">
        <v>272</v>
      </c>
      <c r="L93" s="78">
        <v>849</v>
      </c>
      <c r="M93" s="115" t="s">
        <v>286</v>
      </c>
      <c r="N93" s="78">
        <v>3062</v>
      </c>
      <c r="O93" s="115" t="s">
        <v>257</v>
      </c>
      <c r="P93" s="78">
        <v>1928</v>
      </c>
      <c r="Q93" s="115" t="s">
        <v>235</v>
      </c>
      <c r="R93" s="78">
        <v>1228</v>
      </c>
      <c r="S93" s="115" t="s">
        <v>248</v>
      </c>
      <c r="T93" s="78">
        <v>403</v>
      </c>
      <c r="U93" s="115" t="s">
        <v>276</v>
      </c>
      <c r="V93" s="78">
        <v>1164</v>
      </c>
    </row>
    <row r="94" spans="1:22" ht="15">
      <c r="A94" s="115" t="s">
        <v>274</v>
      </c>
      <c r="B94" s="78">
        <v>47341</v>
      </c>
      <c r="C94" s="115" t="s">
        <v>230</v>
      </c>
      <c r="D94" s="78">
        <v>23078</v>
      </c>
      <c r="E94" s="115" t="s">
        <v>245</v>
      </c>
      <c r="F94" s="78">
        <v>165</v>
      </c>
      <c r="G94" s="115" t="s">
        <v>304</v>
      </c>
      <c r="H94" s="78">
        <v>629</v>
      </c>
      <c r="I94" s="115" t="s">
        <v>243</v>
      </c>
      <c r="J94" s="78">
        <v>314</v>
      </c>
      <c r="K94" s="115" t="s">
        <v>301</v>
      </c>
      <c r="L94" s="78">
        <v>770</v>
      </c>
      <c r="M94" s="115" t="s">
        <v>231</v>
      </c>
      <c r="N94" s="78">
        <v>832</v>
      </c>
      <c r="O94" s="115" t="s">
        <v>258</v>
      </c>
      <c r="P94" s="78">
        <v>1656</v>
      </c>
      <c r="Q94" s="115" t="s">
        <v>253</v>
      </c>
      <c r="R94" s="78">
        <v>354</v>
      </c>
      <c r="S94" s="115"/>
      <c r="T94" s="78"/>
      <c r="U94" s="115"/>
      <c r="V94" s="78"/>
    </row>
    <row r="95" spans="1:22" ht="15">
      <c r="A95" s="115" t="s">
        <v>234</v>
      </c>
      <c r="B95" s="78">
        <v>42135</v>
      </c>
      <c r="C95" s="115" t="s">
        <v>221</v>
      </c>
      <c r="D95" s="78">
        <v>18095</v>
      </c>
      <c r="E95" s="115" t="s">
        <v>306</v>
      </c>
      <c r="F95" s="78">
        <v>31</v>
      </c>
      <c r="G95" s="115" t="s">
        <v>222</v>
      </c>
      <c r="H95" s="78">
        <v>341</v>
      </c>
      <c r="I95" s="115" t="s">
        <v>240</v>
      </c>
      <c r="J95" s="78">
        <v>59</v>
      </c>
      <c r="K95" s="115" t="s">
        <v>302</v>
      </c>
      <c r="L95" s="78">
        <v>90</v>
      </c>
      <c r="M95" s="115" t="s">
        <v>279</v>
      </c>
      <c r="N95" s="78">
        <v>23</v>
      </c>
      <c r="O95" s="115"/>
      <c r="P95" s="78"/>
      <c r="Q95" s="115"/>
      <c r="R95" s="78"/>
      <c r="S95" s="115"/>
      <c r="T95" s="78"/>
      <c r="U95" s="115"/>
      <c r="V95" s="78"/>
    </row>
    <row r="96" spans="1:22" ht="15">
      <c r="A96" s="115" t="s">
        <v>214</v>
      </c>
      <c r="B96" s="78">
        <v>40769</v>
      </c>
      <c r="C96" s="115" t="s">
        <v>233</v>
      </c>
      <c r="D96" s="78">
        <v>4652</v>
      </c>
      <c r="E96" s="115" t="s">
        <v>239</v>
      </c>
      <c r="F96" s="78">
        <v>1</v>
      </c>
      <c r="G96" s="115" t="s">
        <v>282</v>
      </c>
      <c r="H96" s="78">
        <v>92</v>
      </c>
      <c r="I96" s="115" t="s">
        <v>293</v>
      </c>
      <c r="J96" s="78">
        <v>2</v>
      </c>
      <c r="K96" s="115"/>
      <c r="L96" s="78"/>
      <c r="M96" s="115"/>
      <c r="N96" s="78"/>
      <c r="O96" s="115"/>
      <c r="P96" s="78"/>
      <c r="Q96" s="115"/>
      <c r="R96" s="78"/>
      <c r="S96" s="115"/>
      <c r="T96" s="78"/>
      <c r="U96" s="115"/>
      <c r="V96" s="78"/>
    </row>
    <row r="97" spans="1:22" ht="15">
      <c r="A97" s="115" t="s">
        <v>232</v>
      </c>
      <c r="B97" s="78">
        <v>24376</v>
      </c>
      <c r="C97" s="115" t="s">
        <v>226</v>
      </c>
      <c r="D97" s="78">
        <v>3488</v>
      </c>
      <c r="E97" s="115"/>
      <c r="F97" s="78"/>
      <c r="G97" s="115"/>
      <c r="H97" s="78"/>
      <c r="I97" s="115"/>
      <c r="J97" s="78"/>
      <c r="K97" s="115"/>
      <c r="L97" s="78"/>
      <c r="M97" s="115"/>
      <c r="N97" s="78"/>
      <c r="O97" s="115"/>
      <c r="P97" s="78"/>
      <c r="Q97" s="115"/>
      <c r="R97" s="78"/>
      <c r="S97" s="115"/>
      <c r="T97" s="78"/>
      <c r="U97" s="115"/>
      <c r="V97" s="78"/>
    </row>
    <row r="98" spans="1:22" ht="15">
      <c r="A98" s="115" t="s">
        <v>266</v>
      </c>
      <c r="B98" s="78">
        <v>24219</v>
      </c>
      <c r="C98" s="115" t="s">
        <v>290</v>
      </c>
      <c r="D98" s="78">
        <v>2176</v>
      </c>
      <c r="E98" s="115"/>
      <c r="F98" s="78"/>
      <c r="G98" s="115"/>
      <c r="H98" s="78"/>
      <c r="I98" s="115"/>
      <c r="J98" s="78"/>
      <c r="K98" s="115"/>
      <c r="L98" s="78"/>
      <c r="M98" s="115"/>
      <c r="N98" s="78"/>
      <c r="O98" s="115"/>
      <c r="P98" s="78"/>
      <c r="Q98" s="115"/>
      <c r="R98" s="78"/>
      <c r="S98" s="115"/>
      <c r="T98" s="78"/>
      <c r="U98" s="115"/>
      <c r="V98" s="78"/>
    </row>
  </sheetData>
  <hyperlinks>
    <hyperlink ref="A2" r:id="rId1" display="https://www.instagram.com/p/Bxf-Q0xB0sH0sU9mGlni3qVy472NZmwvdThN7g0/?igshid=sw14o3eus3td"/>
    <hyperlink ref="A3" r:id="rId2" display="https://twitter.com/DrKHettinga/status/1128344425392775168"/>
    <hyperlink ref="A4" r:id="rId3" display="https://twitter.com/amandajweed/status/1129881627948212225"/>
    <hyperlink ref="A5" r:id="rId4" display="https://twitter.com/AEJMC/status/1123972993452003328"/>
    <hyperlink ref="A6" r:id="rId5" display="https://charisselpree.me/2019/05/16/teaching-diversity-through-satire-literacy-at-aejmc2019-in-toronto/"/>
    <hyperlink ref="A7" r:id="rId6" display="https://docs.google.com/document/d/1tJcsEOZJpKqQ-p4D7dn1TYjcJpY6HsBEX-c5s3il_5M/edit?usp=sharing"/>
    <hyperlink ref="A8" r:id="rId7" display="https://twitter.com/bpmoritz/status/1128460277354246144"/>
    <hyperlink ref="A9" r:id="rId8" display="https://docs.google.com/forms/d/e/1FAIpQLSei-Oj17dRfjYCUbljnMrUKtYMBG_GkAD8e6VkJ5z5xruMhsQ/viewform"/>
    <hyperlink ref="A10" r:id="rId9" display="http://aejmc.org/events/toronto19/registration/"/>
    <hyperlink ref="A11" r:id="rId10" display="https://twitter.com/aejmc_nond/status/1128388302745350146"/>
    <hyperlink ref="C2" r:id="rId11" display="https://twitter.com/DrKHettinga/status/1128344425392775168"/>
    <hyperlink ref="C3" r:id="rId12" display="https://www.instagram.com/p/Bxf-Q0xB0sH0sU9mGlni3qVy472NZmwvdThN7g0/?igshid=sw14o3eus3td"/>
    <hyperlink ref="C4" r:id="rId13" display="https://docs.google.com/document/d/1tJcsEOZJpKqQ-p4D7dn1TYjcJpY6HsBEX-c5s3il_5M/edit?usp=sharing"/>
    <hyperlink ref="E2" r:id="rId14" display="https://twitter.com/amandajweed/status/1129881627948212225"/>
    <hyperlink ref="I2" r:id="rId15" display="https://twitter.com/aejmc_nond/status/1128388302745350146"/>
    <hyperlink ref="M2" r:id="rId16" display="https://docs.google.com/forms/d/e/1FAIpQLSei-Oj17dRfjYCUbljnMrUKtYMBG_GkAD8e6VkJ5z5xruMhsQ/viewform"/>
    <hyperlink ref="O2" r:id="rId17" display="https://twitter.com/AEJMC/status/1123972993452003328"/>
    <hyperlink ref="S2" r:id="rId18" display="https://charisselpree.me/2019/05/16/teaching-diversity-through-satire-literacy-at-aejmc2019-in-toronto/"/>
  </hyperlinks>
  <printOptions/>
  <pageMargins left="0.7" right="0.7" top="0.75" bottom="0.75" header="0.3" footer="0.3"/>
  <pageSetup orientation="portrait" paperSize="9"/>
  <tableParts>
    <tablePart r:id="rId25"/>
    <tablePart r:id="rId23"/>
    <tablePart r:id="rId26"/>
    <tablePart r:id="rId21"/>
    <tablePart r:id="rId22"/>
    <tablePart r:id="rId19"/>
    <tablePart r:id="rId20"/>
    <tablePart r:id="rId2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2019-05-19T16:52:37Z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